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hidePivotFieldList="1"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<sst xmlns="http://schemas.openxmlformats.org/spreadsheetml/2006/main" count="15273" uniqueCount="2730">
  <si>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</si>
  <si>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</si>
  <si>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</si>
  <si>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</si>
  <si>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</si>
  <si>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</si>
  <si>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</si>
  <si>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</si>
  <si>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</si>
  <si>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</si>
  <si>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</si>
  <si>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</si>
  <si>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</si>
  <si>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</si>
  <si>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</si>
  <si>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</si>
  <si>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</si>
  <si>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</si>
  <si>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</si>
  <si>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</si>
  <si>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</si>
  <si>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</si>
  <si>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</si>
  <si>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</si>
  <si>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</si>
  <si>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</si>
  <si>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</si>
  <si>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</si>
  <si>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</si>
  <si>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</si>
  <si>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</si>
  <si>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</si>
  <si>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</si>
  <si>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</si>
  <si>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</si>
  <si>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</si>
  <si>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</si>
  <si>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</si>
  <si>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</si>
  <si>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</si>
  <si>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</si>
  <si>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</si>
  <si>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</si>
  <si>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</si>
  <si>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</si>
  <si>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</si>
  <si>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</si>
  <si>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</si>
  <si>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</si>
  <si>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</si>
  <si>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</si>
  <si>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</si>
  <si>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</si>
  <si>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</si>
  <si>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</si>
  <si>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</si>
  <si>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</si>
  <si>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</si>
  <si>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</si>
  <si>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</si>
  <si>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</si>
  <si>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</si>
  <si>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</si>
  <si>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</si>
  <si>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</si>
  <si>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</si>
  <si>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</si>
  <si>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</si>
  <si>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</si>
  <si>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</si>
  <si>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</si>
  <si>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</si>
  <si>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</si>
  <si>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</si>
  <si>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</si>
  <si>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</si>
  <si>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</si>
  <si>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</si>
  <si>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</si>
  <si>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</si>
  <si>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</si>
  <si>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</si>
  <si>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</si>
  <si>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</si>
  <si>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</si>
  <si>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</si>
  <si>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</si>
  <si>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</si>
  <si>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</si>
  <si>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</si>
  <si>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</si>
  <si>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</si>
  <si>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</si>
  <si>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</si>
  <si>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</si>
  <si>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</si>
  <si>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</si>
  <si>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</si>
  <si>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</si>
  <si>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</si>
  <si>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</si>
  <si>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</si>
  <si>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</si>
  <si>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</si>
  <si>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</si>
  <si>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</si>
  <si>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</si>
  <si>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</si>
  <si>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</si>
  <si>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</si>
  <si>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</si>
  <si>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</si>
  <si>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</si>
  <si>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</si>
  <si>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</si>
  <si>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</si>
  <si>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</si>
  <si>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</si>
  <si>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</si>
  <si>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</si>
  <si>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</si>
  <si>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</si>
  <si>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</si>
  <si>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</si>
  <si>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</si>
  <si>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</si>
  <si>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</si>
  <si>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</si>
  <si>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</si>
  <si>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</si>
  <si>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</si>
  <si>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</si>
  <si>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</si>
  <si>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</si>
  <si>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</si>
  <si>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</si>
  <si>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</si>
  <si>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</si>
  <si>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</si>
  <si>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</si>
  <si>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</si>
  <si>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</si>
  <si>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</si>
  <si>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</si>
  <si>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</si>
  <si>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</si>
  <si>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</si>
  <si>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</si>
  <si>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</si>
  <si>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</si>
  <si>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</si>
  <si>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</si>
  <si>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</si>
  <si>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</si>
  <si>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</si>
  <si>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</si>
  <si>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</si>
  <si>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</si>
  <si>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</si>
  <si>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</si>
  <si>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</si>
  <si>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</si>
  <si>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</si>
  <si>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</si>
  <si>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</si>
  <si>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</si>
  <si>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</si>
  <si>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</si>
  <si>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</si>
  <si>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</si>
  <si>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</si>
  <si>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</si>
  <si>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</si>
  <si>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</si>
  <si>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</si>
  <si>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</si>
  <si>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</si>
  <si>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</si>
  <si>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</si>
  <si>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</si>
  <si>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</si>
  <si>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</si>
  <si>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</si>
  <si>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</si>
  <si>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</si>
  <si>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</si>
  <si>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</si>
  <si>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</si>
  <si>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</si>
  <si>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</si>
  <si>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</si>
  <si>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</si>
  <si>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</si>
  <si>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</si>
  <si>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</si>
  <si>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</si>
  <si>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</si>
  <si>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</si>
  <si>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</si>
  <si>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</si>
  <si>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</si>
  <si>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</si>
  <si>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</si>
  <si>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</si>
  <si>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</si>
  <si>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</si>
  <si>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</si>
  <si>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</si>
  <si>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</si>
  <si>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</si>
  <si>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</si>
  <si>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</si>
  <si>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</si>
  <si>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</si>
  <si>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</si>
  <si>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</si>
  <si>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</si>
  <si>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</si>
  <si>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</si>
  <si>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</si>
  <si>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</si>
  <si>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</si>
  <si>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</si>
  <si>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</si>
  <si>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</si>
  <si>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</si>
  <si>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</si>
  <si>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</si>
  <si>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</si>
  <si>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</si>
  <si>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</si>
  <si>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</si>
  <si>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</si>
  <si>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</si>
  <si>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</si>
  <si>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</si>
  <si>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</si>
  <si>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</si>
  <si>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</si>
  <si>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</si>
  <si>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</si>
  <si>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</si>
  <si>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</si>
  <si>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</si>
  <si>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Cell Count</t>
  </si>
  <si>
    <t>Directed</t>
  </si>
  <si>
    <t>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t>
  </si>
  <si>
    <t>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t>
  </si>
  <si>
    <t>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t>
  </si>
  <si>
    <t xml:space="preserve">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t>
  </si>
  <si>
    <t>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t>
  </si>
  <si>
    <t>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t>
  </si>
  <si>
    <t xml:space="preserve">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t>
  </si>
  <si>
    <t>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t>
  </si>
  <si>
    <t>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t>
  </si>
  <si>
    <t xml:space="preserve">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t>
  </si>
  <si>
    <t>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t>
  </si>
  <si>
    <t>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t>
  </si>
  <si>
    <t>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t>
  </si>
  <si>
    <t>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t>
  </si>
  <si>
    <t>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t>
  </si>
  <si>
    <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t>
  </si>
  <si>
    <t>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t>
  </si>
  <si>
    <t>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t>
  </si>
  <si>
    <t>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t>
  </si>
  <si>
    <t>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t>
  </si>
  <si>
    <t>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t>
  </si>
  <si>
    <t>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t>
  </si>
  <si>
    <t>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
  </si>
  <si>
    <t>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t>
  </si>
  <si>
    <t>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t>
  </si>
  <si>
    <t>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t>
  </si>
  <si>
    <t>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t>
  </si>
  <si>
    <t>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t>
  </si>
  <si>
    <t xml:space="preserve">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
  </si>
  <si>
    <t>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t>
  </si>
  <si>
    <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t>
  </si>
  <si>
    <t>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t>
  </si>
  <si>
    <t>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t>
  </si>
  <si>
    <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t>
  </si>
  <si>
    <t>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
  </si>
  <si>
    <t>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t>
  </si>
  <si>
    <t>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t>
  </si>
  <si>
    <t>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t>
  </si>
  <si>
    <t>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t>
  </si>
  <si>
    <t>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t>
  </si>
  <si>
    <t>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t>
  </si>
  <si>
    <t>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t>
  </si>
  <si>
    <t>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t>
  </si>
  <si>
    <t>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t>
  </si>
  <si>
    <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t>
  </si>
  <si>
    <t>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t>
  </si>
  <si>
    <t>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t>
  </si>
  <si>
    <t>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t>
  </si>
  <si>
    <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t>
  </si>
  <si>
    <t>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t>
  </si>
  <si>
    <t>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name="TimeSeriesUserSettings" serializeAs="String"&gt;
        &lt;value&gt;TimeColumnName░Tweet Date (UTC)▓TimeSlice░Days▓UniqueEdges░True▓UniqueColumnName░Imported ID▓SlicerColumns░Relationship,Hashtags in Tweet,Language&lt;/value&gt;
      &lt;/setting&gt;
      &lt;setting name="Over</t>
  </si>
  <si>
    <t xml:space="preserve">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20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25 6 True False&lt;/value&gt;
      &lt;/setting&gt;
      &lt;setting name="VertexLabelPositionDetails" serializeAs="String"&gt;
        &lt;value&gt;GreaterThan 20 Bottom Center Nowhere&lt;/value&gt;
      &lt;/setting&gt;
      &lt;setting name="VertexVisibilityDetails" serializeAs="String"&gt;
      </t>
  </si>
  <si>
    <t>Autofill Workbook Results</t>
  </si>
  <si>
    <t>Graph History</t>
  </si>
  <si>
    <t>Relationship</t>
  </si>
  <si>
    <t>Tweet ID</t>
  </si>
  <si>
    <t>GUID</t>
  </si>
  <si>
    <t>Date (EST)</t>
  </si>
  <si>
    <t>URL</t>
  </si>
  <si>
    <t>Tweet</t>
  </si>
  <si>
    <t>URLs in Tweet</t>
  </si>
  <si>
    <t>Domains in Tweet</t>
  </si>
  <si>
    <t>Hashtags in Tweet</t>
  </si>
  <si>
    <t>Category</t>
  </si>
  <si>
    <t>Emotion</t>
  </si>
  <si>
    <t>Source</t>
  </si>
  <si>
    <t>Gender</t>
  </si>
  <si>
    <t>Post Type</t>
  </si>
  <si>
    <t>Image URL</t>
  </si>
  <si>
    <t>tanyavetri</t>
  </si>
  <si>
    <t>thisisnotgelato</t>
  </si>
  <si>
    <t>tinaclaramusic</t>
  </si>
  <si>
    <t>clvlnd_irish</t>
  </si>
  <si>
    <t>smithfamilyreallifeadventures</t>
  </si>
  <si>
    <t>reneereeserzelnick</t>
  </si>
  <si>
    <t>crazylifeasmelissa</t>
  </si>
  <si>
    <t>chhhloem</t>
  </si>
  <si>
    <t>genomefan</t>
  </si>
  <si>
    <t>nurse.jess.rn</t>
  </si>
  <si>
    <t>tecolote1981</t>
  </si>
  <si>
    <t>heights73</t>
  </si>
  <si>
    <t>moorecoffeepls</t>
  </si>
  <si>
    <t>lexi.alexh23</t>
  </si>
  <si>
    <t>maddi0113</t>
  </si>
  <si>
    <t>honeyybeeee_</t>
  </si>
  <si>
    <t>provocativeoperations</t>
  </si>
  <si>
    <t>tatakis_coupons</t>
  </si>
  <si>
    <t>cleverdobby</t>
  </si>
  <si>
    <t>brittpeebss</t>
  </si>
  <si>
    <t>maria.matters1</t>
  </si>
  <si>
    <t>kylaaitken</t>
  </si>
  <si>
    <t>maryannewhitman</t>
  </si>
  <si>
    <t>themodelgypsyrose</t>
  </si>
  <si>
    <t>ginetteilene</t>
  </si>
  <si>
    <t>miheved</t>
  </si>
  <si>
    <t>yourpalkelly</t>
  </si>
  <si>
    <t>seoulitenewyorker</t>
  </si>
  <si>
    <t>vitality.central</t>
  </si>
  <si>
    <t>tempurapariah</t>
  </si>
  <si>
    <t>lotzlelanie</t>
  </si>
  <si>
    <t>myfamilygenie</t>
  </si>
  <si>
    <t>maiioo</t>
  </si>
  <si>
    <t>juliangrhmmusic</t>
  </si>
  <si>
    <t>pamruns13.1</t>
  </si>
  <si>
    <t>natalie_douglas</t>
  </si>
  <si>
    <t>bigboy0mar</t>
  </si>
  <si>
    <t>coach_jtate</t>
  </si>
  <si>
    <t>athletigenofficial</t>
  </si>
  <si>
    <t>allissabates</t>
  </si>
  <si>
    <t>cassinicki</t>
  </si>
  <si>
    <t>super_dicea</t>
  </si>
  <si>
    <t>cannoncarpetcleaning</t>
  </si>
  <si>
    <t>theresadfbrown</t>
  </si>
  <si>
    <t>stinezine</t>
  </si>
  <si>
    <t>daharrington6</t>
  </si>
  <si>
    <t>zenaslloyd</t>
  </si>
  <si>
    <t>brewwithyou</t>
  </si>
  <si>
    <t>erinmquinn</t>
  </si>
  <si>
    <t>jennaryan021</t>
  </si>
  <si>
    <t>jenncess1</t>
  </si>
  <si>
    <t>jeffinaz</t>
  </si>
  <si>
    <t>kellenkurtzntp</t>
  </si>
  <si>
    <t>shannonheidecleveringa</t>
  </si>
  <si>
    <t>ginnachongloi</t>
  </si>
  <si>
    <t>kanani_girl</t>
  </si>
  <si>
    <t>__amandadanielle</t>
  </si>
  <si>
    <t>birthparentfinder</t>
  </si>
  <si>
    <t>yesimucar3557</t>
  </si>
  <si>
    <t>mortist</t>
  </si>
  <si>
    <t>randy_vazquez</t>
  </si>
  <si>
    <t>loriannmueller</t>
  </si>
  <si>
    <t>nenimoxa</t>
  </si>
  <si>
    <t>therealbuzko</t>
  </si>
  <si>
    <t>couponer.life</t>
  </si>
  <si>
    <t>jenray828</t>
  </si>
  <si>
    <t>tech_wiz_22</t>
  </si>
  <si>
    <t>lashfary</t>
  </si>
  <si>
    <t>sorensen.sean</t>
  </si>
  <si>
    <t>sarahfitkins</t>
  </si>
  <si>
    <t>daemianmains</t>
  </si>
  <si>
    <t>victoria_kristine_</t>
  </si>
  <si>
    <t>daydreamer795</t>
  </si>
  <si>
    <t>indigenius2.0</t>
  </si>
  <si>
    <t>apophyllite_802</t>
  </si>
  <si>
    <t>faintingoat5</t>
  </si>
  <si>
    <t>joe_1_one</t>
  </si>
  <si>
    <t>positively_penny</t>
  </si>
  <si>
    <t>tyrone_lamar_leung</t>
  </si>
  <si>
    <t>jonathan.pendley</t>
  </si>
  <si>
    <t>dermbytanya</t>
  </si>
  <si>
    <t>internationalmuseumofthesaree</t>
  </si>
  <si>
    <t>thunderstudios</t>
  </si>
  <si>
    <t>marque__kaali</t>
  </si>
  <si>
    <t>sweetph911</t>
  </si>
  <si>
    <t>asians_uniited</t>
  </si>
  <si>
    <t>tali401</t>
  </si>
  <si>
    <t>garrettmcain</t>
  </si>
  <si>
    <t>garyploski</t>
  </si>
  <si>
    <t>traceysfancy</t>
  </si>
  <si>
    <t>silverberrygenomix</t>
  </si>
  <si>
    <t>drpaulvin</t>
  </si>
  <si>
    <t>bettyfordthecarrotmonster</t>
  </si>
  <si>
    <t>twiggyjenlandia</t>
  </si>
  <si>
    <t>victoriaastorm</t>
  </si>
  <si>
    <t>nadia_amal_ka</t>
  </si>
  <si>
    <t>_sodium_citrate_</t>
  </si>
  <si>
    <t>huynhduyenqn</t>
  </si>
  <si>
    <t>kongkpw</t>
  </si>
  <si>
    <t>lordpratt</t>
  </si>
  <si>
    <t>maestroagnew</t>
  </si>
  <si>
    <t>juliefree7</t>
  </si>
  <si>
    <t>dnafithq</t>
  </si>
  <si>
    <t>dnatestingchoice</t>
  </si>
  <si>
    <t>genetic.lifehacks</t>
  </si>
  <si>
    <t>iqinzz</t>
  </si>
  <si>
    <t>aubitthehobbit_</t>
  </si>
  <si>
    <t>tyler_sundberg92</t>
  </si>
  <si>
    <t>mirla_84</t>
  </si>
  <si>
    <t>hollywarnerhealth</t>
  </si>
  <si>
    <t>thesweetandsaltylife_</t>
  </si>
  <si>
    <t>ryanwl</t>
  </si>
  <si>
    <t>loveinevergreen</t>
  </si>
  <si>
    <t>crazyshoppingcart</t>
  </si>
  <si>
    <t>unitedfamiliesinternational</t>
  </si>
  <si>
    <t>beehar34</t>
  </si>
  <si>
    <t>jay_the_invader</t>
  </si>
  <si>
    <t>bylisapitt</t>
  </si>
  <si>
    <t>endocanna_health</t>
  </si>
  <si>
    <t>couponing.twinmom</t>
  </si>
  <si>
    <t>monsieur_e._nigma</t>
  </si>
  <si>
    <t>owenbleiler</t>
  </si>
  <si>
    <t>mrsahendrix</t>
  </si>
  <si>
    <t>_elo_m</t>
  </si>
  <si>
    <t>quantifiedbob</t>
  </si>
  <si>
    <t>kendrastarborn</t>
  </si>
  <si>
    <t>mybodygx</t>
  </si>
  <si>
    <t>koalacristina</t>
  </si>
  <si>
    <t>carmenl.j</t>
  </si>
  <si>
    <t>mdkgod4323</t>
  </si>
  <si>
    <t>bodybytati73</t>
  </si>
  <si>
    <t>mozamemesandmaps</t>
  </si>
  <si>
    <t>kiamiagia</t>
  </si>
  <si>
    <t>lifenome</t>
  </si>
  <si>
    <t>smashlee_bear</t>
  </si>
  <si>
    <t>wear.bloodlines</t>
  </si>
  <si>
    <t>hi.deals</t>
  </si>
  <si>
    <t>devynjon</t>
  </si>
  <si>
    <t>ttatsumaki</t>
  </si>
  <si>
    <t>theturnbucklegazette</t>
  </si>
  <si>
    <t>callmemrslowcarbbeckley</t>
  </si>
  <si>
    <t>bludlow_</t>
  </si>
  <si>
    <t>jpockphoto</t>
  </si>
  <si>
    <t>wearethesibs</t>
  </si>
  <si>
    <t>brianna_kristen</t>
  </si>
  <si>
    <t>dramandi</t>
  </si>
  <si>
    <t>staygolden49</t>
  </si>
  <si>
    <t>meagan_zielinski</t>
  </si>
  <si>
    <t>drknprty</t>
  </si>
  <si>
    <t>pinkdragons17</t>
  </si>
  <si>
    <t>f_ramos93</t>
  </si>
  <si>
    <t>thefaciane</t>
  </si>
  <si>
    <t>jr_strom</t>
  </si>
  <si>
    <t>23andme</t>
  </si>
  <si>
    <t>get_repost</t>
  </si>
  <si>
    <t>colourpopcosmetics</t>
  </si>
  <si>
    <t>justin__moore</t>
  </si>
  <si>
    <t>andrewanes</t>
  </si>
  <si>
    <t>elliottswgram</t>
  </si>
  <si>
    <t>miranda_coupons</t>
  </si>
  <si>
    <t>emkkay</t>
  </si>
  <si>
    <t>couponshawn</t>
  </si>
  <si>
    <t>couponconfidants</t>
  </si>
  <si>
    <t>sillybimmons</t>
  </si>
  <si>
    <t>haleymadams</t>
  </si>
  <si>
    <t>tuckermatthews</t>
  </si>
  <si>
    <t>myheritage_official</t>
  </si>
  <si>
    <t>familytreedna</t>
  </si>
  <si>
    <t>ancestry</t>
  </si>
  <si>
    <t>shogunsportfishing</t>
  </si>
  <si>
    <t>bobhoose</t>
  </si>
  <si>
    <t>bombereyewearfishing</t>
  </si>
  <si>
    <t>capt_chum_lord</t>
  </si>
  <si>
    <t>u</t>
  </si>
  <si>
    <t>bmichellek</t>
  </si>
  <si>
    <t>target</t>
  </si>
  <si>
    <t>biohackersummit</t>
  </si>
  <si>
    <t>chronomics</t>
  </si>
  <si>
    <t>balidanny</t>
  </si>
  <si>
    <t>overthelaw</t>
  </si>
  <si>
    <t>tif7459</t>
  </si>
  <si>
    <t>Mentions</t>
  </si>
  <si>
    <t>Replies to</t>
  </si>
  <si>
    <t>1921434215967577128_43023810</t>
  </si>
  <si>
    <t>1921448652266648897_200586487</t>
  </si>
  <si>
    <t>1920690611770600087_2049448017</t>
  </si>
  <si>
    <t>1920779916547306706_46407372</t>
  </si>
  <si>
    <t>1921403645179872180_8938204302</t>
  </si>
  <si>
    <t>1920705370160656908_18977620</t>
  </si>
  <si>
    <t>1921348717170305183_2307956882</t>
  </si>
  <si>
    <t>1921603619837204071_28917683</t>
  </si>
  <si>
    <t>1921272381642666559_6746997976</t>
  </si>
  <si>
    <t>1921246064968944961_6959429145</t>
  </si>
  <si>
    <t>1921285405408520804_3035183658</t>
  </si>
  <si>
    <t>1920569088833262783_1530257558</t>
  </si>
  <si>
    <t>1921316063061081768_39450944</t>
  </si>
  <si>
    <t>1921422469140820459_1547752652</t>
  </si>
  <si>
    <t>1921519118024972291_221647927</t>
  </si>
  <si>
    <t>1921323023476728919_6120662622</t>
  </si>
  <si>
    <t>1921328639547432270_2354745568</t>
  </si>
  <si>
    <t>1920817466591115273_9174472202</t>
  </si>
  <si>
    <t>1920734169223413582_21242502</t>
  </si>
  <si>
    <t>1920522559699441116_426747308</t>
  </si>
  <si>
    <t>1920870259288834907_7245880634</t>
  </si>
  <si>
    <t>1921217695702213608_1053367279</t>
  </si>
  <si>
    <t>1920815634703290691_8672331962</t>
  </si>
  <si>
    <t>1920686609122817130_1516718679</t>
  </si>
  <si>
    <t>1920772800860611997_41869862</t>
  </si>
  <si>
    <t>1920528750938541109_269799034</t>
  </si>
  <si>
    <t>1920636477088307662_2013142136</t>
  </si>
  <si>
    <t>1920480032040446016_11384212</t>
  </si>
  <si>
    <t>1920651057966757317_3277519104</t>
  </si>
  <si>
    <t>1921567608583628990_20783211</t>
  </si>
  <si>
    <t>1921211496520580734_3640734611</t>
  </si>
  <si>
    <t>1921362826061041020_7304502777</t>
  </si>
  <si>
    <t>1921269517914670795_9230837</t>
  </si>
  <si>
    <t>1920982335789335669_313929475</t>
  </si>
  <si>
    <t>1921537895605414643_1108092032</t>
  </si>
  <si>
    <t>1920896312738207329_196472184</t>
  </si>
  <si>
    <t>1921101793049590904_408686617</t>
  </si>
  <si>
    <t>1921362767215277951_225710966</t>
  </si>
  <si>
    <t>1921199779203854560_1689056011</t>
  </si>
  <si>
    <t>1920621965283211589_1689056011</t>
  </si>
  <si>
    <t>1920786209983414278_259746195</t>
  </si>
  <si>
    <t>1921580405322323379_291014201</t>
  </si>
  <si>
    <t>1920710592352678838_19839982</t>
  </si>
  <si>
    <t>1921056556623931220_5991934673</t>
  </si>
  <si>
    <t>1921589227225693633_26504409</t>
  </si>
  <si>
    <t>1920748726118114440_194336190</t>
  </si>
  <si>
    <t>1921462518167654356_50389292</t>
  </si>
  <si>
    <t>1920227757523356974_5684873991</t>
  </si>
  <si>
    <t>1921244777215582100_7121981033</t>
  </si>
  <si>
    <t>1920525283396852560_4169615</t>
  </si>
  <si>
    <t>1921388547111530672_15412489</t>
  </si>
  <si>
    <t>1920787026714935771_5183519</t>
  </si>
  <si>
    <t>1921242151473450545_144061159</t>
  </si>
  <si>
    <t>1921577259191697557_9223299484</t>
  </si>
  <si>
    <t>1921564364978926519_8543165810</t>
  </si>
  <si>
    <t>1921258838384872822_2133783429</t>
  </si>
  <si>
    <t>1920635275312048146_312134501</t>
  </si>
  <si>
    <t>1921281706243343656_273787048</t>
  </si>
  <si>
    <t>1920503490465844348_2272958447</t>
  </si>
  <si>
    <t>1921155524936410011_9410433758</t>
  </si>
  <si>
    <t>1920830560881886140_32794258</t>
  </si>
  <si>
    <t>1920616575662495934_7424877</t>
  </si>
  <si>
    <t>1920260324808773283_204726722</t>
  </si>
  <si>
    <t>1921485999717525072_12791633</t>
  </si>
  <si>
    <t>1920690628045631261_4338264827</t>
  </si>
  <si>
    <t>1920782775863299720_4202454831</t>
  </si>
  <si>
    <t>1920760296146919900_259611653</t>
  </si>
  <si>
    <t>1921372660044318172_1410023454</t>
  </si>
  <si>
    <t>1920518751298292395_55537404</t>
  </si>
  <si>
    <t>1920883944062789893_3053115355</t>
  </si>
  <si>
    <t>1921428670897444728_1561922152</t>
  </si>
  <si>
    <t>1920526900393186492_247271132</t>
  </si>
  <si>
    <t>1920761994026497961_399607586</t>
  </si>
  <si>
    <t>1921399312153896247_3015406288</t>
  </si>
  <si>
    <t>1921532050600715458_1689300476</t>
  </si>
  <si>
    <t>1920648620152119433_1816822097</t>
  </si>
  <si>
    <t>1921339602476508218_174443759</t>
  </si>
  <si>
    <t>1920874394259986422_203307205</t>
  </si>
  <si>
    <t>1920461807774840430_612695795</t>
  </si>
  <si>
    <t>1920297597937749253_5378989645</t>
  </si>
  <si>
    <t>1921341696526005821_6674221422</t>
  </si>
  <si>
    <t>1921577731485644844_7531904745</t>
  </si>
  <si>
    <t>1920645274550061370_7485123794</t>
  </si>
  <si>
    <t>1921468624561153916_1973289053</t>
  </si>
  <si>
    <t>1921317353715415705_8248315267</t>
  </si>
  <si>
    <t>1920737486766782935_6914694963</t>
  </si>
  <si>
    <t>1920780273675574729_8585544496</t>
  </si>
  <si>
    <t>1921390475214868381_372565534</t>
  </si>
  <si>
    <t>1920432660792867791_6356793</t>
  </si>
  <si>
    <t>1920913004447499162_426079356</t>
  </si>
  <si>
    <t>1921343147100920328_614652289</t>
  </si>
  <si>
    <t>1920559639796607192_5322817750</t>
  </si>
  <si>
    <t>1920637059226018413_5322817750</t>
  </si>
  <si>
    <t>1921417284166663575_2374234274</t>
  </si>
  <si>
    <t>1920867115968343060_5769953725</t>
  </si>
  <si>
    <t>1920605794833697256_6203271951</t>
  </si>
  <si>
    <t>1920822726634220984_4772788261</t>
  </si>
  <si>
    <t>1921156916361301721_218171849</t>
  </si>
  <si>
    <t>1921551588616697607_9200982620</t>
  </si>
  <si>
    <t>1920244029066279643_2190362907</t>
  </si>
  <si>
    <t>1921471363089313721_1643942097</t>
  </si>
  <si>
    <t>1920431266436616099_3244751079</t>
  </si>
  <si>
    <t>1921263094027759732_1519453666</t>
  </si>
  <si>
    <t>1920692360142859393_601892691</t>
  </si>
  <si>
    <t>1921176068922620924_763643896</t>
  </si>
  <si>
    <t>1921093106233711738_763643896</t>
  </si>
  <si>
    <t>1920516614417955778_763643896</t>
  </si>
  <si>
    <t>1921084488004193364_8004284856</t>
  </si>
  <si>
    <t>1921307706866699340_5502863937</t>
  </si>
  <si>
    <t>1920849028159351272_296869326</t>
  </si>
  <si>
    <t>1921514985394203922_3065263698</t>
  </si>
  <si>
    <t>1920836758804951244_239921807</t>
  </si>
  <si>
    <t>1920905261143240076_1998244892</t>
  </si>
  <si>
    <t>1921575784482743587_713034742</t>
  </si>
  <si>
    <t>1921129353115583026_8434782780</t>
  </si>
  <si>
    <t>1921510982670947145_17561449</t>
  </si>
  <si>
    <t>1921030564423348248_9149383682</t>
  </si>
  <si>
    <t>1920429052524416993_1495364171</t>
  </si>
  <si>
    <t>1921305823508463115_8427964616</t>
  </si>
  <si>
    <t>1921452702531199452_144395064</t>
  </si>
  <si>
    <t>1921514734676829489_1400802280</t>
  </si>
  <si>
    <t>1920438265356041298_199887832</t>
  </si>
  <si>
    <t>1921490628483888091_7726525045</t>
  </si>
  <si>
    <t>1921484952760083566_7726525045</t>
  </si>
  <si>
    <t>1920943057684226219_8502908642</t>
  </si>
  <si>
    <t>1921251936246513853_237909067</t>
  </si>
  <si>
    <t>1921241647786494357_237909067</t>
  </si>
  <si>
    <t>1921371235566400552_2341840360</t>
  </si>
  <si>
    <t>1920720881416873983_2112532378</t>
  </si>
  <si>
    <t>1920579532442041756_349693496</t>
  </si>
  <si>
    <t>1920584336210412764_4113114668</t>
  </si>
  <si>
    <t>1921354109879631258_8123389656</t>
  </si>
  <si>
    <t>1921354398638925595_1124682872</t>
  </si>
  <si>
    <t>1921444989709512986_1124682872</t>
  </si>
  <si>
    <t>1921577492720788778_18524363</t>
  </si>
  <si>
    <t>1920634432986087250_5691552</t>
  </si>
  <si>
    <t>1921158658079720280_811098219</t>
  </si>
  <si>
    <t>1920514018578192305_811098219</t>
  </si>
  <si>
    <t>1920875617612946524_45419931</t>
  </si>
  <si>
    <t>1921012179428166445_9177759346</t>
  </si>
  <si>
    <t>1920794392525137091_257378650</t>
  </si>
  <si>
    <t>1920708732440107193_4180300815</t>
  </si>
  <si>
    <t>1920707880660913255_4180300815</t>
  </si>
  <si>
    <t>1920724337079730558_222421879</t>
  </si>
  <si>
    <t>1921556981693350225_4382123114</t>
  </si>
  <si>
    <t>1920406807999018203_8268581980</t>
  </si>
  <si>
    <t>1921252398492372740_25495166</t>
  </si>
  <si>
    <t>1921401625998706273_1758393491</t>
  </si>
  <si>
    <t>1921499990975391831_4237882140</t>
  </si>
  <si>
    <t>1921500229765515703_8366378240</t>
  </si>
  <si>
    <t>1921477955764440723_265668075</t>
  </si>
  <si>
    <t>1920472060280676192_4935106</t>
  </si>
  <si>
    <t>1921503189670370099_8887391838</t>
  </si>
  <si>
    <t>1920786427333143382_8887391838</t>
  </si>
  <si>
    <t>1921546398601709746_229176645</t>
  </si>
  <si>
    <t>1921402023627087262_312413798</t>
  </si>
  <si>
    <t>1920796930130941441_176707510</t>
  </si>
  <si>
    <t>1921419421818221458_429880595</t>
  </si>
  <si>
    <t>1921421035526259755_429880595</t>
  </si>
  <si>
    <t>1921550609581155770_14142913</t>
  </si>
  <si>
    <t>1921567701268973000_4382123114</t>
  </si>
  <si>
    <t>1920727487596421773_5412457509</t>
  </si>
  <si>
    <t>1921585088798348080_240416881</t>
  </si>
  <si>
    <t>1920861492505223752_238290306</t>
  </si>
  <si>
    <t>1921447920041780996_12797878</t>
  </si>
  <si>
    <t>https://www.instagram.com/p/BqqTj0-B1Qo/</t>
  </si>
  <si>
    <t>https://www.instagram.com/p/BqqW150gbVB/</t>
  </si>
  <si>
    <t>https://www.instagram.com/p/Bqnqe9mA6qX/</t>
  </si>
  <si>
    <t>https://www.instagram.com/p/Bqn-yhJgbTS/</t>
  </si>
  <si>
    <t>https://www.instagram.com/p/BqqMm9tFkO0/</t>
  </si>
  <si>
    <t>https://www.instagram.com/p/Bqnt1uanHIM/</t>
  </si>
  <si>
    <t>https://www.instagram.com/p/BqqAHqAlqif/</t>
  </si>
  <si>
    <t>https://www.instagram.com/p/Bqq6E-ngFZn/</t>
  </si>
  <si>
    <t>https://www.instagram.com/p/Bqpuw1AlHI_/</t>
  </si>
  <si>
    <t>https://www.instagram.com/p/Bqpox3sl01B/</t>
  </si>
  <si>
    <t>https://www.instagram.com/p/BqpxuWVhGpk/</t>
  </si>
  <si>
    <t>https://www.instagram.com/p/BqnO2kigJS_/</t>
  </si>
  <si>
    <t>https://www.instagram.com/p/Bqp4segAf6o/</t>
  </si>
  <si>
    <t>https://www.instagram.com/p/BqqQ444l7Hr/</t>
  </si>
  <si>
    <t>https://www.instagram.com/p/Bqqm3ULABgD/</t>
  </si>
  <si>
    <t>https://www.instagram.com/p/Bqp6Rw5HCRX/</t>
  </si>
  <si>
    <t>https://www.instagram.com/provocativeoperations/p/Bqp7jfRAl1O/</t>
  </si>
  <si>
    <t>https://www.instagram.com/p/BqoHU8Wh3gJ/</t>
  </si>
  <si>
    <t>https://www.instagram.com/p/Bqn0YzohD9O/</t>
  </si>
  <si>
    <t>https://www.instagram.com/p/BqnERe6AlXc/</t>
  </si>
  <si>
    <t>https://www.instagram.com/p/BqoTVLYhgNb/</t>
  </si>
  <si>
    <t>https://www.instagram.com/p/BqpiVCwhmPo/</t>
  </si>
  <si>
    <t>https://www.instagram.com/p/BqoG6SRgZFD/</t>
  </si>
  <si>
    <t>https://www.instagram.com/p/Bqnpkt1nXRq/</t>
  </si>
  <si>
    <t>https://www.instagram.com/p/Bqn9K-Jh2Wd/</t>
  </si>
  <si>
    <t>https://www.instagram.com/p/BqnFrk8ncw1/</t>
  </si>
  <si>
    <t>https://www.instagram.com/p/BqneLMvgZnO/</t>
  </si>
  <si>
    <t>https://www.instagram.com/p/Bqm6mn8AGhA/</t>
  </si>
  <si>
    <t>https://www.instagram.com/p/BqnhfYPljXF/</t>
  </si>
  <si>
    <t>https://www.instagram.com/p/Bqqx48hhii-/</t>
  </si>
  <si>
    <t>https://www.instagram.com/p/Bqpg61UgX5-/</t>
  </si>
  <si>
    <t>https://www.instagram.com/p/BqqDU98Ak18/</t>
  </si>
  <si>
    <t>https://www.instagram.com/p/BqpuHJ9FwbL/</t>
  </si>
  <si>
    <t>https://www.instagram.com/p/Bqos0GwhgR1/</t>
  </si>
  <si>
    <t>https://www.instagram.com/p/BqqrIkKAyrz/</t>
  </si>
  <si>
    <t>https://www.instagram.com/p/BqoZQTjHlZh/</t>
  </si>
  <si>
    <t>https://www.instagram.com/p/BqpH-cAFjx4/</t>
  </si>
  <si>
    <t>https://www.instagram.com/p/BqqDUHIhzd_/</t>
  </si>
  <si>
    <t>https://www.instagram.com/p/BqpeQUuATDg/</t>
  </si>
  <si>
    <t>https://www.instagram.com/p/Bqna4BkhLlF/</t>
  </si>
  <si>
    <t>https://www.instagram.com/p/BqoAOGXh8AG/</t>
  </si>
  <si>
    <t>https://www.instagram.com/p/Bqq0zKalpWz/</t>
  </si>
  <si>
    <t>https://www.instagram.com/p/BqnvBt9gvO2/</t>
  </si>
  <si>
    <t>https://www.instagram.com/p/Bqo9sKTASdU/</t>
  </si>
  <si>
    <t>https://www.instagram.com/p/Bqq2zidAT3B/</t>
  </si>
  <si>
    <t>https://www.instagram.com/p/Bqn3sozDeSI/</t>
  </si>
  <si>
    <t>https://www.instagram.com/p/BqqZ_rcnE_U/</t>
  </si>
  <si>
    <t>https://www.instagram.com/p/BqmBPi_Bk0u/</t>
  </si>
  <si>
    <t>https://www.instagram.com/p/BqpofIYgl-U/</t>
  </si>
  <si>
    <t>https://www.instagram.com/p/BqnE5HjBptQ/</t>
  </si>
  <si>
    <t>https://www.instagram.com/p/BqqJLQiFjCw/</t>
  </si>
  <si>
    <t>https://www.instagram.com/p/BqoAZ_AhcHb/</t>
  </si>
  <si>
    <t>https://www.instagram.com/p/Bqpn46-FQ4x/</t>
  </si>
  <si>
    <t>https://www.instagram.com/p/Bqq0FYWlwCV/</t>
  </si>
  <si>
    <t>https://www.instagram.com/p/BqqxJvrnjO3/</t>
  </si>
  <si>
    <t>https://www.instagram.com/p/Bqprrv3go12/</t>
  </si>
  <si>
    <t>https://www.instagram.com/p/Bqnd5tgDygS/</t>
  </si>
  <si>
    <t>https://www.instagram.com/p/Bqpw4hOF0Uo/</t>
  </si>
  <si>
    <t>https://www.instagram.com/p/Bqm_7_THUx8/</t>
  </si>
  <si>
    <t>https://www.instagram.com/p/BqpUMVuHSOb/</t>
  </si>
  <si>
    <t>https://www.instagram.com/p/BqoKTfXFEO8/</t>
  </si>
  <si>
    <t>https://www.instagram.com/p/BqnZpmGFxi-/</t>
  </si>
  <si>
    <t>https://www.instagram.com/p/BqmIpdogM6j/</t>
  </si>
  <si>
    <t>https://www.instagram.com/p/BqqfVYWDKZQ/</t>
  </si>
  <si>
    <t>https://www.instagram.com/p/BqnqfMwFO8d/</t>
  </si>
  <si>
    <t>https://www.instagram.com/p/Bqn_cIGBU6I/</t>
  </si>
  <si>
    <t>https://www.instagram.com/p/Bqn6VAOguHc/</t>
  </si>
  <si>
    <t>https://www.instagram.com/p/BqqFkEjFsXc/</t>
  </si>
  <si>
    <t>https://www.instagram.com/p/BqnDaEDnIqr/</t>
  </si>
  <si>
    <t>https://www.instagram.com/p/BqoWcUUnSkF/</t>
  </si>
  <si>
    <t>https://www.instagram.com/p/BqqSTIuF9d4/</t>
  </si>
  <si>
    <t>https://www.instagram.com/p/BqnFQpfhJS8/</t>
  </si>
  <si>
    <t>https://www.instagram.com/p/Bqn6ttgBTep/</t>
  </si>
  <si>
    <t>https://www.instagram.com/p/BqqLn6QnOU3/</t>
  </si>
  <si>
    <t>https://www.instagram.com/p/BqqpzgklWTC/</t>
  </si>
  <si>
    <t>https://www.instagram.com/p/Bqng752guCJ/</t>
  </si>
  <si>
    <t>https://www.instagram.com/p/Bqp-DBSgKQ6/</t>
  </si>
  <si>
    <t>https://www.instagram.com/p/BqoURWYApf2/</t>
  </si>
  <si>
    <t>https://www.instagram.com/p/Bqm2dbRH7Zu/</t>
  </si>
  <si>
    <t>https://www.instagram.com/p/BqmRH28HY0F/</t>
  </si>
  <si>
    <t>https://www.instagram.com/p/Bqp-hfhlDY9/</t>
  </si>
  <si>
    <t>https://www.instagram.com/p/Bqq0MQNgLgs/</t>
  </si>
  <si>
    <t>https://www.instagram.com/p/BqngLOBFsk6/</t>
  </si>
  <si>
    <t>https://www.instagram.com/p/BqqbYieBqd8/</t>
  </si>
  <si>
    <t>https://www.instagram.com/p/Bqp4_QhADqZ/</t>
  </si>
  <si>
    <t>https://www.instagram.com/p/Bqn1JFVgrnX/</t>
  </si>
  <si>
    <t>https://www.instagram.com/p/Bqn-3twAp3J/</t>
  </si>
  <si>
    <t>https://www.instagram.com/p/BqqJnUOAE-d/</t>
  </si>
  <si>
    <t>https://www.instagram.com/p/Bqmv1SBnfvP/</t>
  </si>
  <si>
    <t>https://www.instagram.com/p/BqodDM6hYOa/</t>
  </si>
  <si>
    <t>https://www.instagram.com/p/Bqp-2melNoI/</t>
  </si>
  <si>
    <t>https://www.instagram.com/p/BqnMtEcB2jY/</t>
  </si>
  <si>
    <t>https://www.instagram.com/p/BqneTq5niJt/</t>
  </si>
  <si>
    <t>https://www.instagram.com/p/BqqPtcADL2X/</t>
  </si>
  <si>
    <t>https://www.instagram.com/p/BqoSnb8BawU/</t>
  </si>
  <si>
    <t>https://www.instagram.com/p/BqnXMtqnono/</t>
  </si>
  <si>
    <t>https://www.instagram.com/p/BqoIhfJh624/</t>
  </si>
  <si>
    <t>https://www.instagram.com/p/BqpUgllgA7Z/</t>
  </si>
  <si>
    <t>https://www.instagram.com/p/BqquP0xFfcH/</t>
  </si>
  <si>
    <t>https://www.instagram.com/p/BqmE8VCj3rb/</t>
  </si>
  <si>
    <t>https://www.instagram.com/p/BqqcAY7Bi-5/</t>
  </si>
  <si>
    <t>https://www.instagram.com/p/Bqmvg_bgg-j/</t>
  </si>
  <si>
    <t>https://www.instagram.com/p/BqpsprPl7B0/</t>
  </si>
  <si>
    <t>https://www.instagram.com/p/Bqnq4Z5HyyB/</t>
  </si>
  <si>
    <t>https://www.instagram.com/p/BqpY3SzHTv8/</t>
  </si>
  <si>
    <t>https://www.instagram.com/p/BqpGABxgxx6/</t>
  </si>
  <si>
    <t>https://www.instagram.com/p/BqnC697njvC/</t>
  </si>
  <si>
    <t>https://www.instagram.com/p/BqpECnbAMxU/</t>
  </si>
  <si>
    <t>https://www.instagram.com/p/Bqp2y4MAoxM/</t>
  </si>
  <si>
    <t>https://www.instagram.com/p/BqoOgOWl6no/</t>
  </si>
  <si>
    <t>https://www.instagram.com/p/Bqql7LXAu0S/</t>
  </si>
  <si>
    <t>https://www.instagram.com/p/BqoLtroFPDM/</t>
  </si>
  <si>
    <t>https://www.instagram.com/p/BqobShZny2M/</t>
  </si>
  <si>
    <t>https://www.instagram.com/p/Bqqzv67FiUj/</t>
  </si>
  <si>
    <t>https://www.instagram.com/p/BqpOPfUB8Iy/</t>
  </si>
  <si>
    <t>https://www.instagram.com/p/BqqlA7iHRNJ/</t>
  </si>
  <si>
    <t>https://www.instagram.com/p/Bqo3x7LHzAY/</t>
  </si>
  <si>
    <t>https://www.instagram.com/p/BqmvAxkDs_h/</t>
  </si>
  <si>
    <t>https://www.instagram.com/p/Bqp2XeLHH4L/</t>
  </si>
  <si>
    <t>https://www.instagram.com/p/BqqXw17FiHc/</t>
  </si>
  <si>
    <t>https://www.instagram.com/p/Bqql3h3F2Ux/</t>
  </si>
  <si>
    <t>https://www.instagram.com/p/BqmxG1rnTxS/</t>
  </si>
  <si>
    <t>https://www.instagram.com/p/BqqgYvOBjPb/</t>
  </si>
  <si>
    <t>https://www.instagram.com/p/BqqfGJSheRu/</t>
  </si>
  <si>
    <t>https://www.instagram.com/p/Bqoj4iLBWCr/</t>
  </si>
  <si>
    <t>https://www.instagram.com/p/BqpqHTwAUC9/</t>
  </si>
  <si>
    <t>https://www.instagram.com/p/Bqpnxl4AAmV/</t>
  </si>
  <si>
    <t>https://www.instagram.com/p/BqqFPV5lrQo/</t>
  </si>
  <si>
    <t>https://www.instagram.com/p/BqnxXcZhyf_/</t>
  </si>
  <si>
    <t>https://www.instagram.com/p/BqnROi6F_2c/</t>
  </si>
  <si>
    <t>https://www.instagram.com/p/BqnSUcxAETc/</t>
  </si>
  <si>
    <t>https://www.instagram.com/p/BqqBWIXHL2a/</t>
  </si>
  <si>
    <t>https://www.instagram.com/p/BqqBaVSgecb/</t>
  </si>
  <si>
    <t>https://www.instagram.com/p/BqqWAmzFvEa/</t>
  </si>
  <si>
    <t>https://www.instagram.com/p/Bqq0Ix2AiUq/</t>
  </si>
  <si>
    <t>https://www.instagram.com/p/BqndtdBhP9S/</t>
  </si>
  <si>
    <t>https://www.instagram.com/p/BqpU57sAgNY/</t>
  </si>
  <si>
    <t>https://www.instagram.com/p/BqnCVMXgtex/</t>
  </si>
  <si>
    <t>https://www.instagram.com/p/BqoUjJth1xc/</t>
  </si>
  <si>
    <t>https://www.instagram.com/p/BqozmY0A8st/</t>
  </si>
  <si>
    <t>https://www.instagram.com/p/BqoCFK9BeTD/</t>
  </si>
  <si>
    <t>https://www.instagram.com/p/BqnumpyFVi5/</t>
  </si>
  <si>
    <t>https://www.instagram.com/p/BqnuaQgFkxn/</t>
  </si>
  <si>
    <t>https://www.instagram.com/p/BqnyJuvFcF-/</t>
  </si>
  <si>
    <t>https://www.instagram.com/p/BqqveTdgQFR/</t>
  </si>
  <si>
    <t>https://www.instagram.com/p/Bqmp9EvBfTb/</t>
  </si>
  <si>
    <t>https://www.instagram.com/p/BqpqOCQAU8E/</t>
  </si>
  <si>
    <t>https://www.instagram.com/p/BqqMJlMgsZh/</t>
  </si>
  <si>
    <t>https://www.instagram.com/p/Bqqig-uAShX/</t>
  </si>
  <si>
    <t>https://www.instagram.com/p/BqqikdHAUm3/</t>
  </si>
  <si>
    <t>https://www.instagram.com/p/BqqdgU1FU6T/</t>
  </si>
  <si>
    <t>https://www.instagram.com/p/Bqm4ynqF59g/</t>
  </si>
  <si>
    <t>https://www.instagram.com/p/BqqjPhvFRsz/</t>
  </si>
  <si>
    <t>https://www.instagram.com/p/BqoARQylWtW/</t>
  </si>
  <si>
    <t>https://www.instagram.com/p/BqqtETMFgiy/</t>
  </si>
  <si>
    <t>https://www.instagram.com/p/BqqMPXhAl2e/</t>
  </si>
  <si>
    <t>https://www.instagram.com/p/BqoCqGSHZYB/</t>
  </si>
  <si>
    <t>https://www.instagram.com/p/BqqQMi2AvOS/</t>
  </si>
  <si>
    <t>https://www.instagram.com/p/BqqQkBugYQr/</t>
  </si>
  <si>
    <t>https://www.instagram.com/p/BqquBk-BSW6/</t>
  </si>
  <si>
    <t>https://www.instagram.com/p/Bqqx6S2AEXI/</t>
  </si>
  <si>
    <t>https://www.instagram.com/p/Bqny3k4g2KN/</t>
  </si>
  <si>
    <t>https://www.instagram.com/p/Bqq13UPg1Mw/</t>
  </si>
  <si>
    <t>https://www.instagram.com/p/BqoRVmrgCJI/</t>
  </si>
  <si>
    <t>https://www.instagram.com/p/BqqWrP4gOcE/</t>
  </si>
  <si>
    <t>This could be really cool and informative _xD83D__xDE06_ We don’t know the background of our oldest Son on his Biological Father’s side. His Grandmother was adopted and so was his Father. He’s asked me a few times what his background is and all I can tell him is my side. This year my gift is learning where he comes from ❤️ #23andme #dna #iloveeverypieceofyou #momlife #momofboys</t>
  </si>
  <si>
    <t>#23andme #genealogy #ancestrydna #findingfamily ..I’m fortunate to have found quite a few 2nd cousins but I live how the results tell me that I’m prone to #frizzyhair really?</t>
  </si>
  <si>
    <t>My Thanksgiving weekend project, finding myself. #23andme #ancestrydna #whoami #thanksgivingbreak</t>
  </si>
  <si>
    <t>Excited to find out what my full biological background is. Glad this was on sale, and getting it sent in before the xmas rush. Not only excited for me to find out what my background is on my biological Dads side, but also to tell my daughter what/where she comes from and her true nationality! #23andme #irish? #hungarian? #excited</t>
  </si>
  <si>
    <t>I just realized that 23andMe is on sale again for Cyber Monday! It was an Amazon deal of the day on Friday for the same price..... but I forgot to share it then... so I’m doing my due diligence today! Sooo I’m here to tell you that the ‘health’ component of the 23andMe kit tests for the Celiac Disease Genes!! Did you know that Celiac Disease is genetic AND that more than 30% of the population is a carrier of the gene???? If you’re a gene carrier, that gene can literally be ‘switched-on’ at any time in your life. Even just a simple cold or flu bug can cause the gene to become active...at any age, young or old! I encourage you to take a few minutes today to go read up and #EducateYourself on Celiac Disease and genetic testing. If you have unexplained health issues, and your gene comes back positive, I strongly encourage you to ask your healthcare provider to then formally screen you for Celiac Disease because there are over 300+ symptoms. Plus, in addition, the kit checks for lots of other health issues...and can help link you with family and ancestry you don’t even know! Here’s the link to get $100 off each kit, when you order 2 kits: https://refer.23andme.com/s/przet #CeliacDisease #celiac #GlutenFree #glutenintolerant #glutenintolerance #health #genetics #family #healthy #knowyourbody #celiacawareness #celiacdiseaseawareness #warrior #knowyourroots #23andme</t>
  </si>
  <si>
    <t>Curious about your own #endocannabinoidsystem ? And how your #genetics may affect your experience with #plantmedicine like #cbd and #thc ? Check out @endocanna_health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t>
  </si>
  <si>
    <t>I have always been curious about where I come from and those who have come before me. As A child, I once asked my mom what nationalities we were; Her response was that we were basically mutts, a little of this and a little of that. For a curious kid like me that just wasn’t enough. That curious kid is now a curious woman who is so excited to have access to @23andme. It touches all the warm spots in my heart that my hubby knew this would be the best birthday gift. So stoked to get the results back. I’ll keep you posted. #findyouroots #23andme #itsmybirthday #whereicomefrom #ancestry #bestgiftever</t>
  </si>
  <si>
    <t>It’s happening! So excited to see what @23andme finds! #dna #23andme</t>
  </si>
  <si>
    <t>#Repost @dnafithq (@get_repost) ・・・ Welcome to a whole new era of self-guided wellness, with our simple, at home blood test… SnapShot! . SnapShot is a DNAFit product that adds an additional layer of in-depth insight into our bodies. SnapShot tracks 17 blood markers over these five key categories ⬆️ . If you’re already a DNAFit customer, SnapShot imports your genetic results, for you to understand how your genetics and blood test results interact. . Take advantage of our Cyber Monday offer &amp; get your own SnapShot for £45 (RRP £64) today! . Explore SnapShot &amp; DNAFit [link in bio] .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t>
  </si>
  <si>
    <t>Finally doing 23&amp;Me! Can’t wait to find out if my amazing duck lips are genetic or not. _xD83D__xDE02__xD83E__xDD86_ . . . #23andme #genetics #ancestry #holistichealth #naturopathicmedicine #holisticaintegrativecare #holisticnurse #wellness #learningaboutmyself #whoami</t>
  </si>
  <si>
    <t>I'm content with my order from @colourpopcosmetics _xD83D__xDC8B_ I've had these items in my cart and many others, but I must not be selfish and settle with what my budget can allow. Life is GOOD and will know more about my health after I screen using the @23andme health assessment. . . . #colourpop #colourpopcosmetics #colourpoplookoftheweek #makeupjunkie #makeupaddict #makeupjunkies #makeupaddiction #makeupblogger #beautyblogger #beautyblog #makeupblog #ilovemakeup #makeupmafia #instablog #instagblogger #slave2beauty #wakeupandmakeup #ilovemakeup #makeupobsessed #bloglife #bloggerlife #colourpopbrowkit #indiebeauty #indiemakeup #tecolotenews #colourpopnewnews #colourpopnews #makeupobsessed #colourpoplover #colourpopme</t>
  </si>
  <si>
    <t>Ok new rule so we can cut down on all the nonsense going in this country. If you're ancestry isn't Native or Indigenous to this land, then you don't get to talk shit about immigrants. If you do then someone with Native or Indigenous ancestry gets to throat punch you! Thanks to @23andme I know I have about 24% in me and I'm SO ready to punch some motherf@*kers! #nativeamerican #indigenous #23andme</t>
  </si>
  <si>
    <t>Super excited that @justin__moore got me this @23andme kit! Lots of questions that get to be answered, holes to be filled, and puzzles to be completed. ⁣ I’m even more excited that I got an email stating that my sample made it to the lab! I cannot wait to get my results _xD83E__xDD17_ —————— #23andme #dna #ancestry #excited #besthusbandever</t>
  </si>
  <si>
    <t>And the journey begins #23andme</t>
  </si>
  <si>
    <t>I am so psyched. #23andme #ancestrydna #staytuned</t>
  </si>
  <si>
    <t>11/26. The day my bestfriend was born✨. I'm wishing you the happiest of birthdays for 23. Thanking God for our friendship and for all the ways we compliment each other. Thanking God for how much our friendship has changed. Thank you for being such a precious soul. I'm so proud of how you've grown and how you're becoming stronger in your walk with Christ. And really grateful for how you refuse to let me be stagnant. So so grateful. I can't wait to witness all the amazing things 23 has for you. And when they come I won't let you forget them. I hope yesterday was magical for you. Happy 23 to the WILDDDDESTTT introverted sagittarius I could ever know. I love you Izzy. ✨#wyleoutsag #beloved #23andme _xD83D__xDE02_</t>
  </si>
  <si>
    <t>Have you done it yet? #23andme #supportgeneticresearch #ancestry&amp;healthedition #whatismyfamilyhiding? #veryexcite #nervous</t>
  </si>
  <si>
    <t>UPDATE ON 23andme. ITS DEAD ➡️➡️➡️Another Hot Walgreens Deal!!! Add the kit to your cart. ($29) Make sure to clip the $20/1 and then add Promo code CYBER30, which gives you 30% off! Ship to store so you don’t have to pay for shipping. Brings your total to $1 plus tax. My total was only $1.06 after tax! #ohiocouponer #coupon #couponcommunity101 #couponcommunity #walgreens #walgreenscouponing #deals</t>
  </si>
  <si>
    <t>#23andme #ancestry</t>
  </si>
  <si>
    <t>Cheap 23andMe kits at Wags. Clip $20 coupon and use Promo: CYBER30 I used points to lower my oop. #Coupon #Coupons #CouponCommunity #CouponIngCommunity #23AndMe</t>
  </si>
  <si>
    <t>#23andme</t>
  </si>
  <si>
    <t>That’s a little interesting, hmmmm you live thinking one thing! #23andme #23andmeresults</t>
  </si>
  <si>
    <t>EXCITING NEWS LADIES!!! • • My 23andMe results came in yesterday and they were very shocking. I am a changed person and I will forever embrace my heritage. • • This is my look inspired by my results. I came back as 0.001% South African so I decided I would mix African culture in my life! You ladies NEED to buy this kit, it really is amazing what a little saliva can tell you. #christian #mom #christ #jesus #jesuslovesme #jeususistheanswer #soccermom #selfie #mommyblog #ptamom #soccermom #diy #biblestudy #jesuslover #MAGA #prolife #jesuschrist #hehasrisen #churchgirl #Ilovethelord</t>
  </si>
  <si>
    <t>What does your DNA say _xD83E__xDDEC_? #23andme #ancestry #thisisme #genetics</t>
  </si>
  <si>
    <t>Day 25: I am excited!!!! To learn more about myself. #haitianamerican #adopted #blackgirlsrock #blackgirlmagic #23andme</t>
  </si>
  <si>
    <t>Got the ancestory and health kit. I was kinda curious what traits I carry. #23andme #cantwait #excited #traits #DNA</t>
  </si>
  <si>
    <t>Here we gooooo. _xD83D__xDE01_ can’t wait to find out what my DNA has to say. #23andme</t>
  </si>
  <si>
    <t>_xD83C__xDDF0__xD83C__xDDF7__xD83C__xDDFA__xD83C__xDDF8__xD83C__xDF0F__xD83C__xDF0D__xD83C__xDF0E__xD83E__xDD14__xD83D__xDE2E__xD83E__xDDD0_❔❓학기의 끝도 다가오고 올해도 딱 1달밖에 안남았기에 조금 의미가 있을듯!! ㅎ Well, here it goes!! #23andme #ancestry #omg #personalgeneticservice #excited #iwanttoknow #트웬티쓰리앤미 #선조 #가계 #유전자분석 #유전자 #난정말순수한국일까 #건강검사 #건강 #웰빙 #DNA #순수한국인 #한민족 #과연 #데일리 #일상 #흔남 #남자</t>
  </si>
  <si>
    <t>My only two #BlackFriday purchases! Thanks #AmazonPrime for the quick delivery! Time to #Nerd out! _xD83E__xDD13_ #AlwaysLearning #Amazon #23AndMe #Genetics #Chromosomes #DNA #Health #Ancestry #WhyWeSleep #MatthewWalker #Sleep #Regeneration #Recovery #SleepWell #NerdAlert #Science #NerdingOut #ITrainOnline #PrecisionNutritionCoach #MuellerATX #MuellerLiving #ATXFitPro #ATXPersonalTrainer #KeepAustinFit #FitAustin #Vitality #VitalityCentral</t>
  </si>
  <si>
    <t>One day shipping through amazon. vs having to pay for shipping though the site. Bastards #23andme</t>
  </si>
  <si>
    <t>Here's to all the bad decisions I made in life, only to help me realize what the good one's are #23andme #birthdayweekend</t>
  </si>
  <si>
    <t>Last chance to take advantage of the Thank You sale! If you've wanted to learn more about your family history or need a meaningful gift for the holidays, please think of My Family Genie! . . . . . #myfamilygenie #genealogy #genealogist #familyhistory #familyresearch #ancestry #dna #dnatest #23andme #myheritage #familytree #familytreedna #cybermonday #cybermonday2018 #cybermondaysale #cybermondaydeals #bravotv #mompreneur #mompreneurlife #momboss #mombosslife #momswhowork #thankyouall #thankyousale #20percentoff #20percent #holidaygift #holidaygifts #meaningfulgifts #thoughtfulgift</t>
  </si>
  <si>
    <t>another black friday purchase, so excited to see what my background/genetic makeup is. i have a rough estimate but to see the percentages will be super cool!! #dnagenetics #23andme #puertorican #geneticmakeup</t>
  </si>
  <si>
    <t>Thank you for all the birthday wishes! I can guarantee it was spent well. With awesome people and (a lot of) drinks. Feel spoilt rotten! Cheers @andrewanes for the _xD83D__xDCF8_ #birthday #birthdaypost #23andme #birthdays #nordicbar #viking #vikinghelmet</t>
  </si>
  <si>
    <t>One for me and one for Dewayne. Here’s hoping we don’t find out we’re cousins! _xD83D__xDE02_ #23andme #keepingitinthefamily #dna</t>
  </si>
  <si>
    <t>When you meet your cousins for the first time... _xD83D__xDE02__xD83D__xDE0D_☺️ #23andme #ancestrydna #thanksgivingweekend2018 @elliottswgram</t>
  </si>
  <si>
    <t>Finally going to see where my family comes from. #23andme #whatarewe #cantwaittoseeresults</t>
  </si>
  <si>
    <t>Finally got my @23andme results back! Not what I was expecting but _xD83E__xDD37_‍♂️ _xD83D__xDE02_ #nerd #gameofthrones</t>
  </si>
  <si>
    <t>The Wellness Report. Cyber Monday deal. Even cheaper than Black Friday! Upload your #23andMe or #AncestryDNA file to get started. Link in bio.</t>
  </si>
  <si>
    <t>Cyber Monday is here! And for 36 hours only our prices are even cheaper than they were on Black Friday! Save 60-75% on ALL of Athletigen's DNA reports! Upload your #23andMe or #AncestryDNA file to get started.</t>
  </si>
  <si>
    <t>@couponconfidants @couponshawn @emkkay @miranda_coupons Walgreens online order! 23AndMe saliva kit THIS DOES NOT INCLUDE THE LAB FEE! Clip the $20 digital coupon, Use code 23AndMe &amp; Cyber30 to stack!! Wooooo!!!</t>
  </si>
  <si>
    <t>So fracking pumped rn #23andme #anniversarygift #baegoals @sillybimmons</t>
  </si>
  <si>
    <t>Time to find out the what's going to kill me! #dnatesting #exactlyhowwhiteami #doesitskipageneration #23andme</t>
  </si>
  <si>
    <t>#obama #obamapedo #michelleobama #michelleobamaisaman #fraud #notyourkids #murray #23andme #dna #gitmo #kenya</t>
  </si>
  <si>
    <t>We are VERY curious as to the results of our @23andme DNA test _xD83D__xDE04_... what will it be?? Dutch? French? Lebanese? _xD83D__xDC7D_ Martian? #childoftheworld #globalcitizen #traveller #dnagenetics #23andme</t>
  </si>
  <si>
    <t>Ready to learn a little more about myself. Thanks again @haleymadams! #23andme #dnagenetics</t>
  </si>
  <si>
    <t>I got my #23andme best husband ever</t>
  </si>
  <si>
    <t>Not bad! I’m just a sexy tall filipino man; No big deal! But most importantly all American _xD83D__xDE09_ #asianman #filipino #23andme #imgerman #ilikesauerkraut #fightme #dontfightme #imfrench #fishandchips #imbritish k#britishroyalfilipino #imeuropean #yourelying #noimnot</t>
  </si>
  <si>
    <t>Ep. 163 is now live! Joined by @tuckermatthews and tasting #Sam76. They discuss yoga, Thanksgiving, Ancestry/23andMe and play a new game, Petty Questions. . . . . . #BWY #goatyoga #thanksgiving #magazine #samueladams #samadams #yoga #ancestry #23andme #rat #mondaymotivation #podcast #ale #lager #family #comedy #pettyquestions</t>
  </si>
  <si>
    <t>Mike’s Black Friday purchase. Looking forward to see what the results say... . . #23andme #ancestrydna</t>
  </si>
  <si>
    <t>Time to see what the hell is literally wrong with me lol #23andme</t>
  </si>
  <si>
    <t>To all my cousins on my dads side that told me I was the “mail man’s baby” _xD83D__xDE02_ proof I am almost half Filipino. #mestiza #filipina #irish #23andme</t>
  </si>
  <si>
    <t>So excited!! Thank you #tigerbelly I finally figured out what these things were called. #23andme can't wait to find out about my #ancestry</t>
  </si>
  <si>
    <t>Hubby randomly bought two of these last week and told me he did it because “they were on sale and came up on amazon” (_xD83E__xDD26__xD83C__xDFFB_‍♀️_xD83E__xDD37__xD83C__xDFFB_‍♀️_xD83D__xDC81__xD83C__xDFFB_‍♀️). I then explained that I would have preferred the nutritional genome because 23andme changed their test and took off some key markers and that maybe next time he could ask his nutritionist wife what she thought pre purchase. But then I got right on over it. Spit in a tube. And I am pretty curious to see what comes back... incomplete and all. #perfectionisanillusion #23andme #nutritionalgenome #biohackingatitsfinest</t>
  </si>
  <si>
    <t>Santa _xD83C__xDF85__xD83C__xDFFB_ delivered an early present _xD83C__xDF81_ to Kevin tonight. Now we patiently &amp; anxiously wait for results. I wonder where this journey will take us. #startingthesearch #23andme #hopingforconnections #dnagenetics #adopted</t>
  </si>
  <si>
    <t>The alphabet #w , to me it Symbolise Curiosity. After all its the 23th letter of the Engliah Alphabet. #23andme #love23 #lovew #loveit _xD83D__xDC9A_</t>
  </si>
  <si>
    <t>An early Christmas _xD83C__xDF84_ _xD83C__xDF81_ #23andme #whoami #doiwant2know</t>
  </si>
  <si>
    <t>well then! _xD83E__xDD2F_ #23andme</t>
  </si>
  <si>
    <t>Right now all of these companies that sell DNA test kits are having holiday sales through Monday. Spending this little amount of money is completely worth it just to get a hint of who you are and who your closest relatives are. Let us handle the next step in finding them and reaching out on your behalf. @ancestry @23andme @myheritage_official @familytreedna</t>
  </si>
  <si>
    <t>So I'm a few days late(didn't feel like cooking after all the Saint Patrick's Day sheninagans) but I give you Shepards Pie and Irish cream bundt cake #imactuallyirish #23andme #irish_xD83C__xDF40_ #weeknightdinner #loveptodays</t>
  </si>
  <si>
    <t>#blackfriday #23andme #whoami hahaha</t>
  </si>
  <si>
    <t>So....this is now a thing _xD83E__xDD14_ Doing ancestry/genetics and health. Nothing left to the imagination now _xD83D__xDE36_ #23andme</t>
  </si>
  <si>
    <t>Biting!!! @capt_chum_lord and I having a little fun while @bombereyewearfishing and @bobhoose are bending in the background. Awesome 7days on the @shogunsportfishing. More pics to come. #seekerrods #costadelmar #23andme #friendsgiving</t>
  </si>
  <si>
    <t>My early #xmas present #23andme What am I? I’m at least 80% badass_xD83D__xDC81__xD83C__xDFFB_‍♀️</t>
  </si>
  <si>
    <t>Спустя 6 недель #23andme прислали мне результаты расшифровки моей ДНК. В общем я меньше неандертал, чем другие неандертальцы из выборки их пациентов. На 98,8% русский или белорус — но есть какой-то залетный вьетнамский ген, причём в недавних поколениях. (Наверное, это как-то связано с моими родственниками на Дальнем Востоке — хорошо, чтобы бабушка это не читает _xD83D__xDC40_.) А вот мои давние родственники были вполне себе унылыми, проделав скучный путь из Африки в Европу. Там ещё много данных, надо читать. Но одно ясно точно — с кофе они просчитались! ☕️⠀ ⠀ #23andme #dna #днк</t>
  </si>
  <si>
    <t>Anyone ever wanted to try 23 &amp; me to see your family history!? lol right now at Walgreens go into your account &amp; download the 20$ off coupon plus use Cyber30 code a checkout &amp; choose store pick up! Paid 1.06$ #walgreens #deal #couponing #couponing101 #walgreensdeal #23andme #familyhistory</t>
  </si>
  <si>
    <t>Yay!! I can’t wait to get the results back. Got one for my Mom too. This will be interesting for her since she was adopted and we have very little information on her background #23andme #23andmeresults</t>
  </si>
  <si>
    <t>My teacher crowdsourced money to give my class #ancestrydna kits. It’s a little weird that my #23andme results don’t match with this one.</t>
  </si>
  <si>
    <t>Mary on Maury Povich would have been the best xmas show ever. #23andMe #science #happyholidays #greatestlieevertold #whosyourdaddy #sundayswithlash</t>
  </si>
  <si>
    <t>Got my DNA results back... #caveman #neanderthal #ancestry #23andme #ancestors #brute #grunt #nottoosmart #coolhair #sorensen #family #my #people #me #bloodline #folks #antecedents #rockout #dna #test #ancient #history #mypeople #ugg #nordic #scandinavian #viking #skol #chromosomes #_xD83E__xDDEC_ #⚔️</t>
  </si>
  <si>
    <t>Got the sample in the mail today. Can’t wait to get the results! #23andme</t>
  </si>
  <si>
    <t>Well. It’s official. 2.6% Viking! _xD83D__xDCAA_❤️I just got my report from 23andme and these were my results. I am looking forward to learning more about my roots. If you want to learn your ancestry I can give you a code for 30 percent off. Dm me and I will send it to you. #23andme #irish #british #french #german #italian #scandinavian #subsaharanafrica #ancestry #dna #roots</t>
  </si>
  <si>
    <t>Caleb and I recently did 23andme. My genetic makeup is 55% European, of which a majority French/ German 25%, and 45% Sub-Saharan African, mostly West African, 7% Nigerian. So neat learning my heritage and groups of people I’m connected to around the world. Tell me about yours! • • • • • #culture #ancestry #23andme #heritage #african #westafrican #european #german #french</t>
  </si>
  <si>
    <t>Hubs.... he’s amazing!! Big surprise today. So excited! _xD83D__xDC96__xD83D__xDC96__xD83D__xDC96_#23andme #whoami #gonnafindout #excited #surprise</t>
  </si>
  <si>
    <t>My great-great-great grandma was an European princess. _xD83D__xDC78__xD83D__xDC51_ #23andme #indigenous #instagay #indigenius</t>
  </si>
  <si>
    <t>In 6 to 8 weeks, we'll find out what makes up this mutt! #bestgiftfromthebestguy #23andme</t>
  </si>
  <si>
    <t>Little something to keep me busy this holiday weekend... #23inches no the rear isn't stock... #23andme #bagger #harley #roadglide #khalifagotnewrims #blacklivesmatter #arielajeanandme</t>
  </si>
  <si>
    <t>‼️E X C I T E D ‼️ Because they were $100 off ($200 savings) we decided to pull the trigger! Did any of my friends do both the ancestry and health one? Were the results accurate? Curious to see what comes back! _xD83E__xDD17_ #23andme #PositivelyPenny #results #Health #Ancestry #epigentics #doyouhaveasparaguspee</t>
  </si>
  <si>
    <t>@u.b.newz repost #africanamericansarentafrican #africanamericansaintafrican #dnatest #familytreedna #23andme #ancestrydna #salivaquantum #bloodquantum #pseudoafrican #akata #obruni #jessiejackson #melvilleherskovits #franzboas #americancolonizationsociety</t>
  </si>
  <si>
    <t>#23andme #health #ancestrydna</t>
  </si>
  <si>
    <t>Happy Monday! Hope y’all had a restful #thanksgiving holiday weekend. Did any of you participate in #blackfriday or #cybermonday shopping?! _xD83D__xDE4B__xD83C__xDFFB_‍♀️_xD83D__xDE4B__xD83C__xDFFB_‍♀️_xD83D__xDE4B__xD83C__xDFFB_‍♀️ You know I did! I’ve been wanting to try this for some time now, and I can’t wait to get my #23andme #results in! Working in the #medical field I naturally have an interest in both #genetics and #health _xD83E__xDD13_, but when it’s tied in with #research OMG! _xD83E__xDD29_ #nerdstatus Who’s with me?!</t>
  </si>
  <si>
    <t>Clip 3 with Aminta. Favorite saree moment and what her perfect saree would look like? #guyanachunes #ggrfoundation #sadhana #desitv #indiandesigners #itv #india #sareeindia #mauritius #fiji #jamaica #trinidad #bihartourism #uttarpradeshtourism #tourism #suriname #gopio #venezuela #florida #sareecanada #sareeuk #sareeusa #saree #sari #bangladesh #ecofriendly #roots #bollywood #ancestry #23andme</t>
  </si>
  <si>
    <t>Meet your #Genes! _xD83E__xDDEC_ new @23andme spot shot on stage 3 #23andme #DNA #DNAtest</t>
  </si>
  <si>
    <t>Got my results from my 23 and Me test and I’m honestly so in love!!! I think it’s amazing!!! _xD83D__xDE0D__xD83D__xDE0D_ #23andMe #MultiRacial #ImEverything</t>
  </si>
  <si>
    <t>This is going to be interesting. #23andme</t>
  </si>
  <si>
    <t>It's ironic how some people hate immigrants but want to take 23andMe tests to see what kind of immigrants their ancestors once were - - - - - #asiansunite #racism #blacklivesmatter #immigrants #xenophobia #asianappreciation #latinasstaywinning #blackgirlmagic #endracism #fuckbigotry</t>
  </si>
  <si>
    <t>I really hope I’m from Wakanda #23andme</t>
  </si>
  <si>
    <t>I think I’m mostly Irish but will update once my 23andMe results come back. #_xD83C__xDDEE__xD83C__xDDEA_ #☘️#_xD83C__xDDEC__xD83C__xDDE7_ • • • #dublin #ireland #dublinireland #gayboy #gayguy #gay #gayman #gayguys #mensfashion #mensstyle #menshaircut #menswear #gaytravel #gayvacation #brexit</t>
  </si>
  <si>
    <t>Yes please! _xD83E__xDDEC_ From the @23andme TOS – “You may learn information about yourself that you do not anticipate. Once you obtain your genetic information, the knowledge is irrevocable.“ . . #23andme #genetics #dna #genetictesting #dnatest #lineage #health #research #relatives #knowledgeispower #arewerelated #learningaboutmyself #whoami #genetichealth</t>
  </si>
  <si>
    <t>Today is “spit test day”! _xD83D__xDCA6_ Yep! Matt and I are spitting in tubes and sending those little vials of yummy goodness off to the lab to find out who we really are! _xD83D__xDE02_ Matt is doing it out of pure curiosity and for fun and games. _xD83E__xDD2A_ I have an entirely different agenda! I. Am. Adopted. I was 21 years old when I met this lovely lady to my right, now known as Nini (my biological mom) and the beauty to my left is my bio-sis @bmichellek ....and here we are 31 yrs later! _xD83D__xDC6D_ But as basic science would have it....it takes TWO ✌_xD83C__xDFFB_ to make a baby....so let’s see if these spit tubes answer any questions?!?!?! ⁉️_xD83D__xDE31_⁉️ Stay tuned....._xD83D__xDCFA_ . . #traceysfancy #dna #genetics #23andme #family #adopted #mystery #paternal #maternal #biologocal #adoption #ancestry #diy #happy #instagood #picoftheday</t>
  </si>
  <si>
    <t>Get a lot more from your DNA file! Upload your existing file from from #23andMe #ancestrydna or #ftdna and get your health &amp; wellness reports instantly. Offer ends on Monday 26th mid-night. ⠀ ⠀ #dna #dnatest #ancestry #health #wellness #fitness</t>
  </si>
  <si>
    <t>Did you know that your genetics can be used to help treat depression, insomnia, weight gain and more? I am proud to announce we are now using Pure Genomics to evaluate genetic results from 23 and me and to devise personalized treatments to support your wellness. What can specific genes effect? ⚡️ FTO- Associated with weight ⚡️ COMT- Associated with mood issues and problems with Estrogen ⚡️ CBS- Associsted with detox #biohacking #wellness #23andme #functionalmedicine #holisticnewyork. #newyorkcity #health #healthblogger #fitnessblogger</t>
  </si>
  <si>
    <t>The last place that I uploaded my DNA was to Family Tree DNA. I had to pay $20.00 to see my ethnicity per their site. I find it to be pretty accurate except for the SW European part. I think it should be NW European to account for my Swiss ancestry. The second shot is my Ancestry and 23andme results for a side-by-side comparison. #irish #ireland #britishancestry #englishancestry #dnagenetics #dnaethnicity #swissancestry #swiss #switzerland_xD83C__xDDE8__xD83C__xDDED_ #england #english #23andme #ancestrydna #familytreedna @familytreedna #easterneuropean</t>
  </si>
  <si>
    <t>Hubby and I are both trying to get a better handle on our health and diet with this early Christmas gift to ourselves. Have you done one of these? How much did you learn from yours? I'm mostly hoping it'll shed light on metabolic issues for me, but I'm also excited to learn what ancestry info it might provide. . #genetics #genetictesting #23andme #metabolism #diet #ancestry #mutation #ignoranceisdeadly</t>
  </si>
  <si>
    <t>Proud of my heritage and proud to be Hispanic! _xD83E__xDDEC__xD83E__xDDEC__xD83E__xDDEC_☺️ #23andme &amp; PS. the highlighted parts are from what 23andme did to label the percentages of what I am ☺️ #hispanicchicks #latina #mestizo #dnatesting #science swipe left _xD83D__xDE43_</t>
  </si>
  <si>
    <t>Кто интересовался темой исследования днк для изучения предков своих, т.е. #ancestryreport? На #23andme до завтрашнего вечера (23:00 Мск) - скидка огромная. Т.е. простое исследование нац.состава вашей #днк будет примерно 4000 руб. плюс доставка (там включена доставка им в лабораторию в америку обратно). Это не реклама. Я сама когда делала, платила гораздо больше.</t>
  </si>
  <si>
    <t>Let me give you guys a history lesson on my ancestry. Albert Hustin And Luis Agote hit on the anticoagulant properties of Sodium Citrate in 1914 but the compound was toxic in blood. Dr. Richard Lewisohn was the man who discovered the concentration at which Sodium Citrate could keep blood liquid without poisoning the recipient of the transfusion through exhaustive experiments. At first, it appeared that the Sodium Citrate had a lot of negative side effects but in reality, the side effects were caused due to poorly cleaned equipment. The poorly cleaned equipment lead to infections agents entering the body. They later retried Lewisohn’s Sodium Citrate concentration and it worked just about perfectly. It took years for professionals to accept Lewisohn’s solution but it was accepted just in time for World War I where a blood transfusion would be a common operation. _xD83D__xDC89_ Wild right? #history #family #23andMe</t>
  </si>
  <si>
    <t>#dalat #23andme When I was young✈️</t>
  </si>
  <si>
    <t>Can’t wait to find out how Asian I am _xD83D__xDE06_#23andme</t>
  </si>
  <si>
    <t>Let’s start looking; for somebody, somewhere. #heritage #dna #family #origins #orphan #23andme #lineage #ineedsomething #anything #anyone #someone #somebody #somewhere #locate #sendmelocation #adoption #adopted #parents #siblings #cousins #relatives</t>
  </si>
  <si>
    <t>After my Ancestry.com DNA results, decided to seek a 2nd opinion to see if I was a Mexican child adopted into a lily white family. _xD83D__xDE05_ #23andme #23andmeresults</t>
  </si>
  <si>
    <t>a new brother-in-law! . . . . #5 #family #ancestry #23andme #brothers</t>
  </si>
  <si>
    <t>Welcome to a whole new era of self-guided wellness, with our simple, at home blood test… SnapShot! . SnapShot is a DNAFit product that adds an additional layer of in-depth insight into our bodies. SnapShot tracks 17 blood markers over these five key categories ⬆️ . If you’re already a DNAFit customer, SnapShot imports your genetic results, for you to understand how your genetics and blood test results interact. . Take advantage of our Cyber Monday offer &amp; get your own SnapShot for £45 (RRP £64) today! . Explore SnapShot &amp; DNAFit [link in bio] .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t>
  </si>
  <si>
    <t>T’S CYBER MONDAY! We’ve extended our Black Friday sale and are still offering our bestselling kit, Diet Fitness Pro 360, for £99! It’s time to join the #dnafitfam _xD83D__xDC9A_ Explore DNAFit [link in bio] #dnafit #dnafitsale #blackfriday #blackfridaysale #blackfridaydeal #discountdeal #bfdiscount #blackfridayshopping #sale #shoppingtime #dnatesting #health #healthyliving #geneticstest #dna #healthyeating #fitness #fitfam #personalisation #healthtech #healthdata #23andme #christmas #presentideads</t>
  </si>
  <si>
    <t>Free consultation with one of our Wellness Team members for every DNAFit customer. Ask any questions or them your goals and they’ll help guide you using your genetic insights _xD83D__xDE4C__xD83C__xDFFD__xD83D__xDC9A_ Explore DNAFit [link in bio] #dnafit #dnafitsale #blackfriday #blackfridaysale #blackfridaydeal #discountdeal #bfdiscount #blackfridayshopping #sale #shoppingtime #dnatesting #health #healthyliving #geneticstest #dna #healthyeating #fitness #fitfam #personalisation #healthtech #healthdata #23andme #christmas #presentideads</t>
  </si>
  <si>
    <t>Don’t miss out on #BlackFriday / #CyberMonday savings! Follow our bio link to see what you can save on ancestry and health DNA tests like 23andMe and AncestryDNA! #myheritage #23andme #ancestrydna #ftdna #livingdna #genealogy #genealogytest #familytree #ancestry #ancestrytest #dnatest #dna #ancestrydnatest #healthyliving #healthylifestyle #heritage #family #ancestors</t>
  </si>
  <si>
    <t>Latest blog post on www.geneticLifehacks.com -- check your #23andMe data to see if you carry the genetic variants linked to an increased probability of having twins. #geneticlifehacks #biohacking #science #twins #dna</t>
  </si>
  <si>
    <t>_xD83D__xDC69__xD83C__xDFFB_‍_xD83D__xDD2C__xD83D__xDC68__xD83C__xDFFB_‍_xD83D__xDD2C_ #blackfriday #gift #23andme</t>
  </si>
  <si>
    <t>Saliva ..... yum..... #dna #23andme</t>
  </si>
  <si>
    <t>Did a thing today. #genetics #23andme #geneology #dna #sunday</t>
  </si>
  <si>
    <t>If anyone wants to use the code please feel free, I’m only going to leave it up for two days _xD83D__xDC8B_ #23andme</t>
  </si>
  <si>
    <t>Holy shit! Cyber Monday sale and I didn’t even know! Have you been on the fence about testing your endocannabinoid system? Want to know if you need more or less THC? How about how well you metabolize CBD? Now the time! It’s on sale _xD83D__xDE42_ Regular $199 not $139! Click the link and grab your kit. Already have 23andme or ancestry results? You can submit your raw data for cheap! Yup it’s on sale too. Regular $39.95 now $19.95 CLICK THE LINK TO PURCHASE. https://hollywarnerhealth.com/product/endocannabinoid-dna-variant-report/ Clickable link bio ☝_xD83C__xDFFC_☝_xD83C__xDFFC_#cbd #endocannabinoid #endocannabinoidsystem #endometriosisawareness #painrelief #thc #cannabis #cannabiscommunity #cannabidiol #cannabinoid #cannabinoids #cannabinol #weed #pot #legalization #medicalmarijuana #medicinalmarijuana #herbs</t>
  </si>
  <si>
    <t>I'm so excited to send this off today and find out a little bit about myself. The kids are excited for me to send it off so they can see how much of a basic white girl I am._xD83E__xDD14_ I thought about doing this a while back but decided that it was not worth the money. On Friday my husband had told me he bought something for me that would be here on Sunday but I'd have to send it back. I racked my brain for a while trying to figure out what it was. once I figured it out that it was a @23andme kit I wish I wouldn't have said anything because I ruined his surprise but I'm excited to get the results. #23andme #whoami #prayingforsomeirish #probablyyourbasicwhitegirl #dna #momsohard #entrepreneur #bossbabe #mondayssuck #monday</t>
  </si>
  <si>
    <t>#23andme #23andmekit #23andmeancestry #dnagenetics #dna #ancestry #genetics #genes #excited #gayman #gayguy #maine #mainelife #gaymaine #instagay #gaygram #scruff #gayscruff #gaybear #welcometoyou #23andmeresults</t>
  </si>
  <si>
    <t>Before I was a DNA analyst/Certified Family Historian - I spent 10 years in #Lasvegas as a #BigCat trainer. - If you have had your #DNA done by ancestry, myheritage or 23andme send me a message to get more out of your ethnicity background, I do extra extraction as a hobby _xD83D__xDDA4_ _xD83D__xDDA4_ #cat #romance #instacouple #couplegoals #couplesgoals #couples #marriedatfirstsight #married #loveit #instagood #blogger #blog #lifestyleblogger #lifestyle #tattoo</t>
  </si>
  <si>
    <t>~Target~ 23andMe Personal Ancestry DNA Test Kit - $59⠀ . ⠀ Get the details by clicking on the link in our profile, then on the picture.⠀ .⠀ https://buff.ly/2BuKaYe⠀ . ⠀⠀ #deals #coupons #couponcommunity #couponer #coupon #couponing #extremecouponing #couponlife #coupondeal #deal #discount #sale #shopping #shop #save #couponers #couponfamily #savings #thecrazyshoppingcart @target #target #targetclearance #targetdeals #targetdoesitagain #targetfinds #targetcouponing #targetrun #targetmom #targetlife #targetaddict</t>
  </si>
  <si>
    <t>Family history is an important part of who each of us are. How have you been strengthened by the stories of your ancestors? #unitedfamiliesinternational #ufi #family #families #familyhistory #ancestry #ancestors #ancestor #past #familyhistorymatters #ancestrydotcom #ancestrydna #ancestrydnaresults #23andme #twentythreeandme #sharestories #shareyourhistory #journal #journaling #diary #familymemories #familytree #familysearch #familyphotos #pastfamilyphotos #oldfamilyphotos #oldfamilyphotosarethebest</t>
  </si>
  <si>
    <t>My Amazon Black Friday purchase and early Christmas gift from the hubster. As an adoptee, family health history is my biggest concern. *Side soapbox moment: It’s annoying that at doctor’s offices I put unknown/adopted on paperwork and then every single visit after that, I still get asked. Create a check box for adopted already!* So many studies have shown that genetic risk factors can help in preventative care. I want to be able to make informed decisions about managing my health care. This is the first step. #adopteelife #koreanadoptee #23andMe</t>
  </si>
  <si>
    <t>Being adopted I've always wanted to know more about myself, what makes up me. This year for Christmas I'm gifting myself knowledge. In less than 2 months I'll be a little closer to knowing my background. #23andme #adopted #christmas #gift #knowlege #countdown</t>
  </si>
  <si>
    <t>Just casually collecting DNA at 2 am. NBD. I already did the @ancestry one. I'm making it really easy for law enforcement to find me one day _xD83D__xDE02_ Fingerprints registered with the FBI anyway, I'm going all in. @23andme #dna #health #ancestry</t>
  </si>
  <si>
    <t>Still@on sale today!Curious about your own #endocannabinoidsystem ? And how your #genetics may affect your experience with #plantmedicine like #cbd and #thc ? Check out @endocanna_health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t>
  </si>
  <si>
    <t>Still on sale today! Curious about your own #endocannabinoidsystem ? And how your #genetics may affect your experience with #plantmedicine like #cbd and #thc ? Check out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t>
  </si>
  <si>
    <t>This is a great time to buy a 23andMe kit! My mom and I bought them around this time last year with the same deal and it’s so cool to see your DNA results and see your living blood relatives!! Great for gifting as well! ❗️Link in bio! _xD83D__xDE4C__xD83C__xDFFC_ #couponcommunity #cybermonday #cybermonday2018 #23andme #ancestry</t>
  </si>
  <si>
    <t>Self discovery, in my opinion, is of the utmost. Let’s see what we’ll learn from this. _xD83D__xDC51_ #GiveThanks #23andMe #selfdiscovery #Health+Ancestry</t>
  </si>
  <si>
    <t>Sometimes I make good choices with my money. #23andme #ancestry #moneymoves</t>
  </si>
  <si>
    <t>It’s finally time! #welcometoyou #23andme</t>
  </si>
  <si>
    <t>Choice Chance Change • You must make the Choice, to take the Chance, if you want anything in life to Change. #23andme #rnlife #comserve2018</t>
  </si>
  <si>
    <t>Epigenetic testing is here! It is understood that our environment and lifestyle (epigenetics) have a larger impact on our health and longevity than the genes with which we are born. Unfortunately, existing genomic tests only provide one-time results, fixed from birth and can only calculate health “risks” - they cannot tell which genes are/aren’t turned “on”. What if I told you it was now possible to find out how your environment and lifestyle are affecting your health at a DNA level?⠀ _xD83D__xDC47_⠀ @chronomics is a new company that was born out of research at Cambridge University. You may have heard of the “epigenetic clock” developed by Steve Horvath at UCLA in 2013, but Chronomics relies on over 1 million data points - it’s truly next-gen! I met them at the recent @biohackersummit in Toronto and submitted my saliva sample on the spot!⠀ _xD83D__xDC47_⠀ ➡️ Use my code “quantifiedbob” to save 10% off any of their plans (Biological Age, Epigenetic Life, Full Genome Test) and kickstart your health journey today!⠀ . . ⠀ . . ⠀ . . ⠀ . . ⠀ . . ⠀ #biohacking #biohacker #genetics #epigenetics #dna #longevity #healthspan #labtest #methylation #genome #23andme #genetic #genetictesting</t>
  </si>
  <si>
    <t>1 DNA SAMPLE BUT GOT 2 different #dna #test s #results from 2 #sites —&gt; #23andme &amp; #myheritage ! The point of the test was to aid in #lookingforbirthfamily and wanting to know background but this didn’t really help in either #Igfam - I’d love to know #yourthoughts on which one describes me better cuz it’ll help in my #search #pleasehelp I loved finding out that I’m from countries all over the world (I’d say I’m multiracial but I don’t believe in the terminology -there’s only #onerace of people, the human race!) &amp; have such a diverse #ancestry /#background ❣️reminds me of a wise saying from a Magic Hat bottle cap- “peel off your skin to see we’re all kin #oneworldonepeople Results for Test 1 #irish #swiss #scandanavian #italian #european #african &amp; Test 2 Irish #swedish #spanish or #Portuguese #ukrainian or #Lithuanian #askenazi #jewish &amp; #persian Kendra Rainbowborn</t>
  </si>
  <si>
    <t>CYBER MONDAY DEAL!!! . Give the gift of health this holiday!! . http://www.mybodygx.com . With each report purchased TODAY ONLY you will receive a FREE 30 Minute Coaching Session! . New Workouts, New Nutrition Plans, and Accountability! **23andME customers get an extra discount on the reports! Go to the website to find out more! #mybodygx #cybermonday #giftofhealth #gift #holidays #discount #health #fitness #nutrition #workout #planning #healthcoach #dna #personaltrainer #genetics #holidays</t>
  </si>
  <si>
    <t>CYBER MONDAY DEAL!!! . Give the gift of health this holiday season!! . http://www.mybodygx.com . Today ONLY with each report purchased you will receive a FREE 30 minute coaching session!! . 30 Minute Coaching Session: New fitness program, New nutrition plan, and Accountability toward your goals!. . **23andME customers receive an extra discount on the reports! Check the website to find out more! . #mybodygx #dna #cybermonday #health #fitness #nutrition #holidaygift #giftofhealth #gift #healthcoach #personaltrainer #healthylifestyle #lifestyle #balance #genetics</t>
  </si>
  <si>
    <t>THANKFUL - for my mom’s “5 minute fuck”, as she describes it_xD83D__xDE05_ Sooo my mom had gifted me a 23andMe DNA test aaand... As I spit in the tube, I just thought I’d finally know how to respond to “what are you?”. When I got my results and it said I was 50% Jewish (waaat??), I told my mom IT’S WRONG_xD83D__xDE44_, to which she responded awww you’re Mateo and Violeta’s sister! How what when where why!? She had never hinted at the possibility. I was in shock (ok still kind of am), the person I had thought was my dad my whole life (the man my mom had been with for 20 yrs and had tried to conceive a 2nd child with for the 8 yrs following my brother’s birth), wasn’t actually my dad, and Mati and Violeta, who we had always considered family friends, were actually my brother and sister. Of all the emotions I’ve felt about this (_xD83C__xDFA2_), more than anything, I am so grateful- grateful for finally knowing where my chin came from _xD83D__xDE02_, but really, grateful to have gained a sister and another brother; for the miracle of life - knowing now that after 8 yrs of trying with one person, I was conceived only because 42 yr old mom had a drunken quickie with a friend_xD83D__xDE06_; for my mom finally sharing her full story, and thus, more than ever, grateful for the sacrifices she made for me, leaving behind everything she knew and had built in Spain for 20+ years to give me the best life she could; and for how it’s inspired me to live life more fully -since finding out, I’ve said yes to every adventure, every chance to truly live. With the heightened focus on what we’re thankful for, the time I’ve had to process, and being that I’m soon going to see Mati for the 1st time since finding out (last saw him and Violeta 25 yrs ago), I felt ready to share to all. Today and every day, I am thankful for all of the ups and downs in my journey and for where I’ve been and where I’m going!_xD83D__xDC9D_ PS. don’t do a DNA test if you’re not prepared to possibly be shoook! _xD83D__xDE1D_#23andme #hotdad #ibiza #formentera</t>
  </si>
  <si>
    <t>Got my #23andme results back! Very excited for the opportunity to learn more about my ancestry _xD83E__xDDEC__xD83E__xDDEC__xD83E__xDDEC_</t>
  </si>
  <si>
    <t>Time to find out where I came from #myroots #23andme</t>
  </si>
  <si>
    <t>I need to know my roots #23andme #dna #roots</t>
  </si>
  <si>
    <t>This is a pretty cool gift. I'm excited to get my results. #23andme #coolgifts #spithappens</t>
  </si>
  <si>
    <t>A map of the most popular surnames in the U.S. I bet if you were to cross reference this with a map of popular European surnames it would be telling of ethnic groups. For example Smith would indicate British ancestry and Johnson would allude to Swedish or Norwegian heritage. Thots? _xD83E__xDD14_ comment if ur last name is one of ones on the map _xD83E__xDD2A_ #foodforthought #garcia #swedish #norway #english #ancestrydnaresults #latin #23andme #map #interestingfacts #hmm #america #colorado #california #newyork #florida #texas #politics #historymemes #history #herstory</t>
  </si>
  <si>
    <t>_xD83D__xDEA8__xD83D__xDEA8_WALGREENS . COM_xD83D__xDEA8__xD83D__xDEA8_ . . 23andMe Genetic Tests are $0.99 + tax! They tell your genetic health conditions and your ancestry. I used 1k points &amp; paid $.07. Side note: You will still have to pay a $69 lab fee once you send it off . Just a heads up. Clip $20 coupon &amp; use code: CYBER30 Choose SHIP TO STORE for free shipping or pay $5.99 shipping . TFS glitchin_angel . . . #kiacoupondiva #couponcommunity #couponing #couponingcommunity #digitalcoupons #coupons #couponcommunity101 #couponingdeals #couponscommunity #extremecouponing #extremecouponer #extremecouponers #houstoncouponers #houstoncouponer #louisianacouponer #832couponing #337couponing #walgreensdeals #walgreenscouponer #walgreenscouponing #walgreens #walgreensale #couponing101</t>
  </si>
  <si>
    <t>Most of our our 20,000 genes have so far been neglected in research studies. Only a tiny fraction — 2,000 of them — have hogged most of the attention, and are the focus of 90 percent of the scientific studies published in recent years. Why? It turns out that the reasons have more to do with the working lives of scientists than the genes themselves. #genes #humangenome #science #research #lifeofgenes #lifeofscientists #23andme #future #technology #people https://www.nytimes.com/2018/09/18/science/why-your-dna-is-still-uncharted-territory.html</t>
  </si>
  <si>
    <t>Does your #DNA determine your culture, your next travel destination, your favorite soccer team, and even your Spotify playlist? Or all these are clever marketing tricks? The Atlantic explores #DNA #DNAtesting #DNAtravel #DNAmusic #DNAculture #23andme #ancestry #genetics #genes #world #people #culture https://www.theatlantic.com/science/archive/2018/09/your-dna-is-not-your-culture/571150/</t>
  </si>
  <si>
    <t>I’m beyond thrilled for this exciting experience! @balidanny surprised me with something I’ve always been curious about and asked about constantly. If this thing says I’m 0% Hispanic with majority Asian, I might have a melt down _xD83D__xDE43_ #23andme #whosmyrealdaddy #wheresmaury</t>
  </si>
  <si>
    <t>Props to my #polish boy @overthelaw for repping the Human hoodie with style. _xD83C__xDDF5__xD83C__xDDF1__xD83C__xDDF5__xD83C__xDDF1__xD83C__xDDF5__xD83C__xDDF1_ Every race and nationality share one common trait.... We're all human. Get yours today with the link in the bio. _xD83D__xDE4F__xD83D__xDD25__xD83D__xDE4F_ #repyourroots #streetwear #apparel #clothingbrand #newbrand #graphicdesign #tshirt #tshirtdesign #threadless #ancestry #familytree #heritage #23andme #bloodline #bloodlines #hoodieseason #fallfashion</t>
  </si>
  <si>
    <t>I want to try this I have a gift card it will be free‼️_xD83E__xDDD0__xD83E__xDDD0_ should I or no lol .. Walmart.com 23andme $9.97 #ancestors #23andme #family #giftideas #walmartfinds</t>
  </si>
  <si>
    <t>The more I travel, the more I learn about myself. I’ve been to the usual stops in Europe (London, Paris, Rome, etc), but it wasn’t until I went to the Middle East that I really felt a connection to a city. I’ve often struggled with feeling assimilated in the United States, even though I’m a citizen and was born and raised there. People in the states don’t look like me, so it’s hard to fit in sometimes. When I went to Israel in 2015, I was awed by the energy and culture, and was excited to learn about my heritage. Jerusalem offered a look into the very origin of my Jewish heritage, and I instantly felt at home. But arriving today on my 4th continent, Africa, the Motherland, felt so charged, so natural, so much like home. Coming to Tangier today was a homecoming. It has so much more meaning to me. I did @23andme a year ago and found roots I never knew about, and I recently found out from my paternal grandmother that as Sephardic Jews, we have a significant amount of Moroccan blood (she found out she’s 33%). Walking around Tangier was comfortable. Foreign, yet somehow familiar. For once in my life, the people around me actually looked like me. #heritage #home #love #morocco #tangier #travel #thisisafrica #africa #travel #me #history</t>
  </si>
  <si>
    <t>aw shit _xD83E__xDD18_ #ancestrydna #23andme</t>
  </si>
  <si>
    <t>Genealogy Results: Braun Strowman Descendant Of Smokey Bear -link in bio- #wwe #raw #wweraw #braunstrowman #onlyyoucanpreventforestfires #wwetlc #23andme #braun #getthesehands</t>
  </si>
  <si>
    <t>An early Christmas gift from my best friend @tif7459 #23andme and I’m excited for the results especially since I’m a twin! It’ll be fun to learn where my ancestors come from! I know I’m #jamaican and possibly #creole maybe some #nativeamerican but we shall see what this test says about me! . . . . . . #keto #ketobeginner #ketofriendly #mentalhealthjourney #spiritualjourney #weightlossjourney #lowcarb #lowcarblife #lowcarbliving #prettyblackgirls #blackgirlmagic #blackgirlsrock #blackmoms #23andmeancestry</t>
  </si>
  <si>
    <t>Let’s find out what my DNA is made of! _xD83D__xDC69__xD83C__xDFFB_‍_xD83E__xDDB0__xD83D__xDC9C_ • • • #23andme #ancestrydna #dna #genetics #health</t>
  </si>
  <si>
    <t>The results are in. I’m 99.8% human! The other 0.2% must mean I’m part Extraterrestrial. Which makes sense I guess. #findingmyroots #partalien #_xD83D__xDC7D_ #wearefamily #23andme #23andmeresults</t>
  </si>
  <si>
    <t>The followers of Wearethesibs know that Judy was a part time model in Beverly Hills. Judy had 8 kids and gave up 6 for adoption. Her daughter Mary, searched for her bio family for over 25 years. This past year, with the help of 23andme, the surviving 5 were found and reunited. Those surviving children had no idea that there were 8 kids nor did they know that 2 of the kids were living five minutes apart their whole lives! Judy kept her first born son, Steve. He is pictured in all the shots showing him at different ages. Steve led a very difficult life and died tragically. His reunited siblings think of him and wish they had a chance to meet him. They continue to honor his memory. RIP Steve . . . . . #adoption #adoptionstory #dna #miracles #23andme #TLC #cnn #humaninterest #cbsnews #nbcnews #abcnews #latimes #cbsla #nbcla #abcla #timemagazine #instastory #stories #love #losangeles #hollywood #mrjesscagle #nytimes #theellenshow #ancestry #beverlyhills #familyhistory #adoptionstory #dna #miracles #23andme #TLC #cnn #humaninterest #cbsnews #nbcnews #abcnews #latimes #cbsla #nbcla #abcla #timemagazine #instastory #stories #love #losangeles #hollywood #mrjesscagle #nytimes #theellenshow #ancestry #beverlyhills #familyhistory</t>
  </si>
  <si>
    <t>Judy, pictured bottom left, gave up 6 of her 8 children for adoption. One of Judy’s bio daughters searched for her siblings for over 25 years. Her bio siblings were unaware of her search and also had no idea there were 8 kids. Two of the kids grew up 5 minutes apart! This past year, with the help of 23andme, Judy’s surviving children found each other. In the top pic, Steve is meeting his bio mom for the first time. He is sitting next to her grave. Judy passed away in 1965 and would never imagine that these kids would find each other. Steve did not know who his bio mom was till this past January. He had hoped one day to meet her but sadly it was at her gravesite. Please follow us for more details on this interesting story! . . . . . . #adoption #adoptionjourney #dna #miracles #23andme #TLC #cnn #humaninterest #cbsnews #nbcnews #abcnews #latimes #cbsla #nbcla #abcla #timemagazine #instastory #stories #love #losangeles #hollywood #mrjesscagle #nytimes #theellenshow #ancestry #beverlyhills #familyhistory</t>
  </si>
  <si>
    <t>I finally gave in and purchased 23andme for the health and ancestry service! I'm excited to see what the results will be for my husband and I. There's a Cyber Monday two for one deal going on today. Use my referral code at https://refer.23andme.com/s/n2rgf #23andme</t>
  </si>
  <si>
    <t>Early Christmas present to myself/The Man? Stay Tuned in 6-8 weeks for the results! #23andme #dna @23andme</t>
  </si>
  <si>
    <t>Oh how it feels to be 23 Finally free Feelin like me What a time to be 23 . . . . . . . . #23andme #bethankful #befree #thanksgivingbaby</t>
  </si>
  <si>
    <t>Hoping to learn a thing or two! #23andme #dna #genevariance #insight #learning #growing #tryingtofindhealth</t>
  </si>
  <si>
    <t>Rad!!! #23andme</t>
  </si>
  <si>
    <t>Can't wait to crack open this #23andme to see if I'm from #china LMAO</t>
  </si>
  <si>
    <t>We're all human. ------------------------------------------- Link in the bio. ------------------------------------------- #repyourroots #streetwear #apparel #clothingbrand #newbrand #graphicdesign #tshirt #tshirtdesign #threadless #ancestry #familytree #heritage #23andme #bloodline #bloodlines</t>
  </si>
  <si>
    <t>*RESULTS ARE IN*⁣ ⁣ In case anyone wanted to see an example of what two parents and an offspring would look like when doing the @23andme ancestry kits....here’s mine:⁣ ⁣ No major surprises...mainly Polish, German, British, and French. Mom’s dash of Jewish and Italian weren’t known. Dad’s hint of Native American (Potowatami) did show up. Fun stuff!⁣ ⁣ #23andme #ancestry #familygenetics #whoamI⁣ #wheredoicomefrom</t>
  </si>
  <si>
    <t>OMG I'm so excited to try this!! I wanna see my DNA says about me!! _xD83D__xDE0A_ #random #excited #23andme #dna</t>
  </si>
  <si>
    <t>So excited to learn more about my genetic makeup with @23andme _xD83D__xDE01__xD83E__xDDEC_ I believe it is important to connect with my ancestors and the cultures that led my family to create me. #23andme #ancestrydna #happypeople #spiritualconnection #gay #gayswithbeards #guyswithglasses #findingmyself #spiritualjourney</t>
  </si>
  <si>
    <t>Being adopted has for sure come with some challenges in my life. One of the biggest ones for me is feeling this missing puzzle piece of not fully knowing who I am or knowing any genetic or health traits that I have inherited. So after 28 years feeling this way the puzzle pieces are finally gonna come together and questions will finally be answered! Can’t wait to get the results and see what it says! Regardless the results I’m gonna continue to be me but hopefully this will help me feel more comfortable and confident with who I am have grown into! #23AndMe #Adopted #MyStory #GettingAnswers #ThisIsMe</t>
  </si>
  <si>
    <t>https://refer.23andme.com/s/przet</t>
  </si>
  <si>
    <t>www.geneticLifehacks.com</t>
  </si>
  <si>
    <t>https://hollywarnerhealth.com/product/endocannabinoid-dna-variant-report</t>
  </si>
  <si>
    <t>https://buff.ly/2BuKaYe</t>
  </si>
  <si>
    <t>http://www.mybodygx.com</t>
  </si>
  <si>
    <t>https://www.nytimes.com/2018/09/18/science/why-your-dna-is-still-uncharted-territory.html</t>
  </si>
  <si>
    <t>https://www.theatlantic.com/science/archive/2018/09/your-dna-is-not-your-culture/571150</t>
  </si>
  <si>
    <t>https://refer.23andme.com/s/n2rgf</t>
  </si>
  <si>
    <t>refer.23andme.com</t>
  </si>
  <si>
    <t>www.geneticlifehacks.com</t>
  </si>
  <si>
    <t>hollywarnerhealth.com</t>
  </si>
  <si>
    <t>buff.ly</t>
  </si>
  <si>
    <t>www.mybodygx.com</t>
  </si>
  <si>
    <t>www.nytimes.com</t>
  </si>
  <si>
    <t>www.theatlantic.com</t>
  </si>
  <si>
    <t>23andme dna iloveeverypieceofyou momlife momofboys</t>
  </si>
  <si>
    <t>23andme genealogy ancestrydna findingfamily frizzyhair</t>
  </si>
  <si>
    <t>23andme ancestrydna whoami thanksgivingbreak</t>
  </si>
  <si>
    <t>23andme irish hungarian excited</t>
  </si>
  <si>
    <t>EducateYourself CeliacDisease celiac GlutenFree glutenintolerant glutenintolerance health genetics family healthy knowyourbody celiacawareness celiacdiseaseawareness warrior knowyourroots 23andme</t>
  </si>
  <si>
    <t>endocannabinoidsystem genetics plantmedicine cbd thc DNA sale cybermonday terpene cannabinoid wellness 23andMe ancestry RawData terpenes blackfriday cannabis cannabisnurse cannabiscommunity cannabisismedicine terps health dnatesting nostrains shopping medicalcannabis medicalmarijuana womenincannabis cannabisdoctors</t>
  </si>
  <si>
    <t>findyouroots 23andme itsmybirthday whereicomefrom ancestry bestgiftever</t>
  </si>
  <si>
    <t>dna 23andme</t>
  </si>
  <si>
    <t>Repost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t>
  </si>
  <si>
    <t>23andme genetics ancestry holistichealth naturopathicmedicine holisticaintegrativecare holisticnurse wellness learningaboutmyself whoami</t>
  </si>
  <si>
    <t>colourpop colourpopcosmetics colourpoplookoftheweek makeupjunkie makeupaddict makeupjunkies makeupaddiction makeupblogger beautyblogger beautyblog makeupblog ilovemakeup makeupmafia instablog instagblogger slave2beauty wakeupandmakeup ilovemakeup makeupobsessed bloglife bloggerlife colourpopbrowkit indiebeauty indiemakeup tecolotenews colourpopnewnews colourpopnews makeupobsessed colourpoplover colourpopme</t>
  </si>
  <si>
    <t>nativeamerican indigenous 23andme</t>
  </si>
  <si>
    <t>23andme dna ancestry excited besthusbandever</t>
  </si>
  <si>
    <t>23andme ancestrydna staytuned</t>
  </si>
  <si>
    <t>wyleoutsag beloved 23andme</t>
  </si>
  <si>
    <t>23andme supportgeneticresearch ancestry whatismyfamilyhiding veryexcite nervous</t>
  </si>
  <si>
    <t>ohiocouponer coupon couponcommunity101 couponcommunity walgreens walgreenscouponing deals</t>
  </si>
  <si>
    <t>23andme ancestry</t>
  </si>
  <si>
    <t>Coupon Coupons CouponCommunity CouponIngCommunity 23AndMe</t>
  </si>
  <si>
    <t>23andme 23andmeresults</t>
  </si>
  <si>
    <t>christian mom christ jesus jesuslovesme jeususistheanswer soccermom selfie mommyblog ptamom soccermom diy biblestudy jesuslover MAGA prolife jesuschrist hehasrisen churchgirl Ilovethelord</t>
  </si>
  <si>
    <t>23andme ancestry thisisme genetics</t>
  </si>
  <si>
    <t>haitianamerican adopted blackgirlsrock blackgirlmagic 23andme</t>
  </si>
  <si>
    <t>23andme cantwait excited traits DNA</t>
  </si>
  <si>
    <t>23andme ancestry omg personalgeneticservice excited iwanttoknow 트웬티쓰리앤미 선조 가계 유전자분석 유전자 난정말순수한국일까 건강검사 건강 웰빙 DNA 순수한국인 한민족 과연 데일리 일상 흔남 남자</t>
  </si>
  <si>
    <t>BlackFriday AmazonPrime Nerd AlwaysLearning Amazon 23AndMe Genetics Chromosomes DNA Health Ancestry WhyWeSleep MatthewWalker Sleep Regeneration Recovery SleepWell NerdAlert Science NerdingOut ITrainOnline PrecisionNutritionCoach MuellerATX MuellerLiving ATXFitPro ATXPersonalTrainer KeepAustinFit FitAustin Vitality VitalityCentral</t>
  </si>
  <si>
    <t>23andme birthdayweekend</t>
  </si>
  <si>
    <t>myfamilygenie genealogy genealogist familyhistory familyresearch ancestry dna dnatest 23andme myheritage familytree familytreedna cybermonday cybermonday2018 cybermondaysale cybermondaydeals bravotv mompreneur mompreneurlife momboss mombosslife momswhowork thankyouall thankyousale 20percentoff 20percent holidaygift holidaygifts meaningfulgifts thoughtfulgift</t>
  </si>
  <si>
    <t>dnagenetics 23andme puertorican geneticmakeup</t>
  </si>
  <si>
    <t>birthday birthdaypost 23andme birthdays nordicbar viking vikinghelmet</t>
  </si>
  <si>
    <t>23andme keepingitinthefamily dna</t>
  </si>
  <si>
    <t>23andme ancestrydna thanksgivingweekend2018</t>
  </si>
  <si>
    <t>23andme whatarewe cantwaittoseeresults</t>
  </si>
  <si>
    <t>nerd gameofthrones</t>
  </si>
  <si>
    <t>23andMe AncestryDNA</t>
  </si>
  <si>
    <t>23andme anniversarygift baegoals</t>
  </si>
  <si>
    <t>dnatesting exactlyhowwhiteami doesitskipageneration 23andme</t>
  </si>
  <si>
    <t>obama obamapedo michelleobama michelleobamaisaman fraud notyourkids murray 23andme dna gitmo kenya</t>
  </si>
  <si>
    <t>childoftheworld globalcitizen traveller dnagenetics 23andme</t>
  </si>
  <si>
    <t>23andme dnagenetics</t>
  </si>
  <si>
    <t>asianman filipino 23andme imgerman ilikesauerkraut fightme dontfightme imfrench fishandchips imbritish britishroyalfilipino imeuropean yourelying noimnot</t>
  </si>
  <si>
    <t>Sam76 BWY goatyoga thanksgiving magazine samueladams samadams yoga ancestry 23andme rat mondaymotivation podcast ale lager family comedy pettyquestions</t>
  </si>
  <si>
    <t>23andme ancestrydna</t>
  </si>
  <si>
    <t>mestiza filipina irish 23andme</t>
  </si>
  <si>
    <t>tigerbelly 23andme ancestry</t>
  </si>
  <si>
    <t>perfectionisanillusion 23andme nutritionalgenome biohackingatitsfinest</t>
  </si>
  <si>
    <t>startingthesearch 23andme hopingforconnections dnagenetics adopted</t>
  </si>
  <si>
    <t>w 23andme love23 lovew loveit</t>
  </si>
  <si>
    <t>23andme whoami doiwant2know</t>
  </si>
  <si>
    <t>imactuallyirish 23andme irish weeknightdinner loveptodays</t>
  </si>
  <si>
    <t>blackfriday 23andme whoami</t>
  </si>
  <si>
    <t>seekerrods costadelmar 23andme friendsgiving</t>
  </si>
  <si>
    <t>xmas 23andme</t>
  </si>
  <si>
    <t>23andme 23andme dna днк</t>
  </si>
  <si>
    <t>walgreens deal couponing couponing101 walgreensdeal 23andme familyhistory</t>
  </si>
  <si>
    <t>ancestrydna 23andme</t>
  </si>
  <si>
    <t>23andMe science happyholidays greatestlieevertold whosyourdaddy sundayswithlash</t>
  </si>
  <si>
    <t>caveman neanderthal ancestry 23andme ancestors brute grunt nottoosmart coolhair sorensen family my people me bloodline folks antecedents rockout dna test ancient history mypeople ugg nordic scandinavian viking skol chromosomes</t>
  </si>
  <si>
    <t>23andme irish british french german italian scandinavian subsaharanafrica ancestry dna roots</t>
  </si>
  <si>
    <t>culture ancestry 23andme heritage african westafrican european german french</t>
  </si>
  <si>
    <t>23andme whoami gonnafindout excited surprise</t>
  </si>
  <si>
    <t>23andme indigenous instagay indigenius</t>
  </si>
  <si>
    <t>bestgiftfromthebestguy 23andme</t>
  </si>
  <si>
    <t>23inches 23andme bagger harley roadglide khalifagotnewrims blacklivesmatter arielajeanandme</t>
  </si>
  <si>
    <t>23andme PositivelyPenny results Health Ancestry epigentics doyouhaveasparaguspee</t>
  </si>
  <si>
    <t>africanamericansarentafrican africanamericansaintafrican dnatest familytreedna 23andme ancestrydna salivaquantum bloodquantum pseudoafrican akata obruni jessiejackson melvilleherskovits franzboas americancolonizationsociety walterplecker papergenocide bureauofamericanethnology blackhasnostandingatlaw foreignnational civilitermortuus urbanindians alexhaley rickkittles henrylouisgates kuntakinte alexhaleyroots</t>
  </si>
  <si>
    <t>23andme health ancestrydna</t>
  </si>
  <si>
    <t>thanksgiving blackfriday cybermonday 23andme results medical genetics health research nerdstatus</t>
  </si>
  <si>
    <t>guyanachunes ggrfoundation sadhana desitv indiandesigners itv india sareeindia mauritius fiji jamaica trinidad bihartourism uttarpradeshtourism tourism suriname gopio venezuela florida sareecanada sareeuk sareeusa saree sari bangladesh ecofriendly roots bollywood ancestry 23andme</t>
  </si>
  <si>
    <t>Genes 23andme DNA DNAtest</t>
  </si>
  <si>
    <t>23andMe MultiRacial ImEverything</t>
  </si>
  <si>
    <t>asiansunite racism blacklivesmatter immigrants xenophobia asianappreciation latinasstaywinning blackgirlmagic endracism fuckbigotry</t>
  </si>
  <si>
    <t>dublin ireland dublinireland gayboy gayguy gay gayman gayguys mensfashion mensstyle menshaircut menswear gaytravel gayvacation brexit</t>
  </si>
  <si>
    <t>23andme genetics dna genetictesting dnatest lineage health research relatives knowledgeispower arewerelated learningaboutmyself whoami genetichealth</t>
  </si>
  <si>
    <t>traceysfancy dna genetics 23andme family adopted mystery paternal maternal biologocal adoption ancestry diy happy instagood picoftheday</t>
  </si>
  <si>
    <t>23andMe ancestrydna ftdna dna dnatest ancestry health wellness fitness</t>
  </si>
  <si>
    <t>biohacking wellness 23andme functionalmedicine holisticnewyork newyorkcity health healthblogger fitnessblogger</t>
  </si>
  <si>
    <t>irish ireland britishancestry englishancestry dnagenetics dnaethnicity swissancestry swiss switzerland england english 23andme ancestrydna familytreedna easterneuropean</t>
  </si>
  <si>
    <t>genetics genetictesting 23andme metabolism diet ancestry mutation ignoranceisdeadly</t>
  </si>
  <si>
    <t>23andme hispanicchicks latina mestizo dnatesting science</t>
  </si>
  <si>
    <t>ancestryreport 23andme днк</t>
  </si>
  <si>
    <t>history family 23andMe</t>
  </si>
  <si>
    <t>dalat 23andme</t>
  </si>
  <si>
    <t>heritage dna family origins orphan 23andme lineage ineedsomething anything anyone someone somebody somewhere locate sendmelocation adoption adopted parents siblings cousins relatives</t>
  </si>
  <si>
    <t>5 family ancestry 23andme brothers</t>
  </si>
  <si>
    <t>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t>
  </si>
  <si>
    <t>dnafitfam dnafit dnafitsale blackfriday blackfridaysale blackfridaydeal discountdeal bfdiscount blackfridayshopping sale shoppingtime dnatesting health healthyliving geneticstest dna healthyeating fitness fitfam personalisation healthtech healthdata 23andme christmas presentideads</t>
  </si>
  <si>
    <t>dnafit dnafitsale blackfriday blackfridaysale blackfridaydeal discountdeal bfdiscount blackfridayshopping sale shoppingtime dnatesting health healthyliving geneticstest dna healthyeating fitness fitfam personalisation healthtech healthdata 23andme christmas presentideads</t>
  </si>
  <si>
    <t>BlackFriday CyberMonday myheritage 23andme ancestrydna ftdna livingdna genealogy genealogytest familytree ancestry ancestrytest dnatest dna ancestrydnatest healthyliving healthylifestyle heritage family ancestors</t>
  </si>
  <si>
    <t>23andMe geneticlifehacks biohacking science twins dna</t>
  </si>
  <si>
    <t>blackfriday gift 23andme</t>
  </si>
  <si>
    <t>genetics 23andme geneology dna sunday</t>
  </si>
  <si>
    <t>cbd endocannabinoid endocannabinoidsystem endometriosisawareness painrelief thc cannabis cannabiscommunity cannabidiol cannabinoid cannabinoids cannabinol weed pot legalization medicalmarijuana medicinalmarijuana herbs</t>
  </si>
  <si>
    <t>23andme whoami prayingforsomeirish probablyyourbasicwhitegirl dna momsohard entrepreneur bossbabe mondayssuck monday</t>
  </si>
  <si>
    <t>23andme 23andmekit 23andmeancestry dnagenetics dna ancestry genetics genes excited gayman gayguy maine mainelife gaymaine instagay gaygram scruff gayscruff gaybear welcometoyou 23andmeresults</t>
  </si>
  <si>
    <t>Lasvegas BigCat DNA cat romance instacouple couplegoals couplesgoals couples marriedatfirstsight married loveit instagood blogger blog lifestyleblogger lifestyle tattoo</t>
  </si>
  <si>
    <t>deals coupons couponcommunity couponer coupon couponing extremecouponing couponlife coupondeal deal discount sale shopping shop save couponers couponfamily savings thecrazyshoppingcart target targetclearance targetdeals targetdoesitagain targetfinds targetcouponing targetrun targetmom targetlife targetaddict</t>
  </si>
  <si>
    <t>unitedfamiliesinternational ufi family families familyhistory ancestry ancestors ancestor past familyhistorymatters ancestrydotcom ancestrydna ancestrydnaresults 23andme twentythreeandme sharestories shareyourhistory journal journaling diary familymemories familytree familysearch familyphotos pastfamilyphotos oldfamilyphotos oldfamilyphotosarethebest</t>
  </si>
  <si>
    <t>adopteelife koreanadoptee 23andMe</t>
  </si>
  <si>
    <t>23andme adopted christmas gift knowlege countdown</t>
  </si>
  <si>
    <t>dna health ancestry</t>
  </si>
  <si>
    <t>couponcommunity cybermonday cybermonday2018 23andme ancestry</t>
  </si>
  <si>
    <t>GiveThanks 23andMe selfdiscovery Health</t>
  </si>
  <si>
    <t>23andme ancestry moneymoves</t>
  </si>
  <si>
    <t>welcometoyou 23andme</t>
  </si>
  <si>
    <t>23andme rnlife comserve2018</t>
  </si>
  <si>
    <t>biohacking biohacker genetics epigenetics dna longevity healthspan labtest methylation genome 23andme genetic genetictesting</t>
  </si>
  <si>
    <t>dna test results sites 23andme myheritage lookingforbirthfamily Igfam yourthoughts search pleasehelp onerace ancestry background oneworldonepeople irish swiss scandanavian italian european african swedish spanish Portuguese ukrainian Lithuanian askenazi jewish persian</t>
  </si>
  <si>
    <t>mybodygx cybermonday giftofhealth gift holidays discount health fitness nutrition workout planning healthcoach dna personaltrainer genetics holidays</t>
  </si>
  <si>
    <t>mybodygx dna cybermonday health fitness nutrition holidaygift giftofhealth gift healthcoach personaltrainer healthylifestyle lifestyle balance genetics</t>
  </si>
  <si>
    <t>23andme hotdad ibiza formentera</t>
  </si>
  <si>
    <t>myroots 23andme</t>
  </si>
  <si>
    <t>23andme dna roots</t>
  </si>
  <si>
    <t>23andme coolgifts spithappens</t>
  </si>
  <si>
    <t>foodforthought garcia swedish norway english ancestrydnaresults latin 23andme map interestingfacts hmm america colorado california newyork florida texas politics historymemes history herstory</t>
  </si>
  <si>
    <t>kiacoupondiva couponcommunity couponing couponingcommunity digitalcoupons coupons couponcommunity101 couponingdeals couponscommunity extremecouponing extremecouponer extremecouponers houstoncouponers houstoncouponer louisianacouponer 832couponing 337couponing walgreensdeals walgreenscouponer walgreenscouponing walgreens walgreensale couponing101</t>
  </si>
  <si>
    <t>genes humangenome science research lifeofgenes lifeofscientists 23andme future technology people</t>
  </si>
  <si>
    <t>DNA DNA DNAtesting DNAtravel DNAmusic DNAculture 23andme ancestry genetics genes world people culture</t>
  </si>
  <si>
    <t>23andme whosmyrealdaddy wheresmaury</t>
  </si>
  <si>
    <t>polish repyourroots streetwear apparel clothingbrand newbrand graphicdesign tshirt tshirtdesign threadless ancestry familytree heritage 23andme bloodline bloodlines hoodieseason fallfashion</t>
  </si>
  <si>
    <t>ancestors 23andme family giftideas walmartfinds</t>
  </si>
  <si>
    <t>heritage home love morocco tangier travel thisisafrica africa travel me history</t>
  </si>
  <si>
    <t>wwe raw wweraw braunstrowman onlyyoucanpreventforestfires wwetlc 23andme braun getthesehands</t>
  </si>
  <si>
    <t>23andme jamaican creole nativeamerican keto ketobeginner ketofriendly mentalhealthjourney spiritualjourney weightlossjourney lowcarb lowcarblife lowcarbliving prettyblackgirls blackgirlmagic blackgirlsrock blackmoms 23andmeancestry</t>
  </si>
  <si>
    <t>23andme ancestrydna dna genetics health</t>
  </si>
  <si>
    <t>findingmyroots partalien wearefamily 23andme 23andmeresults</t>
  </si>
  <si>
    <t>adoption adoptionstory dna miracles 23andme TLC cnn humaninterest cbsnews nbcnews abcnews latimes cbsla nbcla abcla timemagazine instastory stories love losangeles hollywood mrjesscagle nytimes theellenshow ancestry beverlyhills familyhistory adoptionstory dna miracles 23andme TLC cnn humaninterest cbsnews nbcnews abcnews latimes cbsla nbcla abcla timemagazine instastory stories love losangeles hollywood mrjesscagle nytimes theellenshow ancestry beverlyhills familyhistory</t>
  </si>
  <si>
    <t>adoption adoptionjourney dna miracles 23andme TLC cnn humaninterest cbsnews nbcnews abcnews latimes cbsla nbcla abcla timemagazine instastory stories love losangeles hollywood mrjesscagle nytimes theellenshow ancestry beverlyhills familyhistory</t>
  </si>
  <si>
    <t>23andme dna</t>
  </si>
  <si>
    <t>23andme bethankful befree thanksgivingbaby</t>
  </si>
  <si>
    <t>23andme dna genevariance insight learning growing tryingtofindhealth</t>
  </si>
  <si>
    <t>23andme china</t>
  </si>
  <si>
    <t>repyourroots streetwear apparel clothingbrand newbrand graphicdesign tshirt tshirtdesign threadless ancestry familytree heritage 23andme bloodline bloodlines</t>
  </si>
  <si>
    <t>23andme ancestry familygenetics whoamI wheredoicomefrom</t>
  </si>
  <si>
    <t>random excited 23andme dna</t>
  </si>
  <si>
    <t>23andme ancestrydna happypeople spiritualconnection gay gayswithbeards guyswithglasses findingmyself spiritualjourney</t>
  </si>
  <si>
    <t>23AndMe Adopted MyStory GettingAnswers ThisIsMe</t>
  </si>
  <si>
    <t>Positive</t>
  </si>
  <si>
    <t>Neutral</t>
  </si>
  <si>
    <t>Negative</t>
  </si>
  <si>
    <t>Unclassified</t>
  </si>
  <si>
    <t>Joy</t>
  </si>
  <si>
    <t>Fear</t>
  </si>
  <si>
    <t>Anger</t>
  </si>
  <si>
    <t>Sadness</t>
  </si>
  <si>
    <t>Surprise</t>
  </si>
  <si>
    <t>Disgust</t>
  </si>
  <si>
    <t>Instagram</t>
  </si>
  <si>
    <t>Video</t>
  </si>
  <si>
    <t>https://scontent.cdninstagram.com/vp/855f4d8c2d7291e8fa46f24ccee019c0/5CAEFFE8/t51.2885-15/sh0.08/e35/s640x640/44558809_508671582968457_6995639493850470499_n.jpg</t>
  </si>
  <si>
    <t>Author</t>
  </si>
  <si>
    <t>Name</t>
  </si>
  <si>
    <t>Country</t>
  </si>
  <si>
    <t>State/Region</t>
  </si>
  <si>
    <t>City/Urban Area</t>
  </si>
  <si>
    <t>United States of America</t>
  </si>
  <si>
    <t>South Africa</t>
  </si>
  <si>
    <t>Canada</t>
  </si>
  <si>
    <t>Russia</t>
  </si>
  <si>
    <t>Denmark</t>
  </si>
  <si>
    <t>Republic of Ireland</t>
  </si>
  <si>
    <t>Vietnam</t>
  </si>
  <si>
    <t>Poland</t>
  </si>
  <si>
    <t>Morocco</t>
  </si>
  <si>
    <t>Massachusetts</t>
  </si>
  <si>
    <t>Ohio</t>
  </si>
  <si>
    <t>Missouri</t>
  </si>
  <si>
    <t>Colorado</t>
  </si>
  <si>
    <t>Texas</t>
  </si>
  <si>
    <t>California</t>
  </si>
  <si>
    <t>Washington</t>
  </si>
  <si>
    <t>Western Cape</t>
  </si>
  <si>
    <t>Virginia</t>
  </si>
  <si>
    <t>British Columbia</t>
  </si>
  <si>
    <t>Northwestern</t>
  </si>
  <si>
    <t>Hovedstaden</t>
  </si>
  <si>
    <t>Dublin</t>
  </si>
  <si>
    <t>Oregon</t>
  </si>
  <si>
    <t>Tây Nguyên</t>
  </si>
  <si>
    <t>Maine</t>
  </si>
  <si>
    <t>New York</t>
  </si>
  <si>
    <t>Łódź</t>
  </si>
  <si>
    <t>Tanger - Tétouan</t>
  </si>
  <si>
    <t>Idaho</t>
  </si>
  <si>
    <t>Indiana</t>
  </si>
  <si>
    <t>Boston</t>
  </si>
  <si>
    <t>Cleveland</t>
  </si>
  <si>
    <t>Kansas City</t>
  </si>
  <si>
    <t>Boulder</t>
  </si>
  <si>
    <t>Odessa</t>
  </si>
  <si>
    <t>Los Angeles</t>
  </si>
  <si>
    <t>Everett</t>
  </si>
  <si>
    <t>Austin</t>
  </si>
  <si>
    <t>George</t>
  </si>
  <si>
    <t>Washington, D.C.</t>
  </si>
  <si>
    <t>Conroe</t>
  </si>
  <si>
    <t>Vancouver</t>
  </si>
  <si>
    <t>Plano</t>
  </si>
  <si>
    <t>St. Petersburg</t>
  </si>
  <si>
    <t>Kdbenhavn</t>
  </si>
  <si>
    <t>Seattle</t>
  </si>
  <si>
    <t>Portland</t>
  </si>
  <si>
    <t>Da Lat</t>
  </si>
  <si>
    <t>Ft. Worth</t>
  </si>
  <si>
    <t>San Diego</t>
  </si>
  <si>
    <t>Tangier</t>
  </si>
  <si>
    <t>Boise</t>
  </si>
  <si>
    <t>Indianapolis</t>
  </si>
  <si>
    <t>Houston</t>
  </si>
  <si>
    <t xml:space="preserve">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30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t>
  </si>
  <si>
    <t xml:space="preserve">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</si>
  <si>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t>
  </si>
  <si>
    <t>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t>
  </si>
  <si>
    <t>.com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t>
  </si>
  <si>
    <t xml:space="preserve">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t>
  </si>
  <si>
    <t>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t>
  </si>
  <si>
    <t xml:space="preserv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t>
  </si>
  <si>
    <t>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t>
  </si>
  <si>
    <t>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t>
  </si>
  <si>
    <t xml:space="preserve">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t>
  </si>
  <si>
    <t>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t>
  </si>
  <si>
    <t>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t>
  </si>
  <si>
    <t>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t>
  </si>
  <si>
    <t>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t>
  </si>
  <si>
    <t>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t>
  </si>
  <si>
    <t>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</si>
  <si>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</si>
  <si>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</si>
  <si>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</si>
  <si>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</si>
  <si>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</si>
  <si>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</si>
  <si>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</si>
  <si>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</si>
  <si>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</si>
  <si>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</si>
  <si>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</si>
  <si>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</si>
  <si>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</si>
  <si>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</si>
  <si>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</si>
  <si>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</si>
  <si>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</si>
  <si>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</si>
  <si>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</si>
  <si>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</si>
  <si>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</si>
  <si>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</si>
  <si>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</si>
  <si>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</si>
  <si>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</si>
  <si>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</si>
  <si>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</si>
  <si>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</si>
  <si>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</si>
  <si>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</si>
  <si>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</si>
  <si>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</si>
  <si>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</si>
  <si>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</si>
  <si>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</si>
  <si>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</si>
  <si>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</si>
  <si>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</si>
  <si>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</si>
  <si>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</si>
  <si>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</si>
  <si>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</si>
  <si>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</si>
  <si>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</si>
  <si>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</si>
  <si>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</si>
  <si>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(Add your own word list)</t>
  </si>
  <si>
    <t>Non-categorized Words</t>
  </si>
  <si>
    <t>Total Words</t>
  </si>
  <si>
    <t>#dna</t>
  </si>
  <si>
    <t>results</t>
  </si>
  <si>
    <t>#ancestry</t>
  </si>
  <si>
    <t>more</t>
  </si>
  <si>
    <t>health</t>
  </si>
  <si>
    <t>see</t>
  </si>
  <si>
    <t>dna</t>
  </si>
  <si>
    <t>test</t>
  </si>
  <si>
    <t>#health</t>
  </si>
  <si>
    <t>one</t>
  </si>
  <si>
    <t>excited</t>
  </si>
  <si>
    <t>time</t>
  </si>
  <si>
    <t>today</t>
  </si>
  <si>
    <t>find</t>
  </si>
  <si>
    <t>know</t>
  </si>
  <si>
    <t>kit</t>
  </si>
  <si>
    <t>#genetics</t>
  </si>
  <si>
    <t>little</t>
  </si>
  <si>
    <t>#ancestrydna</t>
  </si>
  <si>
    <t>monday</t>
  </si>
  <si>
    <t>bio</t>
  </si>
  <si>
    <t>snapshot</t>
  </si>
  <si>
    <t>genetic</t>
  </si>
  <si>
    <t>link</t>
  </si>
  <si>
    <t>life</t>
  </si>
  <si>
    <t>learn</t>
  </si>
  <si>
    <t>blood</t>
  </si>
  <si>
    <t>wait</t>
  </si>
  <si>
    <t>family</t>
  </si>
  <si>
    <t>mom</t>
  </si>
  <si>
    <t>background</t>
  </si>
  <si>
    <t>#blackfriday</t>
  </si>
  <si>
    <t>finally</t>
  </si>
  <si>
    <t>code</t>
  </si>
  <si>
    <t>curious</t>
  </si>
  <si>
    <t>20</t>
  </si>
  <si>
    <t>back</t>
  </si>
  <si>
    <t>dnafit</t>
  </si>
  <si>
    <t>come</t>
  </si>
  <si>
    <t>cyber</t>
  </si>
  <si>
    <t>use</t>
  </si>
  <si>
    <t>really</t>
  </si>
  <si>
    <t>#dnatesting</t>
  </si>
  <si>
    <t>help</t>
  </si>
  <si>
    <t>23</t>
  </si>
  <si>
    <t>going</t>
  </si>
  <si>
    <t>over</t>
  </si>
  <si>
    <t>day</t>
  </si>
  <si>
    <t>gift</t>
  </si>
  <si>
    <t>#family</t>
  </si>
  <si>
    <t>side</t>
  </si>
  <si>
    <t>sale</t>
  </si>
  <si>
    <t>having</t>
  </si>
  <si>
    <t>next</t>
  </si>
  <si>
    <t>ve</t>
  </si>
  <si>
    <t>don</t>
  </si>
  <si>
    <t>tell</t>
  </si>
  <si>
    <t>re</t>
  </si>
  <si>
    <t>#cybermonday</t>
  </si>
  <si>
    <t>#fitness</t>
  </si>
  <si>
    <t>#sale</t>
  </si>
  <si>
    <t>adopted</t>
  </si>
  <si>
    <t>years</t>
  </si>
  <si>
    <t>#excited</t>
  </si>
  <si>
    <t>two</t>
  </si>
  <si>
    <t>kits</t>
  </si>
  <si>
    <t>#whoami</t>
  </si>
  <si>
    <t>myself</t>
  </si>
  <si>
    <t>deal</t>
  </si>
  <si>
    <t>genes</t>
  </si>
  <si>
    <t>lab</t>
  </si>
  <si>
    <t>clip</t>
  </si>
  <si>
    <t>cyber30</t>
  </si>
  <si>
    <t>finding</t>
  </si>
  <si>
    <t>holiday</t>
  </si>
  <si>
    <t>saliva</t>
  </si>
  <si>
    <t>take</t>
  </si>
  <si>
    <t>friday</t>
  </si>
  <si>
    <t>right</t>
  </si>
  <si>
    <t>wellness</t>
  </si>
  <si>
    <t>fun</t>
  </si>
  <si>
    <t>free</t>
  </si>
  <si>
    <t>early</t>
  </si>
  <si>
    <t>judy</t>
  </si>
  <si>
    <t>kids</t>
  </si>
  <si>
    <t>each</t>
  </si>
  <si>
    <t>steve</t>
  </si>
  <si>
    <t>born</t>
  </si>
  <si>
    <t>once</t>
  </si>
  <si>
    <t>walgreens</t>
  </si>
  <si>
    <t>coupon</t>
  </si>
  <si>
    <t>give</t>
  </si>
  <si>
    <t>money</t>
  </si>
  <si>
    <t>already</t>
  </si>
  <si>
    <t>#dnatest</t>
  </si>
  <si>
    <t>#wellness</t>
  </si>
  <si>
    <t>order</t>
  </si>
  <si>
    <t>questions</t>
  </si>
  <si>
    <t>#adopted</t>
  </si>
  <si>
    <t>doing</t>
  </si>
  <si>
    <t>christmas</t>
  </si>
  <si>
    <t>year</t>
  </si>
  <si>
    <t>found</t>
  </si>
  <si>
    <t>#familyhistory</t>
  </si>
  <si>
    <t>very</t>
  </si>
  <si>
    <t>#</t>
  </si>
  <si>
    <t>ll</t>
  </si>
  <si>
    <t>people</t>
  </si>
  <si>
    <t>heritage</t>
  </si>
  <si>
    <t>#heritage</t>
  </si>
  <si>
    <t>tests</t>
  </si>
  <si>
    <t>still</t>
  </si>
  <si>
    <t>send</t>
  </si>
  <si>
    <t>last</t>
  </si>
  <si>
    <t>told</t>
  </si>
  <si>
    <t>grateful</t>
  </si>
  <si>
    <t>30</t>
  </si>
  <si>
    <t>check</t>
  </si>
  <si>
    <t>sample</t>
  </si>
  <si>
    <t>#irish</t>
  </si>
  <si>
    <t>epigenetic</t>
  </si>
  <si>
    <t>biological</t>
  </si>
  <si>
    <t>well</t>
  </si>
  <si>
    <t>#christmas</t>
  </si>
  <si>
    <t>black</t>
  </si>
  <si>
    <t>#dnagenetics</t>
  </si>
  <si>
    <t>#healthyliving</t>
  </si>
  <si>
    <t>file</t>
  </si>
  <si>
    <t>comes</t>
  </si>
  <si>
    <t>knowing</t>
  </si>
  <si>
    <t>look</t>
  </si>
  <si>
    <t>hint</t>
  </si>
  <si>
    <t>thing</t>
  </si>
  <si>
    <t>man</t>
  </si>
  <si>
    <t>25</t>
  </si>
  <si>
    <t>first</t>
  </si>
  <si>
    <t>whole</t>
  </si>
  <si>
    <t>think</t>
  </si>
  <si>
    <t>chance</t>
  </si>
  <si>
    <t>human</t>
  </si>
  <si>
    <t>#23andmeresults</t>
  </si>
  <si>
    <t>made</t>
  </si>
  <si>
    <t>best</t>
  </si>
  <si>
    <t>felt</t>
  </si>
  <si>
    <t>home</t>
  </si>
  <si>
    <t>much</t>
  </si>
  <si>
    <t>amount</t>
  </si>
  <si>
    <t>#familytree</t>
  </si>
  <si>
    <t>#science</t>
  </si>
  <si>
    <t>pay</t>
  </si>
  <si>
    <t>fee</t>
  </si>
  <si>
    <t>shipping</t>
  </si>
  <si>
    <t>#couponcommunity</t>
  </si>
  <si>
    <t>european</t>
  </si>
  <si>
    <t>came</t>
  </si>
  <si>
    <t>yrs</t>
  </si>
  <si>
    <t>live</t>
  </si>
  <si>
    <t>journey</t>
  </si>
  <si>
    <t>reports</t>
  </si>
  <si>
    <t>make</t>
  </si>
  <si>
    <t>self</t>
  </si>
  <si>
    <t>great</t>
  </si>
  <si>
    <t>relatives</t>
  </si>
  <si>
    <t>purchase</t>
  </si>
  <si>
    <t>history</t>
  </si>
  <si>
    <t>step</t>
  </si>
  <si>
    <t>worth</t>
  </si>
  <si>
    <t>в</t>
  </si>
  <si>
    <t>handle</t>
  </si>
  <si>
    <t>genetics</t>
  </si>
  <si>
    <t>offer</t>
  </si>
  <si>
    <t>amazing</t>
  </si>
  <si>
    <t>awesome</t>
  </si>
  <si>
    <t>explore</t>
  </si>
  <si>
    <t>#dnafit</t>
  </si>
  <si>
    <t>#dnafitsale</t>
  </si>
  <si>
    <t>#blackfridaysale</t>
  </si>
  <si>
    <t>#blackfridaydeal</t>
  </si>
  <si>
    <t>#discountdeal</t>
  </si>
  <si>
    <t>#bfdiscount</t>
  </si>
  <si>
    <t>#blackfridayshopping</t>
  </si>
  <si>
    <t>#shoppingtime</t>
  </si>
  <si>
    <t>#geneticstest</t>
  </si>
  <si>
    <t>#healthyeating</t>
  </si>
  <si>
    <t>#fitfam</t>
  </si>
  <si>
    <t>#personalisation</t>
  </si>
  <si>
    <t>#healthtech</t>
  </si>
  <si>
    <t>#healthdata</t>
  </si>
  <si>
    <t>#presentideads</t>
  </si>
  <si>
    <t>gene</t>
  </si>
  <si>
    <t>being</t>
  </si>
  <si>
    <t>feel</t>
  </si>
  <si>
    <t>ancestors</t>
  </si>
  <si>
    <t>try</t>
  </si>
  <si>
    <t>wanted</t>
  </si>
  <si>
    <t>left</t>
  </si>
  <si>
    <t>meet</t>
  </si>
  <si>
    <t>please</t>
  </si>
  <si>
    <t>interesting</t>
  </si>
  <si>
    <t>#adoption</t>
  </si>
  <si>
    <t>#love</t>
  </si>
  <si>
    <t>part</t>
  </si>
  <si>
    <t>five</t>
  </si>
  <si>
    <t>99</t>
  </si>
  <si>
    <t>around</t>
  </si>
  <si>
    <t>#history</t>
  </si>
  <si>
    <t>#ancestors</t>
  </si>
  <si>
    <t>experience</t>
  </si>
  <si>
    <t>always</t>
  </si>
  <si>
    <t>asked</t>
  </si>
  <si>
    <t>#genes</t>
  </si>
  <si>
    <t>points</t>
  </si>
  <si>
    <t>cool</t>
  </si>
  <si>
    <t>need</t>
  </si>
  <si>
    <t>minute</t>
  </si>
  <si>
    <t>spit</t>
  </si>
  <si>
    <t>thought</t>
  </si>
  <si>
    <t>brother</t>
  </si>
  <si>
    <t>full</t>
  </si>
  <si>
    <t>report</t>
  </si>
  <si>
    <t>#gift</t>
  </si>
  <si>
    <t>testing</t>
  </si>
  <si>
    <t>environment</t>
  </si>
  <si>
    <t>lifestyle</t>
  </si>
  <si>
    <t>existing</t>
  </si>
  <si>
    <t>data</t>
  </si>
  <si>
    <t>save</t>
  </si>
  <si>
    <t>#biohacking</t>
  </si>
  <si>
    <t>#genetictesting</t>
  </si>
  <si>
    <t>good</t>
  </si>
  <si>
    <t>amazon</t>
  </si>
  <si>
    <t>#shopping</t>
  </si>
  <si>
    <t>decided</t>
  </si>
  <si>
    <t>#cbd</t>
  </si>
  <si>
    <t>#endocannabinoidsystem</t>
  </si>
  <si>
    <t>#thc</t>
  </si>
  <si>
    <t>#cannabis</t>
  </si>
  <si>
    <t>#cannabiscommunity</t>
  </si>
  <si>
    <t>#cannabinoid</t>
  </si>
  <si>
    <t>#medicalmarijuana</t>
  </si>
  <si>
    <t>sodium</t>
  </si>
  <si>
    <t>citrate</t>
  </si>
  <si>
    <t>lot</t>
  </si>
  <si>
    <t>proud</t>
  </si>
  <si>
    <t>issues</t>
  </si>
  <si>
    <t>using</t>
  </si>
  <si>
    <t>upload</t>
  </si>
  <si>
    <t>45</t>
  </si>
  <si>
    <t>african</t>
  </si>
  <si>
    <t>biting</t>
  </si>
  <si>
    <t>bending</t>
  </si>
  <si>
    <t>7days</t>
  </si>
  <si>
    <t>pics</t>
  </si>
  <si>
    <t>#seekerrods</t>
  </si>
  <si>
    <t>#costadelmar</t>
  </si>
  <si>
    <t>#friendsgiving</t>
  </si>
  <si>
    <t>few</t>
  </si>
  <si>
    <t>companies</t>
  </si>
  <si>
    <t>sell</t>
  </si>
  <si>
    <t>sales</t>
  </si>
  <si>
    <t>spending</t>
  </si>
  <si>
    <t>completely</t>
  </si>
  <si>
    <t>closest</t>
  </si>
  <si>
    <t>reaching</t>
  </si>
  <si>
    <t>behalf</t>
  </si>
  <si>
    <t>key</t>
  </si>
  <si>
    <t>markers</t>
  </si>
  <si>
    <t>thank</t>
  </si>
  <si>
    <t>cousins</t>
  </si>
  <si>
    <t>online</t>
  </si>
  <si>
    <t>include</t>
  </si>
  <si>
    <t>digital</t>
  </si>
  <si>
    <t>stack</t>
  </si>
  <si>
    <t>wooooo</t>
  </si>
  <si>
    <t>advantage</t>
  </si>
  <si>
    <t>#ilovemakeup</t>
  </si>
  <si>
    <t>#makeupobsessed</t>
  </si>
  <si>
    <t>customer</t>
  </si>
  <si>
    <t>simple</t>
  </si>
  <si>
    <t>celiac</t>
  </si>
  <si>
    <t>disease</t>
  </si>
  <si>
    <t>feeling</t>
  </si>
  <si>
    <t>answered</t>
  </si>
  <si>
    <t>makeup</t>
  </si>
  <si>
    <t>anyone</t>
  </si>
  <si>
    <t>french</t>
  </si>
  <si>
    <t>jewish</t>
  </si>
  <si>
    <t>dad</t>
  </si>
  <si>
    <t>native</t>
  </si>
  <si>
    <t>hoping</t>
  </si>
  <si>
    <t>present</t>
  </si>
  <si>
    <t>gave</t>
  </si>
  <si>
    <t>purchased</t>
  </si>
  <si>
    <t>husband</t>
  </si>
  <si>
    <t>children</t>
  </si>
  <si>
    <t>siblings</t>
  </si>
  <si>
    <t>minutes</t>
  </si>
  <si>
    <t>past</t>
  </si>
  <si>
    <t>surviving</t>
  </si>
  <si>
    <t>never</t>
  </si>
  <si>
    <t>#miracles</t>
  </si>
  <si>
    <t>#tlc</t>
  </si>
  <si>
    <t>#cnn</t>
  </si>
  <si>
    <t>#humaninterest</t>
  </si>
  <si>
    <t>#cbsnews</t>
  </si>
  <si>
    <t>#nbcnews</t>
  </si>
  <si>
    <t>#abcnews</t>
  </si>
  <si>
    <t>#latimes</t>
  </si>
  <si>
    <t>#cbsla</t>
  </si>
  <si>
    <t>#nbcla</t>
  </si>
  <si>
    <t>#abcla</t>
  </si>
  <si>
    <t>#timemagazine</t>
  </si>
  <si>
    <t>#instastory</t>
  </si>
  <si>
    <t>#stories</t>
  </si>
  <si>
    <t>#losangeles</t>
  </si>
  <si>
    <t>#hollywood</t>
  </si>
  <si>
    <t>#mrjesscagle</t>
  </si>
  <si>
    <t>#nytimes</t>
  </si>
  <si>
    <t>#theellenshow</t>
  </si>
  <si>
    <t>#beverlyhills</t>
  </si>
  <si>
    <t>those</t>
  </si>
  <si>
    <t>different</t>
  </si>
  <si>
    <t>makes</t>
  </si>
  <si>
    <t>#blackgirlmagic</t>
  </si>
  <si>
    <t>shit</t>
  </si>
  <si>
    <t>wasn</t>
  </si>
  <si>
    <t>culture</t>
  </si>
  <si>
    <t>instantly</t>
  </si>
  <si>
    <t>roots</t>
  </si>
  <si>
    <t>knew</t>
  </si>
  <si>
    <t>actually</t>
  </si>
  <si>
    <t>lol</t>
  </si>
  <si>
    <t>share</t>
  </si>
  <si>
    <t>yours</t>
  </si>
  <si>
    <t>#bloodline</t>
  </si>
  <si>
    <t>something</t>
  </si>
  <si>
    <t>#people</t>
  </si>
  <si>
    <t>research</t>
  </si>
  <si>
    <t>studies</t>
  </si>
  <si>
    <t>recent</t>
  </si>
  <si>
    <t>#research</t>
  </si>
  <si>
    <t>tax</t>
  </si>
  <si>
    <t>used</t>
  </si>
  <si>
    <t>store</t>
  </si>
  <si>
    <t>#couponing</t>
  </si>
  <si>
    <t>#coupons</t>
  </si>
  <si>
    <t>#walgreens</t>
  </si>
  <si>
    <t>map</t>
  </si>
  <si>
    <t>pretty</t>
  </si>
  <si>
    <t>#roots</t>
  </si>
  <si>
    <t>thankful</t>
  </si>
  <si>
    <t>violeta</t>
  </si>
  <si>
    <t>sister</t>
  </si>
  <si>
    <t>person</t>
  </si>
  <si>
    <t>2nd</t>
  </si>
  <si>
    <t>child</t>
  </si>
  <si>
    <t>birth</t>
  </si>
  <si>
    <t>anything</t>
  </si>
  <si>
    <t>another</t>
  </si>
  <si>
    <t>trying</t>
  </si>
  <si>
    <t>old</t>
  </si>
  <si>
    <t>truly</t>
  </si>
  <si>
    <t>ready</t>
  </si>
  <si>
    <t>receive</t>
  </si>
  <si>
    <t>coaching</t>
  </si>
  <si>
    <t>session</t>
  </si>
  <si>
    <t>extra</t>
  </si>
  <si>
    <t>plans</t>
  </si>
  <si>
    <t>go</t>
  </si>
  <si>
    <t>#results</t>
  </si>
  <si>
    <t>#myheritage</t>
  </si>
  <si>
    <t>love</t>
  </si>
  <si>
    <t>world</t>
  </si>
  <si>
    <t>irish</t>
  </si>
  <si>
    <t>provide</t>
  </si>
  <si>
    <t>met</t>
  </si>
  <si>
    <t>spot</t>
  </si>
  <si>
    <t>10</t>
  </si>
  <si>
    <t>age</t>
  </si>
  <si>
    <t>genome</t>
  </si>
  <si>
    <t>opinion</t>
  </si>
  <si>
    <t>bought</t>
  </si>
  <si>
    <t>law</t>
  </si>
  <si>
    <t>many</t>
  </si>
  <si>
    <t>#coupon</t>
  </si>
  <si>
    <t>before</t>
  </si>
  <si>
    <t>done</t>
  </si>
  <si>
    <t>#ftdna</t>
  </si>
  <si>
    <t>#genealogy</t>
  </si>
  <si>
    <t>looking</t>
  </si>
  <si>
    <t>lewisohn</t>
  </si>
  <si>
    <t>keep</t>
  </si>
  <si>
    <t>на</t>
  </si>
  <si>
    <t>это</t>
  </si>
  <si>
    <t>hubby</t>
  </si>
  <si>
    <t>both</t>
  </si>
  <si>
    <t>mostly</t>
  </si>
  <si>
    <t>#familytreedna</t>
  </si>
  <si>
    <t>information</t>
  </si>
  <si>
    <t>hope</t>
  </si>
  <si>
    <t>immigrants</t>
  </si>
  <si>
    <t>weekend</t>
  </si>
  <si>
    <t>learning</t>
  </si>
  <si>
    <t>plus</t>
  </si>
  <si>
    <t>changed</t>
  </si>
  <si>
    <t>ask</t>
  </si>
  <si>
    <t>thanks</t>
  </si>
  <si>
    <t>super</t>
  </si>
  <si>
    <t>cart</t>
  </si>
  <si>
    <t>lots</t>
  </si>
  <si>
    <t>screen</t>
  </si>
  <si>
    <t>welcome</t>
  </si>
  <si>
    <t>guided</t>
  </si>
  <si>
    <t>product</t>
  </si>
  <si>
    <t>adds</t>
  </si>
  <si>
    <t>additional</t>
  </si>
  <si>
    <t>layer</t>
  </si>
  <si>
    <t>depth</t>
  </si>
  <si>
    <t>insight</t>
  </si>
  <si>
    <t>bodies</t>
  </si>
  <si>
    <t>tracks</t>
  </si>
  <si>
    <t>17</t>
  </si>
  <si>
    <t>categories</t>
  </si>
  <si>
    <t>imports</t>
  </si>
  <si>
    <t>understand</t>
  </si>
  <si>
    <t>interact</t>
  </si>
  <si>
    <t>rrp</t>
  </si>
  <si>
    <t>64</t>
  </si>
  <si>
    <t>#bloodtest</t>
  </si>
  <si>
    <t>#bloodmarkers</t>
  </si>
  <si>
    <t>#bloodresults</t>
  </si>
  <si>
    <t>#snapshot</t>
  </si>
  <si>
    <t>#snapshotbydnafit</t>
  </si>
  <si>
    <t>affect</t>
  </si>
  <si>
    <t>#plantmedicine</t>
  </si>
  <si>
    <t>safe</t>
  </si>
  <si>
    <t>confidential</t>
  </si>
  <si>
    <t>thru</t>
  </si>
  <si>
    <t>discover</t>
  </si>
  <si>
    <t>optimal</t>
  </si>
  <si>
    <t>#terpene</t>
  </si>
  <si>
    <t>ratios</t>
  </si>
  <si>
    <t>works</t>
  </si>
  <si>
    <t>#rawdata</t>
  </si>
  <si>
    <t>#terpenes</t>
  </si>
  <si>
    <t>#cannabisnurse</t>
  </si>
  <si>
    <t>#cannabisismedicine</t>
  </si>
  <si>
    <t>#terps</t>
  </si>
  <si>
    <t>#nostrains</t>
  </si>
  <si>
    <t>#medicalcannabis</t>
  </si>
  <si>
    <t>#womenincannabis</t>
  </si>
  <si>
    <t>#cannabisdoctors</t>
  </si>
  <si>
    <t>sure</t>
  </si>
  <si>
    <t>biggest</t>
  </si>
  <si>
    <t>ones</t>
  </si>
  <si>
    <t>puzzle</t>
  </si>
  <si>
    <t>fully</t>
  </si>
  <si>
    <t>traits</t>
  </si>
  <si>
    <t>gonna</t>
  </si>
  <si>
    <t>continue</t>
  </si>
  <si>
    <t>comfortable</t>
  </si>
  <si>
    <t>grown</t>
  </si>
  <si>
    <t>#thisisme</t>
  </si>
  <si>
    <t>believe</t>
  </si>
  <si>
    <t>important</t>
  </si>
  <si>
    <t>led</t>
  </si>
  <si>
    <t>create</t>
  </si>
  <si>
    <t>#gay</t>
  </si>
  <si>
    <t>#spiritualjourney</t>
  </si>
  <si>
    <t>omg</t>
  </si>
  <si>
    <t>example</t>
  </si>
  <si>
    <t>german</t>
  </si>
  <si>
    <t>british</t>
  </si>
  <si>
    <t>known</t>
  </si>
  <si>
    <t>american</t>
  </si>
  <si>
    <t>show</t>
  </si>
  <si>
    <t>stay</t>
  </si>
  <si>
    <t>tuned</t>
  </si>
  <si>
    <t>weeks</t>
  </si>
  <si>
    <t>pictured</t>
  </si>
  <si>
    <t>adoption</t>
  </si>
  <si>
    <t>searched</t>
  </si>
  <si>
    <t>idea</t>
  </si>
  <si>
    <t>apart</t>
  </si>
  <si>
    <t>follow</t>
  </si>
  <si>
    <t>details</t>
  </si>
  <si>
    <t>story</t>
  </si>
  <si>
    <t>daughter</t>
  </si>
  <si>
    <t>mary</t>
  </si>
  <si>
    <t>reunited</t>
  </si>
  <si>
    <t>living</t>
  </si>
  <si>
    <t>lives</t>
  </si>
  <si>
    <t>wish</t>
  </si>
  <si>
    <t>#adoptionstory</t>
  </si>
  <si>
    <t>friend</t>
  </si>
  <si>
    <t>possibly</t>
  </si>
  <si>
    <t>maybe</t>
  </si>
  <si>
    <t>#nativeamerican</t>
  </si>
  <si>
    <t>#blackgirlsrock</t>
  </si>
  <si>
    <t>#23andmeancestry</t>
  </si>
  <si>
    <t>travel</t>
  </si>
  <si>
    <t>went</t>
  </si>
  <si>
    <t>states</t>
  </si>
  <si>
    <t>sometimes</t>
  </si>
  <si>
    <t>tangier</t>
  </si>
  <si>
    <t>ago</t>
  </si>
  <si>
    <t>recently</t>
  </si>
  <si>
    <t>grandmother</t>
  </si>
  <si>
    <t>#travel</t>
  </si>
  <si>
    <t>#me</t>
  </si>
  <si>
    <t>race</t>
  </si>
  <si>
    <t>nationality</t>
  </si>
  <si>
    <t>common</t>
  </si>
  <si>
    <t>#repyourroots</t>
  </si>
  <si>
    <t>#streetwear</t>
  </si>
  <si>
    <t>#apparel</t>
  </si>
  <si>
    <t>#clothingbrand</t>
  </si>
  <si>
    <t>#newbrand</t>
  </si>
  <si>
    <t>#graphicdesign</t>
  </si>
  <si>
    <t>#tshirt</t>
  </si>
  <si>
    <t>#tshirtdesign</t>
  </si>
  <si>
    <t>#threadless</t>
  </si>
  <si>
    <t>#bloodlines</t>
  </si>
  <si>
    <t>exciting</t>
  </si>
  <si>
    <t>hispanic</t>
  </si>
  <si>
    <t>majority</t>
  </si>
  <si>
    <t>asian</t>
  </si>
  <si>
    <t>down</t>
  </si>
  <si>
    <t>favorite</t>
  </si>
  <si>
    <t>team</t>
  </si>
  <si>
    <t>#culture</t>
  </si>
  <si>
    <t>000</t>
  </si>
  <si>
    <t>focus</t>
  </si>
  <si>
    <t>percent</t>
  </si>
  <si>
    <t>working</t>
  </si>
  <si>
    <t>paid</t>
  </si>
  <si>
    <t>choose</t>
  </si>
  <si>
    <t>ship</t>
  </si>
  <si>
    <t>#couponingcommunity</t>
  </si>
  <si>
    <t>#couponcommunity101</t>
  </si>
  <si>
    <t>#extremecouponing</t>
  </si>
  <si>
    <t>#walgreenscouponing</t>
  </si>
  <si>
    <t>#couponing101</t>
  </si>
  <si>
    <t>popular</t>
  </si>
  <si>
    <t>surnames</t>
  </si>
  <si>
    <t>groups</t>
  </si>
  <si>
    <t>#swedish</t>
  </si>
  <si>
    <t>#english</t>
  </si>
  <si>
    <t>#ancestrydnaresults</t>
  </si>
  <si>
    <t>#florida</t>
  </si>
  <si>
    <t>describes</t>
  </si>
  <si>
    <t>sooo</t>
  </si>
  <si>
    <t>tube</t>
  </si>
  <si>
    <t>wrong</t>
  </si>
  <si>
    <t>ok</t>
  </si>
  <si>
    <t>kind</t>
  </si>
  <si>
    <t>mati</t>
  </si>
  <si>
    <t>friends</t>
  </si>
  <si>
    <t>inspired</t>
  </si>
  <si>
    <t>yes</t>
  </si>
  <si>
    <t>ps</t>
  </si>
  <si>
    <t>fitness</t>
  </si>
  <si>
    <t>nutrition</t>
  </si>
  <si>
    <t>accountability</t>
  </si>
  <si>
    <t>goals</t>
  </si>
  <si>
    <t>customers</t>
  </si>
  <si>
    <t>discount</t>
  </si>
  <si>
    <t>website</t>
  </si>
  <si>
    <t>#mybodygx</t>
  </si>
  <si>
    <t>#nutrition</t>
  </si>
  <si>
    <t>#holidaygift</t>
  </si>
  <si>
    <t>#giftofhealth</t>
  </si>
  <si>
    <t>#healthcoach</t>
  </si>
  <si>
    <t>#personaltrainer</t>
  </si>
  <si>
    <t>#healthylifestyle</t>
  </si>
  <si>
    <t>#lifestyle</t>
  </si>
  <si>
    <t>#holidays</t>
  </si>
  <si>
    <t>#discount</t>
  </si>
  <si>
    <t>#test</t>
  </si>
  <si>
    <t>wanting</t>
  </si>
  <si>
    <t>didn</t>
  </si>
  <si>
    <t>better</t>
  </si>
  <si>
    <t>such</t>
  </si>
  <si>
    <t>#swiss</t>
  </si>
  <si>
    <t>#italian</t>
  </si>
  <si>
    <t>#european</t>
  </si>
  <si>
    <t>#african</t>
  </si>
  <si>
    <t>understood</t>
  </si>
  <si>
    <t>epigenetics</t>
  </si>
  <si>
    <t>larger</t>
  </si>
  <si>
    <t>impact</t>
  </si>
  <si>
    <t>longevity</t>
  </si>
  <si>
    <t>unfortunately</t>
  </si>
  <si>
    <t>genomic</t>
  </si>
  <si>
    <t>fixed</t>
  </si>
  <si>
    <t>calculate</t>
  </si>
  <si>
    <t>risks</t>
  </si>
  <si>
    <t>aren</t>
  </si>
  <si>
    <t>turned</t>
  </si>
  <si>
    <t>possible</t>
  </si>
  <si>
    <t>affecting</t>
  </si>
  <si>
    <t>level</t>
  </si>
  <si>
    <t>company</t>
  </si>
  <si>
    <t>cambridge</t>
  </si>
  <si>
    <t>university</t>
  </si>
  <si>
    <t>heard</t>
  </si>
  <si>
    <t>clock</t>
  </si>
  <si>
    <t>developed</t>
  </si>
  <si>
    <t>horvath</t>
  </si>
  <si>
    <t>ucla</t>
  </si>
  <si>
    <t>2013</t>
  </si>
  <si>
    <t>relies</t>
  </si>
  <si>
    <t>million</t>
  </si>
  <si>
    <t>gen</t>
  </si>
  <si>
    <t>toronto</t>
  </si>
  <si>
    <t>submitted</t>
  </si>
  <si>
    <t>kickstart</t>
  </si>
  <si>
    <t>#biohacker</t>
  </si>
  <si>
    <t>#epigenetics</t>
  </si>
  <si>
    <t>#longevity</t>
  </si>
  <si>
    <t>#healthspan</t>
  </si>
  <si>
    <t>#labtest</t>
  </si>
  <si>
    <t>#methylation</t>
  </si>
  <si>
    <t>#genome</t>
  </si>
  <si>
    <t>#genetic</t>
  </si>
  <si>
    <t>choice</t>
  </si>
  <si>
    <t>change</t>
  </si>
  <si>
    <t>#welcometoyou</t>
  </si>
  <si>
    <t>discovery</t>
  </si>
  <si>
    <t>utmost</t>
  </si>
  <si>
    <t>#givethanks</t>
  </si>
  <si>
    <t>#selfdiscovery</t>
  </si>
  <si>
    <t>buy</t>
  </si>
  <si>
    <t>same</t>
  </si>
  <si>
    <t>gifting</t>
  </si>
  <si>
    <t>#cybermonday2018</t>
  </si>
  <si>
    <t>casually</t>
  </si>
  <si>
    <t>collecting</t>
  </si>
  <si>
    <t>nbd</t>
  </si>
  <si>
    <t>making</t>
  </si>
  <si>
    <t>easy</t>
  </si>
  <si>
    <t>enforcement</t>
  </si>
  <si>
    <t>fingerprints</t>
  </si>
  <si>
    <t>registered</t>
  </si>
  <si>
    <t>fbi</t>
  </si>
  <si>
    <t>anyway</t>
  </si>
  <si>
    <t>knowledge</t>
  </si>
  <si>
    <t>less</t>
  </si>
  <si>
    <t>moment</t>
  </si>
  <si>
    <t>care</t>
  </si>
  <si>
    <t>decisions</t>
  </si>
  <si>
    <t>#deals</t>
  </si>
  <si>
    <t>#deal</t>
  </si>
  <si>
    <t>spent</t>
  </si>
  <si>
    <t>ethnicity</t>
  </si>
  <si>
    <t>#loveit</t>
  </si>
  <si>
    <t>#instagood</t>
  </si>
  <si>
    <t>#gayman</t>
  </si>
  <si>
    <t>#gayguy</t>
  </si>
  <si>
    <t>#instagay</t>
  </si>
  <si>
    <t>basic</t>
  </si>
  <si>
    <t>white</t>
  </si>
  <si>
    <t>figured</t>
  </si>
  <si>
    <t>surprise</t>
  </si>
  <si>
    <t>regular</t>
  </si>
  <si>
    <t>click</t>
  </si>
  <si>
    <t>cheap</t>
  </si>
  <si>
    <t>95</t>
  </si>
  <si>
    <t>days</t>
  </si>
  <si>
    <t>carry</t>
  </si>
  <si>
    <t>savings</t>
  </si>
  <si>
    <t>#lineage</t>
  </si>
  <si>
    <t>#relatives</t>
  </si>
  <si>
    <t>young</t>
  </si>
  <si>
    <t>concentration</t>
  </si>
  <si>
    <t>transfusion</t>
  </si>
  <si>
    <t>effects</t>
  </si>
  <si>
    <t>due</t>
  </si>
  <si>
    <t>poorly</t>
  </si>
  <si>
    <t>cleaned</t>
  </si>
  <si>
    <t>equipment</t>
  </si>
  <si>
    <t>later</t>
  </si>
  <si>
    <t>took</t>
  </si>
  <si>
    <t>днк</t>
  </si>
  <si>
    <t>т</t>
  </si>
  <si>
    <t>е</t>
  </si>
  <si>
    <t>00</t>
  </si>
  <si>
    <t>#днк</t>
  </si>
  <si>
    <t>доставка</t>
  </si>
  <si>
    <t>там</t>
  </si>
  <si>
    <t>не</t>
  </si>
  <si>
    <t>я</t>
  </si>
  <si>
    <t>percentages</t>
  </si>
  <si>
    <t>diet</t>
  </si>
  <si>
    <t>site</t>
  </si>
  <si>
    <t>accurate</t>
  </si>
  <si>
    <t>account</t>
  </si>
  <si>
    <t>shot</t>
  </si>
  <si>
    <t>#ireland</t>
  </si>
  <si>
    <t>weight</t>
  </si>
  <si>
    <t>pure</t>
  </si>
  <si>
    <t>associated</t>
  </si>
  <si>
    <t>ends</t>
  </si>
  <si>
    <t>26th</t>
  </si>
  <si>
    <t>mid</t>
  </si>
  <si>
    <t>night</t>
  </si>
  <si>
    <t>matt</t>
  </si>
  <si>
    <t>tubes</t>
  </si>
  <si>
    <t>curiosity</t>
  </si>
  <si>
    <t>baby</t>
  </si>
  <si>
    <t>#diy</t>
  </si>
  <si>
    <t>#learningaboutmyself</t>
  </si>
  <si>
    <t>update</t>
  </si>
  <si>
    <t>#blacklivesmatter</t>
  </si>
  <si>
    <t>saree</t>
  </si>
  <si>
    <t>happy</t>
  </si>
  <si>
    <t>#thanksgiving</t>
  </si>
  <si>
    <t>100</t>
  </si>
  <si>
    <t>#indigenous</t>
  </si>
  <si>
    <t>big</t>
  </si>
  <si>
    <t>#german</t>
  </si>
  <si>
    <t>#french</t>
  </si>
  <si>
    <t>forward</t>
  </si>
  <si>
    <t>#scandinavian</t>
  </si>
  <si>
    <t>mail</t>
  </si>
  <si>
    <t>#viking</t>
  </si>
  <si>
    <t>#chromosomes</t>
  </si>
  <si>
    <t>xmas</t>
  </si>
  <si>
    <t>06</t>
  </si>
  <si>
    <t>из</t>
  </si>
  <si>
    <t>но</t>
  </si>
  <si>
    <t>то</t>
  </si>
  <si>
    <t>с</t>
  </si>
  <si>
    <t>alphabet</t>
  </si>
  <si>
    <t>things</t>
  </si>
  <si>
    <t>dads</t>
  </si>
  <si>
    <t>filipino</t>
  </si>
  <si>
    <t>literally</t>
  </si>
  <si>
    <t>thanksgiving</t>
  </si>
  <si>
    <t>bad</t>
  </si>
  <si>
    <t>again</t>
  </si>
  <si>
    <t>cheaper</t>
  </si>
  <si>
    <t>started</t>
  </si>
  <si>
    <t>#nerd</t>
  </si>
  <si>
    <t>birthday</t>
  </si>
  <si>
    <t>ladies</t>
  </si>
  <si>
    <t>yesterday</t>
  </si>
  <si>
    <t>#soccermom</t>
  </si>
  <si>
    <t>promo</t>
  </si>
  <si>
    <t>add</t>
  </si>
  <si>
    <t>total</t>
  </si>
  <si>
    <t>thanking</t>
  </si>
  <si>
    <t>god</t>
  </si>
  <si>
    <t>friendship</t>
  </si>
  <si>
    <t>holes</t>
  </si>
  <si>
    <t>filled</t>
  </si>
  <si>
    <t>puzzles</t>
  </si>
  <si>
    <t>completed</t>
  </si>
  <si>
    <t>email</t>
  </si>
  <si>
    <t>stating</t>
  </si>
  <si>
    <t>#besthusbandever</t>
  </si>
  <si>
    <t>indigenous</t>
  </si>
  <si>
    <t>punch</t>
  </si>
  <si>
    <t>content</t>
  </si>
  <si>
    <t>items</t>
  </si>
  <si>
    <t>others</t>
  </si>
  <si>
    <t>selfish</t>
  </si>
  <si>
    <t>settle</t>
  </si>
  <si>
    <t>budget</t>
  </si>
  <si>
    <t>allow</t>
  </si>
  <si>
    <t>assessment</t>
  </si>
  <si>
    <t>#colourpop</t>
  </si>
  <si>
    <t>#colourpopcosmetics</t>
  </si>
  <si>
    <t>#colourpoplookoftheweek</t>
  </si>
  <si>
    <t>#makeupjunkie</t>
  </si>
  <si>
    <t>#makeupaddict</t>
  </si>
  <si>
    <t>#makeupjunkies</t>
  </si>
  <si>
    <t>#makeupaddiction</t>
  </si>
  <si>
    <t>#makeupblogger</t>
  </si>
  <si>
    <t>#beautyblogger</t>
  </si>
  <si>
    <t>#beautyblog</t>
  </si>
  <si>
    <t>#makeupblog</t>
  </si>
  <si>
    <t>#makeupmafia</t>
  </si>
  <si>
    <t>#instablog</t>
  </si>
  <si>
    <t>#instagblogger</t>
  </si>
  <si>
    <t>#slave2beauty</t>
  </si>
  <si>
    <t>#wakeupandmakeup</t>
  </si>
  <si>
    <t>#bloglife</t>
  </si>
  <si>
    <t>#bloggerlife</t>
  </si>
  <si>
    <t>#colourpopbrowkit</t>
  </si>
  <si>
    <t>#indiebeauty</t>
  </si>
  <si>
    <t>#indiemakeup</t>
  </si>
  <si>
    <t>#tecolotenews</t>
  </si>
  <si>
    <t>#colourpopnewnews</t>
  </si>
  <si>
    <t>#colourpopnews</t>
  </si>
  <si>
    <t>#colourpoplover</t>
  </si>
  <si>
    <t>#colourpopme</t>
  </si>
  <si>
    <t>#repost</t>
  </si>
  <si>
    <t>kid</t>
  </si>
  <si>
    <t>carrier</t>
  </si>
  <si>
    <t>encourage</t>
  </si>
  <si>
    <t>father</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</si>
  <si>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</si>
  <si>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</si>
  <si>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</si>
  <si>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</si>
  <si>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</si>
  <si>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</si>
  <si>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</si>
  <si>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</si>
  <si>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</si>
  <si>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</si>
  <si>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</si>
  <si>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</si>
  <si>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</si>
  <si>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</si>
  <si>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</si>
  <si>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</si>
  <si>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</si>
  <si>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</si>
  <si>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</si>
  <si>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</si>
  <si>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</si>
  <si>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</si>
  <si>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</si>
  <si>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</si>
  <si>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</si>
  <si>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</si>
  <si>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</si>
  <si>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</si>
  <si>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</si>
  <si>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</si>
  <si>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</si>
  <si>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</si>
  <si>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</si>
  <si>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</si>
  <si>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</si>
  <si>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</si>
  <si>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</si>
  <si>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</si>
  <si>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</si>
  <si>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</si>
  <si>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</si>
  <si>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</si>
  <si>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</si>
  <si>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</si>
  <si>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</si>
  <si>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</si>
  <si>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</si>
  <si>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</si>
  <si>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</si>
  <si>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</si>
  <si>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</si>
  <si>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http://www.mybodygx.com https://refer.23andme.com/s/przet www.geneticLifehacks.com https://hollywarnerhealth.com/product/endocannabinoid-dna-variant-report https://www.theatlantic.com/science/archive/2018/09/your-dna-is-not-your-culture/571150 https://www.nytimes.com/2018/09/18/science/why-your-dna-is-still-uncharted-territory.html https://refer.23andme.com/s/n2rgf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</si>
  <si>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</si>
  <si>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</si>
  <si>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</si>
  <si>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</si>
  <si>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</si>
  <si>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</si>
  <si>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</si>
  <si>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</si>
  <si>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</si>
  <si>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</si>
  <si>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</si>
  <si>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</si>
  <si>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refer.23andme.com www.mybodygx.com www.geneticlifehacks.com hollywarnerhealth.com www.theatlantic.com www.nytimes.com</t>
  </si>
  <si>
    <t>Top Hashtags in Tweet in Entire Graph</t>
  </si>
  <si>
    <t>ancestrydna</t>
  </si>
  <si>
    <t>23andMe</t>
  </si>
  <si>
    <t>blackfriday</t>
  </si>
  <si>
    <t>DNA</t>
  </si>
  <si>
    <t>Top Hashtags in Tweet in G1</t>
  </si>
  <si>
    <t>Top Hashtags in Tweet in G2</t>
  </si>
  <si>
    <t>ilovemakeup</t>
  </si>
  <si>
    <t>makeupobsessed</t>
  </si>
  <si>
    <t>whoami</t>
  </si>
  <si>
    <t>besthusbandever</t>
  </si>
  <si>
    <t>colourpop</t>
  </si>
  <si>
    <t>Top Hashtags in Tweet in G3</t>
  </si>
  <si>
    <t>ireland</t>
  </si>
  <si>
    <t>britishancestry</t>
  </si>
  <si>
    <t>englishancestry</t>
  </si>
  <si>
    <t>dnagenetics</t>
  </si>
  <si>
    <t>dnaethnicity</t>
  </si>
  <si>
    <t>swissancestry</t>
  </si>
  <si>
    <t>Top Hashtags in Tweet in G4</t>
  </si>
  <si>
    <t>seekerrods</t>
  </si>
  <si>
    <t>costadelmar</t>
  </si>
  <si>
    <t>friendsgiving</t>
  </si>
  <si>
    <t>Top Hashtags in Tweet in G5</t>
  </si>
  <si>
    <t>Top Hashtags in Tweet in G6</t>
  </si>
  <si>
    <t>biohacking</t>
  </si>
  <si>
    <t>biohacker</t>
  </si>
  <si>
    <t>healthspan</t>
  </si>
  <si>
    <t>labtest</t>
  </si>
  <si>
    <t>methylation</t>
  </si>
  <si>
    <t>Top Hashtags in Tweet in G7</t>
  </si>
  <si>
    <t>dnafitsale</t>
  </si>
  <si>
    <t>blackfridaysale</t>
  </si>
  <si>
    <t>blackfridaydeal</t>
  </si>
  <si>
    <t>discountdeal</t>
  </si>
  <si>
    <t>bfdiscount</t>
  </si>
  <si>
    <t>blackfridayshopping</t>
  </si>
  <si>
    <t>shoppingtime</t>
  </si>
  <si>
    <t>Top Hashtags in Tweet in G8</t>
  </si>
  <si>
    <t>jamaican</t>
  </si>
  <si>
    <t>creole</t>
  </si>
  <si>
    <t>nativeamerican</t>
  </si>
  <si>
    <t>keto</t>
  </si>
  <si>
    <t>ketobeginner</t>
  </si>
  <si>
    <t>ketofriendly</t>
  </si>
  <si>
    <t>mentalhealthjourney</t>
  </si>
  <si>
    <t>spiritualjourney</t>
  </si>
  <si>
    <t>weightlossjourney</t>
  </si>
  <si>
    <t>Top Hashtags in Tweet in G9</t>
  </si>
  <si>
    <t>repyourroots</t>
  </si>
  <si>
    <t>streetwear</t>
  </si>
  <si>
    <t>apparel</t>
  </si>
  <si>
    <t>clothingbrand</t>
  </si>
  <si>
    <t>newbrand</t>
  </si>
  <si>
    <t>graphicdesign</t>
  </si>
  <si>
    <t>tshirt</t>
  </si>
  <si>
    <t>tshirtdesign</t>
  </si>
  <si>
    <t>threadless</t>
  </si>
  <si>
    <t>Top Hashtags in Tweet in G10</t>
  </si>
  <si>
    <t>whosmyrealdaddy</t>
  </si>
  <si>
    <t>wheresmaury</t>
  </si>
  <si>
    <t>Top Hashtags in Tweet</t>
  </si>
  <si>
    <t>23andme dna ancestry ancestrydna genetics 23andMe health family excited DNA</t>
  </si>
  <si>
    <t>23andme dna ancestry ilovemakeup makeupobsessed travel whoami excited besthusbandever colourpop</t>
  </si>
  <si>
    <t>dna health ancestry irish ireland britishancestry englishancestry dnagenetics dnaethnicity swissancestry</t>
  </si>
  <si>
    <t>biohacking biohacker genetics epigenetics dna longevity healthspan labtest methylation genome</t>
  </si>
  <si>
    <t>dnafit dnafitsale blackfriday blackfridaysale blackfridaydeal discountdeal bfdiscount blackfridayshopping sale shoppingtime</t>
  </si>
  <si>
    <t>23andme jamaican creole nativeamerican keto ketobeginner ketofriendly mentalhealthjourney spiritualjourney weightlossjourney</t>
  </si>
  <si>
    <t>repyourroots streetwear apparel clothingbrand newbrand graphicdesign tshirt tshirtdesign threadless ancestry</t>
  </si>
  <si>
    <t>deals coupons couponcommunity couponer coupon couponing extremecouponing couponlife coupondeal deal</t>
  </si>
  <si>
    <t>traceysfancy dna genetics 23andme family adopted mystery paternal maternal biologocal</t>
  </si>
  <si>
    <t>africanamericansarentafrican africanamericansaintafrican dnatest familytreedna 23andme ancestrydna salivaquantum bloodquantum pseudoafrican akata</t>
  </si>
  <si>
    <t>Sam76 BWY goatyoga thanksgiving magazine samueladams samadams yoga ancestry 23andme</t>
  </si>
  <si>
    <t>endocannabinoidsystem genetics plantmedicine cbd thc DNA sale cybermonday terpene cannabinoid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</si>
  <si>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</si>
  <si>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</si>
  <si>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</si>
  <si>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</si>
  <si>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</si>
  <si>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</si>
  <si>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</si>
  <si>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</si>
  <si>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</si>
  <si>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</si>
  <si>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</si>
  <si>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</si>
  <si>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#23andme #dna #ancestry results 23andme see more health time know</t>
  </si>
  <si>
    <t>23andme #23andme excited more results #dna curious learn #ancestry once</t>
  </si>
  <si>
    <t>dna ancestry 23andme familytreedna one right companies sell test kits</t>
  </si>
  <si>
    <t>biting capt_chum_lord having little fun bombereyewearfishing bobhoose bending background awesome</t>
  </si>
  <si>
    <t>23andme couponconfidants couponshawn emkkay miranda_coupons walgreens online order saliva kit</t>
  </si>
  <si>
    <t>health epigenetic environment lifestyle genes born chronomics testing understood epigenetics</t>
  </si>
  <si>
    <t>snapshot dnafit blood test results explore link bio #dnafit #dnafitsale</t>
  </si>
  <si>
    <t/>
  </si>
  <si>
    <t>human link bio #repyourroots #streetwear #apparel #clothingbrand #newbrand #graphicdesign #tshirt</t>
  </si>
  <si>
    <t>spit matt tubes</t>
  </si>
  <si>
    <t>curious #endocannabinoidsystem #genetics affect experience #plantmedicine #cbd #thc check #dna</t>
  </si>
  <si>
    <t>Top Word Pairs in Tweet in Entire Graph</t>
  </si>
  <si>
    <t>#23andme,#ancestrydna</t>
  </si>
  <si>
    <t>cyber,monday</t>
  </si>
  <si>
    <t>link,bio</t>
  </si>
  <si>
    <t>#23andme,#dna</t>
  </si>
  <si>
    <t>#23andme,#ancestry</t>
  </si>
  <si>
    <t>use,code</t>
  </si>
  <si>
    <t>dna,test</t>
  </si>
  <si>
    <t>results,#23andme</t>
  </si>
  <si>
    <t>clip,20</t>
  </si>
  <si>
    <t>wait,results</t>
  </si>
  <si>
    <t>Top Word Pairs in Tweet in G1</t>
  </si>
  <si>
    <t>black,friday</t>
  </si>
  <si>
    <t>celiac,disease</t>
  </si>
  <si>
    <t>wait,find</t>
  </si>
  <si>
    <t>#23andme,#23andmeresults</t>
  </si>
  <si>
    <t>Top Word Pairs in Tweet in G2</t>
  </si>
  <si>
    <t>23andme,kit</t>
  </si>
  <si>
    <t>excited,learn</t>
  </si>
  <si>
    <t>excited,send</t>
  </si>
  <si>
    <t>results,back</t>
  </si>
  <si>
    <t>super,excited</t>
  </si>
  <si>
    <t>excited,justin__moore</t>
  </si>
  <si>
    <t>justin__moore,23andme</t>
  </si>
  <si>
    <t>kit,lots</t>
  </si>
  <si>
    <t>Top Word Pairs in Tweet in G3</t>
  </si>
  <si>
    <t>ancestry,23andme</t>
  </si>
  <si>
    <t>right,companies</t>
  </si>
  <si>
    <t>companies,sell</t>
  </si>
  <si>
    <t>sell,dna</t>
  </si>
  <si>
    <t>test,kits</t>
  </si>
  <si>
    <t>kits,having</t>
  </si>
  <si>
    <t>having,holiday</t>
  </si>
  <si>
    <t>holiday,sales</t>
  </si>
  <si>
    <t>sales,monday</t>
  </si>
  <si>
    <t>Top Word Pairs in Tweet in G4</t>
  </si>
  <si>
    <t>biting,capt_chum_lord</t>
  </si>
  <si>
    <t>capt_chum_lord,having</t>
  </si>
  <si>
    <t>having,little</t>
  </si>
  <si>
    <t>little,fun</t>
  </si>
  <si>
    <t>fun,bombereyewearfishing</t>
  </si>
  <si>
    <t>bombereyewearfishing,bobhoose</t>
  </si>
  <si>
    <t>bobhoose,bending</t>
  </si>
  <si>
    <t>bending,background</t>
  </si>
  <si>
    <t>background,awesome</t>
  </si>
  <si>
    <t>awesome,7days</t>
  </si>
  <si>
    <t>Top Word Pairs in Tweet in G5</t>
  </si>
  <si>
    <t>couponconfidants,couponshawn</t>
  </si>
  <si>
    <t>couponshawn,emkkay</t>
  </si>
  <si>
    <t>emkkay,miranda_coupons</t>
  </si>
  <si>
    <t>miranda_coupons,walgreens</t>
  </si>
  <si>
    <t>walgreens,online</t>
  </si>
  <si>
    <t>online,order</t>
  </si>
  <si>
    <t>order,23andme</t>
  </si>
  <si>
    <t>23andme,saliva</t>
  </si>
  <si>
    <t>saliva,kit</t>
  </si>
  <si>
    <t>kit,include</t>
  </si>
  <si>
    <t>Top Word Pairs in Tweet in G6</t>
  </si>
  <si>
    <t>environment,lifestyle</t>
  </si>
  <si>
    <t>epigenetic,testing</t>
  </si>
  <si>
    <t>testing,understood</t>
  </si>
  <si>
    <t>understood,environment</t>
  </si>
  <si>
    <t>lifestyle,epigenetics</t>
  </si>
  <si>
    <t>epigenetics,larger</t>
  </si>
  <si>
    <t>larger,impact</t>
  </si>
  <si>
    <t>impact,health</t>
  </si>
  <si>
    <t>health,longevity</t>
  </si>
  <si>
    <t>longevity,genes</t>
  </si>
  <si>
    <t>Top Word Pairs in Tweet in G7</t>
  </si>
  <si>
    <t>blood,test</t>
  </si>
  <si>
    <t>snapshot,dnafit</t>
  </si>
  <si>
    <t>dnafit,link</t>
  </si>
  <si>
    <t>bio,#dnafit</t>
  </si>
  <si>
    <t>#dnafit,#dnafitsale</t>
  </si>
  <si>
    <t>#dnafitsale,#blackfriday</t>
  </si>
  <si>
    <t>#blackfriday,#blackfridaysale</t>
  </si>
  <si>
    <t>#blackfridaysale,#blackfridaydeal</t>
  </si>
  <si>
    <t>#blackfridaydeal,#discountdeal</t>
  </si>
  <si>
    <t>Top Word Pairs in Tweet in G8</t>
  </si>
  <si>
    <t>Top Word Pairs in Tweet in G9</t>
  </si>
  <si>
    <t>bio,#repyourroots</t>
  </si>
  <si>
    <t>#repyourroots,#streetwear</t>
  </si>
  <si>
    <t>#streetwear,#apparel</t>
  </si>
  <si>
    <t>#apparel,#clothingbrand</t>
  </si>
  <si>
    <t>#clothingbrand,#newbrand</t>
  </si>
  <si>
    <t>#newbrand,#graphicdesign</t>
  </si>
  <si>
    <t>#graphicdesign,#tshirt</t>
  </si>
  <si>
    <t>#tshirt,#tshirtdesign</t>
  </si>
  <si>
    <t>#tshirtdesign,#threadless</t>
  </si>
  <si>
    <t>Top Word Pairs in Tweet in G10</t>
  </si>
  <si>
    <t>Top Word Pairs in Tweet</t>
  </si>
  <si>
    <t>#23andme,#ancestrydna  cyber,monday  #23andme,#dna  #23andme,#ancestry  black,friday  celiac,disease  wait,find  #23andme,#23andmeresults  link,bio  wait,results</t>
  </si>
  <si>
    <t>results,#23andme  #23andme,#dna  23andme,kit  excited,learn  excited,send  results,back  super,excited  excited,justin__moore  justin__moore,23andme  kit,lots</t>
  </si>
  <si>
    <t>ancestry,23andme  right,companies  companies,sell  sell,dna  dna,test  test,kits  kits,having  having,holiday  holiday,sales  sales,monday</t>
  </si>
  <si>
    <t>biting,capt_chum_lord  capt_chum_lord,having  having,little  little,fun  fun,bombereyewearfishing  bombereyewearfishing,bobhoose  bobhoose,bending  bending,background  background,awesome  awesome,7days</t>
  </si>
  <si>
    <t>couponconfidants,couponshawn  couponshawn,emkkay  emkkay,miranda_coupons  miranda_coupons,walgreens  walgreens,online  online,order  order,23andme  23andme,saliva  saliva,kit  kit,include</t>
  </si>
  <si>
    <t>environment,lifestyle  epigenetic,testing  testing,understood  understood,environment  lifestyle,epigenetics  epigenetics,larger  larger,impact  impact,health  health,longevity  longevity,genes</t>
  </si>
  <si>
    <t>blood,test  snapshot,dnafit  dnafit,link  link,bio  bio,#dnafit  #dnafit,#dnafitsale  #dnafitsale,#blackfriday  #blackfriday,#blackfridaysale  #blackfridaysale,#blackfridaydeal  #blackfridaydeal,#discountdeal</t>
  </si>
  <si>
    <t>link,bio  bio,#repyourroots  #repyourroots,#streetwear  #streetwear,#apparel  #apparel,#clothingbrand  #clothingbrand,#newbrand  #newbrand,#graphicdesign  #graphicdesign,#tshirt  #tshirt,#tshirtdesign  #tshirtdesign,#threadless</t>
  </si>
  <si>
    <t>curious,#endocannabinoidsystem  #endocannabinoidsystem,#genetics  #genetics,affect  affect,experience  experience,#plantmedicine  #plantmedicine,#cbd  #cbd,#thc  #thc,check  #dna,test  test,kit</t>
  </si>
  <si>
    <t>URLs in Tweet by Count</t>
  </si>
  <si>
    <t>https://www.theatlantic.com/science/archive/2018/09/your-dna-is-not-your-culture/571150 https://www.nytimes.com/2018/09/18/science/why-your-dna-is-still-uncharted-territory.html</t>
  </si>
  <si>
    <t>URLs in Tweet by Salience</t>
  </si>
  <si>
    <t>Domains in Tweet by Count</t>
  </si>
  <si>
    <t>www.theatlantic.com www.nytimes.com</t>
  </si>
  <si>
    <t>Domains in Tweet by Salience</t>
  </si>
  <si>
    <t>Hashtags in Tweet by Count</t>
  </si>
  <si>
    <t>EducateYourself CeliacDisease celiac GlutenFree glutenintolerant glutenintolerance health genetics family healthy</t>
  </si>
  <si>
    <t>Repost dnafit dnafitsale blackfriday blackfridaysale blackfridaydeal discountdeal bfdiscount blackfridayshopping sale</t>
  </si>
  <si>
    <t>ilovemakeup makeupobsessed colourpop colourpopcosmetics colourpoplookoftheweek makeupjunkie makeupaddict makeupjunkies makeupaddiction makeupblogger</t>
  </si>
  <si>
    <t>soccermom christian mom christ jesus jesuslovesme jeususistheanswer selfie mommyblog ptamom</t>
  </si>
  <si>
    <t>23andme ancestry omg personalgeneticservice excited iwanttoknow 트웬티쓰리앤미 선조 가계 유전자분석</t>
  </si>
  <si>
    <t>BlackFriday AmazonPrime Nerd AlwaysLearning Amazon 23AndMe Genetics Chromosomes DNA Health</t>
  </si>
  <si>
    <t>myfamilygenie genealogy genealogist familyhistory familyresearch ancestry dna dnatest 23andme myheritage</t>
  </si>
  <si>
    <t>obama obamapedo michelleobama michelleobamaisaman fraud notyourkids murray 23andme dna gitmo</t>
  </si>
  <si>
    <t>asianman filipino 23andme imgerman ilikesauerkraut fightme dontfightme imfrench fishandchips imbritish</t>
  </si>
  <si>
    <t>23andme dna днк</t>
  </si>
  <si>
    <t>caveman neanderthal ancestry 23andme ancestors brute grunt nottoosmart coolhair sorensen</t>
  </si>
  <si>
    <t>23andme irish british french german italian scandinavian subsaharanafrica ancestry dna</t>
  </si>
  <si>
    <t>guyanachunes ggrfoundation sadhana desitv indiandesigners itv india sareeindia mauritius fiji</t>
  </si>
  <si>
    <t>dublin ireland dublinireland gayboy gayguy gay gayman gayguys mensfashion mensstyle</t>
  </si>
  <si>
    <t>23andme genetics dna genetictesting dnatest lineage health research relatives knowledgeispower</t>
  </si>
  <si>
    <t>irish ireland britishancestry englishancestry dnagenetics dnaethnicity swissancestry swiss switzerland england</t>
  </si>
  <si>
    <t>heritage dna family origins orphan 23andme lineage ineedsomething anything anyone</t>
  </si>
  <si>
    <t>BlackFriday CyberMonday myheritage 23andme ancestrydna ftdna livingdna genealogy genealogytest familytree</t>
  </si>
  <si>
    <t>cbd endocannabinoid endocannabinoidsystem endometriosisawareness painrelief thc cannabis cannabiscommunity cannabidiol cannabinoid</t>
  </si>
  <si>
    <t>23andme 23andmekit 23andmeancestry dnagenetics dna ancestry genetics genes excited gayman</t>
  </si>
  <si>
    <t>Lasvegas BigCat DNA cat romance instacouple couplegoals couplesgoals couples marriedatfirstsight</t>
  </si>
  <si>
    <t>unitedfamiliesinternational ufi family families familyhistory ancestry ancestors ancestor past familyhistorymatters</t>
  </si>
  <si>
    <t>dna test results sites 23andme myheritage lookingforbirthfamily Igfam yourthoughts search</t>
  </si>
  <si>
    <t>mybodygx dna cybermonday health fitness nutrition giftofhealth gift healthcoach personaltrainer</t>
  </si>
  <si>
    <t>23andme dna roots myroots</t>
  </si>
  <si>
    <t>foodforthought garcia swedish norway english ancestrydnaresults latin 23andme map interestingfacts</t>
  </si>
  <si>
    <t>kiacoupondiva couponcommunity couponing couponingcommunity digitalcoupons coupons couponcommunity101 couponingdeals couponscommunity extremecouponing</t>
  </si>
  <si>
    <t>DNA 23andme genes people DNAtesting DNAtravel DNAmusic DNAculture ancestry genetics</t>
  </si>
  <si>
    <t>travel heritage home love morocco tangier thisisafrica africa me history</t>
  </si>
  <si>
    <t>dna miracles 23andme TLC cnn humaninterest cbsnews nbcnews abcnews latimes</t>
  </si>
  <si>
    <t>Hashtags in Tweet by Salience</t>
  </si>
  <si>
    <t>dnafitfam bloodtest bloodmarkers bloodresults snapshot snapshotbydnafit dnafit dnafitsale blackfriday blackfridaysale</t>
  </si>
  <si>
    <t>holidays holidaygift healthylifestyle lifestyle balance discount workout planning mybodygx dna</t>
  </si>
  <si>
    <t>dna roots myroots 23andme</t>
  </si>
  <si>
    <t>DNA DNAtesting DNAtravel DNAmusic DNAculture ancestry genetics world culture humangenome</t>
  </si>
  <si>
    <t>polish hoodieseason fallfashion repyourroots streetwear apparel clothingbrand newbrand graphicdesign tshirt</t>
  </si>
  <si>
    <t>adoptionstory adoptionjourney dna miracles 23andme TLC cnn humaninterest cbsnews nbcnews</t>
  </si>
  <si>
    <t>dna genevariance insight learning growing tryingtofindhealth 23andme</t>
  </si>
  <si>
    <t>Top Words in Tweet by Count</t>
  </si>
  <si>
    <t>background father side really cool informative don know oldest biological</t>
  </si>
  <si>
    <t>#23andme #genealogy #ancestrydna #findingfamily fortunate found quite few 2nd cousins</t>
  </si>
  <si>
    <t>thanksgiving weekend project finding myself #23andme #ancestrydna #whoami #thanksgivingbreak</t>
  </si>
  <si>
    <t>excited find biological background full glad sale getting sent before</t>
  </si>
  <si>
    <t>gene celiac disease health kit 23andme today know genetic carrier</t>
  </si>
  <si>
    <t>curious #endocannabinoidsystem #genetics affect experience #plantmedicine #cbd #thc check endocanna_health</t>
  </si>
  <si>
    <t>still sale today curious #endocannabinoidsystem #genetics affect experience #plantmedicine #cbd</t>
  </si>
  <si>
    <t>curious come little kid always those before child once asked</t>
  </si>
  <si>
    <t>happening excited see 23andme finds #dna #23andme</t>
  </si>
  <si>
    <t>snapshot blood dnafit test results #repost dnafithq get_repost welcome whole</t>
  </si>
  <si>
    <t>dnafit snapshot explore link bio #dnafit #dnafitsale #blackfriday #blackfridaysale #blackfridaydeal</t>
  </si>
  <si>
    <t>finally doing 23 wait find amazing duck lips genetic #23andme</t>
  </si>
  <si>
    <t>health #ilovemakeup #makeupobsessed content order colourpopcosmetics items cart many others</t>
  </si>
  <si>
    <t>ancestry native indigenous punch ok rule cut down nonsense going</t>
  </si>
  <si>
    <t>excited super justin__moore 23andme kit lots questions answered holes filled</t>
  </si>
  <si>
    <t>journey begins #23andme</t>
  </si>
  <si>
    <t>psyched #23andme #ancestrydna #staytuned</t>
  </si>
  <si>
    <t>23 thanking god friendship grateful 11 26 day bestfriend born</t>
  </si>
  <si>
    <t>done #23andme #supportgeneticresearch #ancestry healthedition #whatismyfamilyhiding #veryexcite #nervous</t>
  </si>
  <si>
    <t>add total tax update 23andme dead another hot walgreens deal</t>
  </si>
  <si>
    <t>cheap 23andme kits wags clip 20 coupon use promo cyber30</t>
  </si>
  <si>
    <t>little interesting hmmmm live thinking one thing #23andme #23andmeresults</t>
  </si>
  <si>
    <t>ladies results came african #soccermom exciting news 23andme yesterday very</t>
  </si>
  <si>
    <t>dna #23andme #ancestry #thisisme #genetics</t>
  </si>
  <si>
    <t>day 25 excited learn more myself #haitianamerican #adopted #blackgirlsrock #blackgirlmagic</t>
  </si>
  <si>
    <t>ancestory health kit kinda curious traits carry #23andme #cantwait #excited</t>
  </si>
  <si>
    <t>gooooo wait find dna #23andme</t>
  </si>
  <si>
    <t>학기의 끝도 다가오고 올해도 딱 1달밖에 안남았기에 조금 의미가 있을듯</t>
  </si>
  <si>
    <t>two #blackfriday purchases thanks #amazonprime quick delivery time #nerd #alwayslearning</t>
  </si>
  <si>
    <t>shipping one day amazon vs having pay site bastards #23andme</t>
  </si>
  <si>
    <t>here's bad decisions made life help realize good one's #23andme</t>
  </si>
  <si>
    <t>family last chance take advantage thank sale wanted learn more</t>
  </si>
  <si>
    <t>see another black friday purchase excited background genetic makeup rough</t>
  </si>
  <si>
    <t>thank birthday wishes guarantee spent well awesome people lot drinks</t>
  </si>
  <si>
    <t>one dewayne hoping don find re cousins #23andme #keepingitinthefamily #dna</t>
  </si>
  <si>
    <t>meet cousins first time #23andme #ancestrydna #thanksgivingweekend2018 elliottswgram</t>
  </si>
  <si>
    <t>finally going see family comes #23andme #whatarewe #cantwaittoseeresults</t>
  </si>
  <si>
    <t>finally 23andme results back expecting #nerd #gameofthrones</t>
  </si>
  <si>
    <t>cyber monday cheaper black friday upload #23andme #ancestrydna file started</t>
  </si>
  <si>
    <t>fracking pumped rn #23andme #anniversarygift #baegoals sillybimmons</t>
  </si>
  <si>
    <t>time find going kill #dnatesting #exactlyhowwhiteami #doesitskipageneration #23andme</t>
  </si>
  <si>
    <t>#obama #obamapedo #michelleobama #michelleobamaisaman #fraud #notyourkids #murray #23andme #dna #gitmo</t>
  </si>
  <si>
    <t>very curious results 23andme dna test dutch french lebanese martian</t>
  </si>
  <si>
    <t>ready learn little more myself thanks again haleymadams #23andme #dnagenetics</t>
  </si>
  <si>
    <t>#23andme best husband</t>
  </si>
  <si>
    <t>bad sexy tall filipino man big deal importantly american #asianman</t>
  </si>
  <si>
    <t>ep 163 live joined tuckermatthews tasting #sam76 discuss yoga thanksgiving</t>
  </si>
  <si>
    <t>mike black friday purchase looking forward see results #23andme #ancestrydna</t>
  </si>
  <si>
    <t>time see hell literally wrong lol #23andme</t>
  </si>
  <si>
    <t>cousins dads side told mail man baby proof half filipino</t>
  </si>
  <si>
    <t>excited thank #tigerbelly finally figured things called #23andme wait find</t>
  </si>
  <si>
    <t>hubby randomly bought two last week told sale came amazon</t>
  </si>
  <si>
    <t>santa delivered early present kevin tonight patiently anxiously wait results</t>
  </si>
  <si>
    <t>alphabet #w symbolise curiosity 23th letter engliah #23andme #love23 #lovew</t>
  </si>
  <si>
    <t>early christmas #23andme #whoami #doiwant2know</t>
  </si>
  <si>
    <t>well #23andme</t>
  </si>
  <si>
    <t>right companies sell dna test kits having holiday sales monday</t>
  </si>
  <si>
    <t>few days late feel cooking saint patrick's day sheninagans give</t>
  </si>
  <si>
    <t>thing doing ancestry genetics health nothing left imagination #23andme</t>
  </si>
  <si>
    <t>early #xmas present #23andme 80 badass</t>
  </si>
  <si>
    <t>в #23andme из на но то это с спустя недель</t>
  </si>
  <si>
    <t>anyone wanted try 23 see family history lol right walgreens</t>
  </si>
  <si>
    <t>yay wait results back one mom interesting adopted very little</t>
  </si>
  <si>
    <t>teacher crowdsourced money give class #ancestrydna kits little weird #23andme</t>
  </si>
  <si>
    <t>mary maury povich best xmas show #23andme #science #happyholidays #greatestlieevertold</t>
  </si>
  <si>
    <t># dna results back #caveman #neanderthal #ancestry #23andme #ancestors #brute</t>
  </si>
  <si>
    <t>sample mail today wait results #23andme</t>
  </si>
  <si>
    <t>well official viking report 23andme results looking forward learning more</t>
  </si>
  <si>
    <t>african caleb recently 23andme genetic makeup 55 european majority french</t>
  </si>
  <si>
    <t>hubs amazing big surprise today excited #23andme #whoami #gonnafindout #excited</t>
  </si>
  <si>
    <t>great grandma european princess #23andme #indigenous #instagay #indigenius</t>
  </si>
  <si>
    <t>weeks find makes mutt #bestgiftfromthebestguy #23andme</t>
  </si>
  <si>
    <t>little something keep busy holiday weekend #23inches rear stock #23andme</t>
  </si>
  <si>
    <t>100 200 savings decided pull trigger friends both ancestry health</t>
  </si>
  <si>
    <t>newz repost #africanamericansarentafrican #africanamericansaintafrican #dnatest #familytreedna #23andme #ancestrydna #salivaquantum #bloodquantum</t>
  </si>
  <si>
    <t>happy monday hope restful #thanksgiving holiday weekend participate #blackfriday #cybermonday</t>
  </si>
  <si>
    <t>saree clip aminta favorite moment perfect look #guyanachunes #ggrfoundation #sadhana</t>
  </si>
  <si>
    <t>meet #genes 23andme spot shot stage #23andme #dna #dnatest</t>
  </si>
  <si>
    <t>results 23 test honestly love think amazing #23andme #multiracial #imeverything</t>
  </si>
  <si>
    <t>going interesting #23andme</t>
  </si>
  <si>
    <t>immigrants ironic people hate take 23andme tests see kind ancestors</t>
  </si>
  <si>
    <t>really hope wakanda #23andme</t>
  </si>
  <si>
    <t># think mostly irish update once 23andme results come back</t>
  </si>
  <si>
    <t>information yes please 23andme tos learn yourself anticipate once obtain</t>
  </si>
  <si>
    <t>spit matt tubes today test day yep spitting sending those</t>
  </si>
  <si>
    <t>file lot more dna upload existing #23andme #ancestrydna #ftdna health</t>
  </si>
  <si>
    <t>weight associated know genetics used help treat depression insomnia gain</t>
  </si>
  <si>
    <t>dna european ancestry side last place uploaded family tree pay</t>
  </si>
  <si>
    <t>learn hubby both trying better handle health diet early christmas</t>
  </si>
  <si>
    <t>proud heritage hispanic #23andme ps highlighted parts 23andme label percentages</t>
  </si>
  <si>
    <t>т е доставка в кто интересовался темой исследования днк для</t>
  </si>
  <si>
    <t>sodium citrate blood lewisohn concentration transfusion side effects poorly cleaned</t>
  </si>
  <si>
    <t>#dalat #23andme young</t>
  </si>
  <si>
    <t>wait find asian #23andme</t>
  </si>
  <si>
    <t>start looking somebody somewhere #heritage #dna #family #origins #orphan #23andme</t>
  </si>
  <si>
    <t>ancestry dna results decided seek 2nd opinion see mexican child</t>
  </si>
  <si>
    <t>brother law #5 #family #ancestry #23andme #brothers</t>
  </si>
  <si>
    <t>don miss #blackfriday #cybermonday savings follow bio link see save</t>
  </si>
  <si>
    <t>latest blog geneticlifehacks check #23andme data see carry genetic variants</t>
  </si>
  <si>
    <t>#blackfriday #gift #23andme</t>
  </si>
  <si>
    <t>saliva yum #dna #23andme</t>
  </si>
  <si>
    <t>thing today #genetics #23andme #geneology #dna #sunday</t>
  </si>
  <si>
    <t>anyone use code please feel free going leave two days</t>
  </si>
  <si>
    <t>sale link know regular click 95 holy shit cyber monday</t>
  </si>
  <si>
    <t>excited send back today find little bit myself kids see</t>
  </si>
  <si>
    <t>#23andme #23andmekit #23andmeancestry #dnagenetics #dna #ancestry #genetics #genes #excited #gayman</t>
  </si>
  <si>
    <t>before dna analyst certified family historian spent 10 years #lasvegas</t>
  </si>
  <si>
    <t>target 23andme personal ancestry dna test kit 59 details clicking</t>
  </si>
  <si>
    <t>family history important part each strengthened stories ancestors #unitedfamiliesinternational #ufi</t>
  </si>
  <si>
    <t>health adopted care amazon black friday purchase early christmas gift</t>
  </si>
  <si>
    <t>myself being adopted always wanted know more makes year christmas</t>
  </si>
  <si>
    <t>one casually collecting dna nbd already ancestry making really easy</t>
  </si>
  <si>
    <t>great time see buy 23andme kit mom bought around last</t>
  </si>
  <si>
    <t>self discovery opinion utmost see ll learn #givethanks #23andme #selfdiscovery</t>
  </si>
  <si>
    <t>sometimes make good choices money #23andme #ancestry #moneymoves</t>
  </si>
  <si>
    <t>finally time #welcometoyou #23andme</t>
  </si>
  <si>
    <t>choice chance change make take anything life #23andme #rnlife #comserve2018</t>
  </si>
  <si>
    <t>test know help dna sample different #dna #test #results #sites</t>
  </si>
  <si>
    <t>receive 30 minute coaching session cyber monday deal give gift</t>
  </si>
  <si>
    <t>mom life yrs ve grateful thankful finally re violeta sister</t>
  </si>
  <si>
    <t>#23andme results back very excited opportunity learn more ancestry</t>
  </si>
  <si>
    <t>#23andme need know roots #dna #roots time find came #myroots</t>
  </si>
  <si>
    <t>pretty cool gift excited results #23andme #coolgifts #spithappens</t>
  </si>
  <si>
    <t>map popular surnames bet cross reference european telling ethnic groups</t>
  </si>
  <si>
    <t>genetic 99 pay shipping walgreens 23andme tests tax tell health</t>
  </si>
  <si>
    <t>#dna #23andme #genes #people 000 genes studies determine culture next</t>
  </si>
  <si>
    <t>beyond thrilled exciting experience balidanny surprised something ve always curious</t>
  </si>
  <si>
    <t>try gift card free lol walmart 23andme 97 #ancestors #23andme</t>
  </si>
  <si>
    <t>more felt found learn ve went states people look heritage</t>
  </si>
  <si>
    <t>aw shit #ancestrydna #23andme</t>
  </si>
  <si>
    <t>genealogy results braun strowman descendant smokey bear link bio #wwe</t>
  </si>
  <si>
    <t>early christmas gift best friend tif7459 #23andme excited results especially</t>
  </si>
  <si>
    <t>find dna made #23andme #ancestrydna #dna #genetics #health</t>
  </si>
  <si>
    <t>results 99 human mean part extraterrestrial makes sense guess #findingmyroots</t>
  </si>
  <si>
    <t>judy kids bio steve children siblings past surviving know #dna</t>
  </si>
  <si>
    <t>finally gave purchased 23andme health ancestry service excited see results</t>
  </si>
  <si>
    <t>early christmas present myself man stay tuned weeks results #23andme</t>
  </si>
  <si>
    <t>23 oh feels finally free feelin time #23andme #bethankful #befree</t>
  </si>
  <si>
    <t>#23andme rad hoping learn thing two #dna #genevariance #insight #learning</t>
  </si>
  <si>
    <t>wait crack open #23andme see #china lmao</t>
  </si>
  <si>
    <t>results case anyone wanted see example two parents offspring look</t>
  </si>
  <si>
    <t>omg excited try wanna see dna #random #excited #23andme #dna</t>
  </si>
  <si>
    <t>excited learn more genetic makeup 23andme believe important connect ancestors</t>
  </si>
  <si>
    <t>come feeling puzzle knowing finally gonna results being adopted sure</t>
  </si>
  <si>
    <t>Top Words in Tweet by Salience</t>
  </si>
  <si>
    <t>endocanna_health still sale today curious #endocannabinoidsystem #genetics affect experience #plantmedicine</t>
  </si>
  <si>
    <t>snapshot blood test results free consultation one team members ask</t>
  </si>
  <si>
    <t>36 hours prices save 60 75 athletigen's dna reports wellness</t>
  </si>
  <si>
    <t>#holidays season fitness program plan toward goals check #holidaygift #healthylifestyle</t>
  </si>
  <si>
    <t>need know roots #dna #roots time find came #myroots #23andme</t>
  </si>
  <si>
    <t>#dna 000 genes studies determine culture next travel destination favorite</t>
  </si>
  <si>
    <t>props #polish boy overthelaw repping hoodie style race nationality share</t>
  </si>
  <si>
    <t>one each mom reunited #adoptionstory bottom left daughters unaware search</t>
  </si>
  <si>
    <t>rad hoping learn thing two #dna #genevariance #insight #learning #growing</t>
  </si>
  <si>
    <t>Top Word Pairs in Tweet by Count</t>
  </si>
  <si>
    <t>really,cool  cool,informative  informative,don  don,know  know,background  background,oldest  oldest,biological  biological,father  father,side  side,grandmother</t>
  </si>
  <si>
    <t>#23andme,#genealogy  #genealogy,#ancestrydna  #ancestrydna,#findingfamily  #findingfamily,fortunate  fortunate,found  found,quite  quite,few  few,2nd  2nd,cousins  cousins,live</t>
  </si>
  <si>
    <t>thanksgiving,weekend  weekend,project  project,finding  finding,myself  myself,#23andme  #23andme,#ancestrydna  #ancestrydna,#whoami  #whoami,#thanksgivingbreak</t>
  </si>
  <si>
    <t>excited,find  find,full  full,biological  biological,background  background,glad  glad,sale  sale,getting  getting,sent  sent,before  before,xmas</t>
  </si>
  <si>
    <t>celiac,disease  disease,genetic  carrier,gene  health,issues  realized,23andme  23andme,sale  sale,again  again,cyber  cyber,monday  monday,amazon</t>
  </si>
  <si>
    <t>curious,#endocannabinoidsystem  #endocannabinoidsystem,#genetics  #genetics,affect  affect,experience  experience,#plantmedicine  #plantmedicine,#cbd  #cbd,#thc  #thc,check  check,endocanna_health  endocanna_health,#dna</t>
  </si>
  <si>
    <t>still,sale  sale,today  today,curious  curious,#endocannabinoidsystem  #endocannabinoidsystem,#genetics  #genetics,affect  affect,experience  experience,#plantmedicine  #plantmedicine,#cbd  #cbd,#thc</t>
  </si>
  <si>
    <t>curious,kid  always,curious  curious,come  come,those  those,come  come,before  before,child  child,once  once,asked  asked,mom</t>
  </si>
  <si>
    <t>happening,excited  excited,see  see,23andme  23andme,finds  finds,#dna  #dna,#23andme</t>
  </si>
  <si>
    <t>blood,test  snapshot,dnafit  #repost,dnafithq  dnafithq,get_repost  get_repost,welcome  welcome,whole  whole,self  self,guided  guided,wellness  wellness,simple</t>
  </si>
  <si>
    <t>dnafit,link  link,bio  bio,#dnafit  #dnafit,#dnafitsale  #dnafitsale,#blackfriday  #blackfriday,#blackfridaysale  #blackfridaysale,#blackfridaydeal  #blackfridaydeal,#discountdeal  #discountdeal,#bfdiscount  #bfdiscount,#blackfridayshopping</t>
  </si>
  <si>
    <t>finally,doing  doing,23  23,wait  wait,find  find,amazing  amazing,duck  duck,lips  lips,genetic  genetic,#23andme  #23andme,#genetics</t>
  </si>
  <si>
    <t>content,order  order,colourpopcosmetics  colourpopcosmetics,items  items,cart  cart,many  many,others  others,selfish  selfish,settle  settle,budget  budget,allow</t>
  </si>
  <si>
    <t>native,indigenous  ok,rule  rule,cut  cut,down  down,nonsense  nonsense,going  going,country  country,ancestry  ancestry,native  indigenous,land</t>
  </si>
  <si>
    <t>super,excited  excited,justin__moore  justin__moore,23andme  23andme,kit  kit,lots  lots,questions  questions,answered  answered,holes  holes,filled  filled,puzzles</t>
  </si>
  <si>
    <t>journey,begins  begins,#23andme</t>
  </si>
  <si>
    <t>psyched,#23andme  #23andme,#ancestrydna  #ancestrydna,#staytuned</t>
  </si>
  <si>
    <t>thanking,god  11,26  26,day  day,bestfriend  bestfriend,born  born,wishing  wishing,happiest  happiest,birthdays  birthdays,23  23,thanking</t>
  </si>
  <si>
    <t>done,#23andme  #23andme,#supportgeneticresearch  #supportgeneticresearch,#ancestry  #ancestry,healthedition  healthedition,#whatismyfamilyhiding  #whatismyfamilyhiding,#veryexcite  #veryexcite,#nervous</t>
  </si>
  <si>
    <t>update,23andme  23andme,dead  dead,another  another,hot  hot,walgreens  walgreens,deal  deal,add  add,kit  kit,cart  cart,29</t>
  </si>
  <si>
    <t>cheap,23andme  23andme,kits  kits,wags  wags,clip  clip,20  20,coupon  coupon,use  use,promo  promo,cyber30  cyber30,used</t>
  </si>
  <si>
    <t>little,interesting  interesting,hmmmm  hmmmm,live  live,thinking  thinking,one  one,thing  thing,#23andme  #23andme,#23andmeresults</t>
  </si>
  <si>
    <t>results,came  exciting,news  news,ladies  ladies,23andme  23andme,results  came,yesterday  yesterday,very  very,shocking  shocking,changed  changed,person</t>
  </si>
  <si>
    <t>dna,#23andme  #23andme,#ancestry  #ancestry,#thisisme  #thisisme,#genetics</t>
  </si>
  <si>
    <t>day,25  25,excited  excited,learn  learn,more  more,myself  myself,#haitianamerican  #haitianamerican,#adopted  #adopted,#blackgirlsrock  #blackgirlsrock,#blackgirlmagic  #blackgirlmagic,#23andme</t>
  </si>
  <si>
    <t>ancestory,health  health,kit  kit,kinda  kinda,curious  curious,traits  traits,carry  carry,#23andme  #23andme,#cantwait  #cantwait,#excited  #excited,#traits</t>
  </si>
  <si>
    <t>gooooo,wait  wait,find  find,dna  dna,#23andme</t>
  </si>
  <si>
    <t>학기의,끝도  끝도,다가오고  다가오고,올해도  올해도,딱  딱,1달밖에  1달밖에,안남았기에  안남았기에,조금  조금,의미가  의미가,있을듯  있을듯,ㅎ</t>
  </si>
  <si>
    <t>two,#blackfriday  #blackfriday,purchases  purchases,thanks  thanks,#amazonprime  #amazonprime,quick  quick,delivery  delivery,time  time,#nerd  #nerd,#alwayslearning  #alwayslearning,#amazon</t>
  </si>
  <si>
    <t>one,day  day,shipping  shipping,amazon  amazon,vs  vs,having  having,pay  pay,shipping  shipping,site  site,bastards  bastards,#23andme</t>
  </si>
  <si>
    <t>here's,bad  bad,decisions  decisions,made  made,life  life,help  help,realize  realize,good  good,one's  one's,#23andme  #23andme,#birthdayweekend</t>
  </si>
  <si>
    <t>last,chance  chance,take  take,advantage  advantage,thank  thank,sale  sale,wanted  wanted,learn  learn,more  more,family  family,history</t>
  </si>
  <si>
    <t>another,black  black,friday  friday,purchase  purchase,excited  excited,see  see,background  background,genetic  genetic,makeup  makeup,rough  rough,estimate</t>
  </si>
  <si>
    <t>thank,birthday  birthday,wishes  wishes,guarantee  guarantee,spent  spent,well  well,awesome  awesome,people  people,lot  lot,drinks  drinks,feel</t>
  </si>
  <si>
    <t>one,one  one,dewayne  dewayne,hoping  hoping,don  don,find  find,re  re,cousins  cousins,#23andme  #23andme,#keepingitinthefamily  #keepingitinthefamily,#dna</t>
  </si>
  <si>
    <t>meet,cousins  cousins,first  first,time  time,#23andme  #23andme,#ancestrydna  #ancestrydna,#thanksgivingweekend2018  #thanksgivingweekend2018,elliottswgram</t>
  </si>
  <si>
    <t>finally,going  going,see  see,family  family,comes  comes,#23andme  #23andme,#whatarewe  #whatarewe,#cantwaittoseeresults</t>
  </si>
  <si>
    <t>finally,23andme  23andme,results  results,back  back,expecting  expecting,#nerd  #nerd,#gameofthrones</t>
  </si>
  <si>
    <t>cyber,monday  cheaper,black  black,friday  upload,#23andme  #23andme,#ancestrydna  #ancestrydna,file  file,started  monday,36  36,hours  hours,prices</t>
  </si>
  <si>
    <t>fracking,pumped  pumped,rn  rn,#23andme  #23andme,#anniversarygift  #anniversarygift,#baegoals  #baegoals,sillybimmons</t>
  </si>
  <si>
    <t>time,find  find,going  going,kill  kill,#dnatesting  #dnatesting,#exactlyhowwhiteami  #exactlyhowwhiteami,#doesitskipageneration  #doesitskipageneration,#23andme</t>
  </si>
  <si>
    <t>#obama,#obamapedo  #obamapedo,#michelleobama  #michelleobama,#michelleobamaisaman  #michelleobamaisaman,#fraud  #fraud,#notyourkids  #notyourkids,#murray  #murray,#23andme  #23andme,#dna  #dna,#gitmo  #gitmo,#kenya</t>
  </si>
  <si>
    <t>very,curious  curious,results  results,23andme  23andme,dna  dna,test  test,dutch  dutch,french  french,lebanese  lebanese,martian  martian,#childoftheworld</t>
  </si>
  <si>
    <t>ready,learn  learn,little  little,more  more,myself  myself,thanks  thanks,again  again,haleymadams  haleymadams,#23andme  #23andme,#dnagenetics</t>
  </si>
  <si>
    <t>#23andme,best  best,husband</t>
  </si>
  <si>
    <t>bad,sexy  sexy,tall  tall,filipino  filipino,man  man,big  big,deal  deal,importantly  importantly,american  american,#asianman  #asianman,#filipino</t>
  </si>
  <si>
    <t>ep,163  163,live  live,joined  joined,tuckermatthews  tuckermatthews,tasting  tasting,#sam76  #sam76,discuss  discuss,yoga  yoga,thanksgiving  thanksgiving,ancestry</t>
  </si>
  <si>
    <t>mike,black  black,friday  friday,purchase  purchase,looking  looking,forward  forward,see  see,results  results,#23andme  #23andme,#ancestrydna</t>
  </si>
  <si>
    <t>time,see  see,hell  hell,literally  literally,wrong  wrong,lol  lol,#23andme</t>
  </si>
  <si>
    <t>cousins,dads  dads,side  side,told  told,mail  mail,man  man,baby  baby,proof  proof,half  half,filipino  filipino,#mestiza</t>
  </si>
  <si>
    <t>excited,thank  thank,#tigerbelly  #tigerbelly,finally  finally,figured  figured,things  things,called  called,#23andme  #23andme,wait  wait,find  find,#ancestry</t>
  </si>
  <si>
    <t>hubby,randomly  randomly,bought  bought,two  two,last  last,week  week,told  told,sale  sale,came  came,amazon  amazon,explained</t>
  </si>
  <si>
    <t>santa,delivered  delivered,early  early,present  present,kevin  kevin,tonight  tonight,patiently  patiently,anxiously  anxiously,wait  wait,results  results,wonder</t>
  </si>
  <si>
    <t>alphabet,#w  #w,symbolise  symbolise,curiosity  curiosity,23th  23th,letter  letter,engliah  engliah,alphabet  alphabet,#23andme  #23andme,#love23  #love23,#lovew</t>
  </si>
  <si>
    <t>early,christmas  christmas,#23andme  #23andme,#whoami  #whoami,#doiwant2know</t>
  </si>
  <si>
    <t>well,#23andme</t>
  </si>
  <si>
    <t>right,companies  companies,sell  sell,dna  dna,test  test,kits  kits,having  having,holiday  holiday,sales  sales,monday  monday,spending</t>
  </si>
  <si>
    <t>few,days  days,late  late,feel  feel,cooking  cooking,saint  saint,patrick's  patrick's,day  day,sheninagans  sheninagans,give  give,shepards</t>
  </si>
  <si>
    <t>#blackfriday,#23andme  #23andme,#whoami  #whoami,hahaha</t>
  </si>
  <si>
    <t>thing,doing  doing,ancestry  ancestry,genetics  genetics,health  health,nothing  nothing,left  left,imagination  imagination,#23andme</t>
  </si>
  <si>
    <t>early,#xmas  #xmas,present  present,#23andme  #23andme,80  80,badass</t>
  </si>
  <si>
    <t>спустя,недель  недель,#23andme  #23andme,прислали  прислали,мне  мне,результаты  результаты,расшифровки  расшифровки,моей  моей,днк  днк,в  в,общем</t>
  </si>
  <si>
    <t>anyone,wanted  wanted,try  try,23  23,see  see,family  family,history  history,lol  lol,right  right,walgreens  walgreens,go</t>
  </si>
  <si>
    <t>yay,wait  wait,results  results,back  back,one  one,mom  mom,interesting  interesting,adopted  adopted,very  very,little  little,information</t>
  </si>
  <si>
    <t>teacher,crowdsourced  crowdsourced,money  money,give  give,class  class,#ancestrydna  #ancestrydna,kits  kits,little  little,weird  weird,#23andme  #23andme,results</t>
  </si>
  <si>
    <t>mary,maury  maury,povich  povich,best  best,xmas  xmas,show  show,#23andme  #23andme,#science  #science,#happyholidays  #happyholidays,#greatestlieevertold  #greatestlieevertold,#whosyourdaddy</t>
  </si>
  <si>
    <t>dna,results  results,back  back,#caveman  #caveman,#neanderthal  #neanderthal,#ancestry  #ancestry,#23andme  #23andme,#ancestors  #ancestors,#brute  #brute,#grunt  #grunt,#nottoosmart</t>
  </si>
  <si>
    <t>sample,mail  mail,today  today,wait  wait,results  results,#23andme</t>
  </si>
  <si>
    <t>well,official  official,viking  viking,report  report,23andme  23andme,results  results,looking  looking,forward  forward,learning  learning,more  more,roots</t>
  </si>
  <si>
    <t>caleb,recently  recently,23andme  23andme,genetic  genetic,makeup  makeup,55  55,european  european,majority  majority,french  french,german  german,25</t>
  </si>
  <si>
    <t>hubs,amazing  amazing,big  big,surprise  surprise,today  today,excited  excited,#23andme  #23andme,#whoami  #whoami,#gonnafindout  #gonnafindout,#excited  #excited,#surprise</t>
  </si>
  <si>
    <t>great,great  great,grandma  grandma,european  european,princess  princess,#23andme  #23andme,#indigenous  #indigenous,#instagay  #instagay,#indigenius</t>
  </si>
  <si>
    <t>weeks,find  find,makes  makes,mutt  mutt,#bestgiftfromthebestguy  #bestgiftfromthebestguy,#23andme</t>
  </si>
  <si>
    <t>little,something  something,keep  keep,busy  busy,holiday  holiday,weekend  weekend,#23inches  #23inches,rear  rear,stock  stock,#23andme  #23andme,#bagger</t>
  </si>
  <si>
    <t>100,200  200,savings  savings,decided  decided,pull  pull,trigger  trigger,friends  friends,both  both,ancestry  ancestry,health  health,one</t>
  </si>
  <si>
    <t>newz,repost  repost,#africanamericansarentafrican  #africanamericansarentafrican,#africanamericansaintafrican  #africanamericansaintafrican,#dnatest  #dnatest,#familytreedna  #familytreedna,#23andme  #23andme,#ancestrydna  #ancestrydna,#salivaquantum  #salivaquantum,#bloodquantum  #bloodquantum,#pseudoafrican</t>
  </si>
  <si>
    <t>#23andme,#health  #health,#ancestrydna</t>
  </si>
  <si>
    <t>happy,monday  monday,hope  hope,restful  restful,#thanksgiving  #thanksgiving,holiday  holiday,weekend  weekend,participate  participate,#blackfriday  #blackfriday,#cybermonday  #cybermonday,shopping</t>
  </si>
  <si>
    <t>clip,aminta  aminta,favorite  favorite,saree  saree,moment  moment,perfect  perfect,saree  saree,look  look,#guyanachunes  #guyanachunes,#ggrfoundation  #ggrfoundation,#sadhana</t>
  </si>
  <si>
    <t>meet,#genes  #genes,23andme  23andme,spot  spot,shot  shot,stage  stage,#23andme  #23andme,#dna  #dna,#dnatest</t>
  </si>
  <si>
    <t>results,23  23,test  test,honestly  honestly,love  love,think  think,amazing  amazing,#23andme  #23andme,#multiracial  #multiracial,#imeverything</t>
  </si>
  <si>
    <t>going,interesting  interesting,#23andme</t>
  </si>
  <si>
    <t>ironic,people  people,hate  hate,immigrants  immigrants,take  take,23andme  23andme,tests  tests,see  see,kind  kind,immigrants  immigrants,ancestors</t>
  </si>
  <si>
    <t>really,hope  hope,wakanda  wakanda,#23andme</t>
  </si>
  <si>
    <t>#,#  think,mostly  mostly,irish  irish,update  update,once  once,23andme  23andme,results  results,come  come,back  back,#</t>
  </si>
  <si>
    <t>yes,please  please,23andme  23andme,tos  tos,learn  learn,information  information,yourself  yourself,anticipate  anticipate,once  once,obtain  obtain,genetic</t>
  </si>
  <si>
    <t>today,spit  spit,test  test,day  day,yep  yep,matt  matt,spitting  spitting,tubes  tubes,sending  sending,those  those,little</t>
  </si>
  <si>
    <t>lot,more  more,dna  dna,file  file,upload  upload,existing  existing,file  file,#23andme  #23andme,#ancestrydna  #ancestrydna,#ftdna  #ftdna,health</t>
  </si>
  <si>
    <t>know,genetics  genetics,used  used,help  help,treat  treat,depression  depression,insomnia  insomnia,weight  weight,gain  gain,more  more,proud</t>
  </si>
  <si>
    <t>last,place  place,uploaded  uploaded,dna  dna,family  family,tree  tree,dna  dna,pay  pay,20  20,00  00,see</t>
  </si>
  <si>
    <t>hubby,both  both,trying  trying,better  better,handle  handle,health  health,diet  diet,early  early,christmas  christmas,gift  gift,ourselves</t>
  </si>
  <si>
    <t>proud,heritage  heritage,proud  proud,hispanic  hispanic,#23andme  #23andme,ps  ps,highlighted  highlighted,parts  parts,23andme  23andme,label  label,percentages</t>
  </si>
  <si>
    <t>т,е  кто,интересовался  интересовался,темой  темой,исследования  исследования,днк  днк,для  для,изучения  изучения,предков  предков,своих  своих,т</t>
  </si>
  <si>
    <t>sodium,citrate  side,effects  poorly,cleaned  cleaned,equipment  give,guys  guys,history  history,lesson  lesson,ancestry  ancestry,albert  albert,hustin</t>
  </si>
  <si>
    <t>#dalat,#23andme  #23andme,young</t>
  </si>
  <si>
    <t>wait,find  find,asian  asian,#23andme</t>
  </si>
  <si>
    <t>start,looking  looking,somebody  somebody,somewhere  somewhere,#heritage  #heritage,#dna  #dna,#family  #family,#origins  #origins,#orphan  #orphan,#23andme  #23andme,#lineage</t>
  </si>
  <si>
    <t>ancestry,dna  dna,results  results,decided  decided,seek  seek,2nd  2nd,opinion  opinion,see  see,mexican  mexican,child  child,adopted</t>
  </si>
  <si>
    <t>brother,law  law,#5  #5,#family  #family,#ancestry  #ancestry,#23andme  #23andme,#brothers</t>
  </si>
  <si>
    <t>don,miss  miss,#blackfriday  #blackfriday,#cybermonday  #cybermonday,savings  savings,follow  follow,bio  bio,link  link,see  see,save  save,ancestry</t>
  </si>
  <si>
    <t>latest,blog  blog,geneticlifehacks  geneticlifehacks,check  check,#23andme  #23andme,data  data,see  see,carry  carry,genetic  genetic,variants  variants,linked</t>
  </si>
  <si>
    <t>#blackfriday,#gift  #gift,#23andme</t>
  </si>
  <si>
    <t>saliva,yum  yum,#dna  #dna,#23andme</t>
  </si>
  <si>
    <t>thing,today  today,#genetics  #genetics,#23andme  #23andme,#geneology  #geneology,#dna  #dna,#sunday</t>
  </si>
  <si>
    <t>anyone,use  use,code  code,please  please,feel  feel,free  free,going  going,leave  leave,two  two,days  days,#23andme</t>
  </si>
  <si>
    <t>sale,regular  click,link  holy,shit  shit,cyber  cyber,monday  monday,sale  sale,didn  didn,know  know,fence  fence,testing</t>
  </si>
  <si>
    <t>excited,send  send,today  today,find  find,little  little,bit  bit,myself  myself,kids  kids,excited  send,see  see,much</t>
  </si>
  <si>
    <t>#23andme,#23andmekit  #23andmekit,#23andmeancestry  #23andmeancestry,#dnagenetics  #dnagenetics,#dna  #dna,#ancestry  #ancestry,#genetics  #genetics,#genes  #genes,#excited  #excited,#gayman  #gayman,#gayguy</t>
  </si>
  <si>
    <t>before,dna  dna,analyst  analyst,certified  certified,family  family,historian  historian,spent  spent,10  10,years  years,#lasvegas  #lasvegas,#bigcat</t>
  </si>
  <si>
    <t>target,23andme  23andme,personal  personal,ancestry  ancestry,dna  dna,test  test,kit  kit,59  59,details  details,clicking  clicking,link</t>
  </si>
  <si>
    <t>family,history  history,important  important,part  part,each  each,strengthened  strengthened,stories  stories,ancestors  ancestors,#unitedfamiliesinternational  #unitedfamiliesinternational,#ufi  #ufi,#family</t>
  </si>
  <si>
    <t>amazon,black  black,friday  friday,purchase  purchase,early  early,christmas  christmas,gift  gift,hubster  hubster,adoptee  adoptee,family  family,health</t>
  </si>
  <si>
    <t>being,adopted  adopted,always  always,wanted  wanted,know  know,more  more,myself  myself,makes  makes,year  year,christmas  christmas,gifting</t>
  </si>
  <si>
    <t>casually,collecting  collecting,dna  dna,nbd  nbd,already  already,ancestry  ancestry,one  one,making  making,really  really,easy  easy,law</t>
  </si>
  <si>
    <t>great,time  time,buy  buy,23andme  23andme,kit  kit,mom  mom,bought  bought,around  around,time  time,last  last,year</t>
  </si>
  <si>
    <t>self,discovery  discovery,opinion  opinion,utmost  utmost,see  see,ll  ll,learn  learn,#givethanks  #givethanks,#23andme  #23andme,#selfdiscovery  #selfdiscovery,#health</t>
  </si>
  <si>
    <t>sometimes,make  make,good  good,choices  choices,money  money,#23andme  #23andme,#ancestry  #ancestry,#moneymoves</t>
  </si>
  <si>
    <t>finally,time  time,#welcometoyou  #welcometoyou,#23andme</t>
  </si>
  <si>
    <t>choice,chance  chance,change  change,make  make,choice  choice,take  take,chance  chance,anything  anything,life  life,change  change,#23andme</t>
  </si>
  <si>
    <t>dna,sample  sample,different  different,#dna  #dna,#test  #test,#results  #results,#sites  #sites,#23andme  #23andme,#myheritage  #myheritage,point  point,test</t>
  </si>
  <si>
    <t>30,minute  minute,coaching  coaching,session  cyber,monday  monday,deal  deal,give  give,gift  gift,health  health,holiday  each,report</t>
  </si>
  <si>
    <t>dna,test  thankful,mom  mom,minute  minute,fuck  fuck,describes  describes,sooo  sooo,mom  mom,gifted  gifted,23andme  23andme,dna</t>
  </si>
  <si>
    <t>#23andme,results  results,back  back,very  very,excited  excited,opportunity  opportunity,learn  learn,more  more,ancestry</t>
  </si>
  <si>
    <t>need,know  know,roots  roots,#23andme  #23andme,#dna  #dna,#roots  time,find  find,came  came,#myroots  #myroots,#23andme</t>
  </si>
  <si>
    <t>pretty,cool  cool,gift  gift,excited  excited,results  results,#23andme  #23andme,#coolgifts  #coolgifts,#spithappens</t>
  </si>
  <si>
    <t>map,popular  popular,surnames  surnames,bet  bet,cross  cross,reference  reference,map  popular,european  european,surnames  surnames,telling  telling,ethnic</t>
  </si>
  <si>
    <t>walgreens,23andme  23andme,genetic  genetic,tests  tests,99  99,tax  tax,tell  tell,genetic  genetic,health  health,conditions  conditions,ancestry</t>
  </si>
  <si>
    <t>#dna,determine  determine,culture  culture,next  next,travel  travel,destination  destination,favorite  favorite,soccer  soccer,team  team,spotify  spotify,playlist</t>
  </si>
  <si>
    <t>beyond,thrilled  thrilled,exciting  exciting,experience  experience,balidanny  balidanny,surprised  surprised,something  something,ve  ve,always  always,curious  curious,asked</t>
  </si>
  <si>
    <t>try,gift  gift,card  card,free  free,lol  lol,walmart  walmart,23andme  23andme,97  97,#ancestors  #ancestors,#23andme  #23andme,#family</t>
  </si>
  <si>
    <t>more,travel  travel,more  more,learn  learn,myself  myself,ve  ve,usual  usual,stops  stops,europe  europe,london  london,paris</t>
  </si>
  <si>
    <t>aw,shit  shit,#ancestrydna  #ancestrydna,#23andme</t>
  </si>
  <si>
    <t>genealogy,results  results,braun  braun,strowman  strowman,descendant  descendant,smokey  smokey,bear  bear,link  link,bio  bio,#wwe  #wwe,#raw</t>
  </si>
  <si>
    <t>early,christmas  christmas,gift  gift,best  best,friend  friend,tif7459  tif7459,#23andme  #23andme,excited  excited,results  results,especially  especially,twin</t>
  </si>
  <si>
    <t>find,dna  dna,made  made,#23andme  #23andme,#ancestrydna  #ancestrydna,#dna  #dna,#genetics  #genetics,#health</t>
  </si>
  <si>
    <t>results,99  99,human  human,mean  mean,part  part,extraterrestrial  extraterrestrial,makes  makes,sense  sense,guess  guess,#findingmyroots  #findingmyroots,#partalien</t>
  </si>
  <si>
    <t>#dna,#miracles  #miracles,#23andme  #23andme,#tlc  #tlc,#cnn  #cnn,#humaninterest  #humaninterest,#cbsnews  #cbsnews,#nbcnews  #nbcnews,#abcnews  #abcnews,#latimes  #latimes,#cbsla</t>
  </si>
  <si>
    <t>finally,gave  gave,purchased  purchased,23andme  23andme,health  health,ancestry  ancestry,service  service,excited  excited,see  see,results  results,husband</t>
  </si>
  <si>
    <t>early,christmas  christmas,present  present,myself  myself,man  man,stay  stay,tuned  tuned,weeks  weeks,results  results,#23andme  #23andme,#dna</t>
  </si>
  <si>
    <t>oh,feels  feels,23  23,finally  finally,free  free,feelin  feelin,time  time,23  23,#23andme  #23andme,#bethankful  #bethankful,#befree</t>
  </si>
  <si>
    <t>rad,#23andme  hoping,learn  learn,thing  thing,two  two,#23andme  #23andme,#dna  #dna,#genevariance  #genevariance,#insight  #insight,#learning  #learning,#growing</t>
  </si>
  <si>
    <t>wait,crack  crack,open  open,#23andme  #23andme,see  see,#china  #china,lmao</t>
  </si>
  <si>
    <t>results,case  case,anyone  anyone,wanted  wanted,see  see,example  example,two  two,parents  parents,offspring  offspring,look  look,doing</t>
  </si>
  <si>
    <t>omg,excited  excited,try  try,wanna  wanna,see  see,dna  dna,#random  #random,#excited  #excited,#23andme  #23andme,#dna</t>
  </si>
  <si>
    <t>excited,learn  learn,more  more,genetic  genetic,makeup  makeup,23andme  23andme,believe  believe,important  important,connect  connect,ancestors  ancestors,cultures</t>
  </si>
  <si>
    <t>being,adopted  adopted,sure  sure,come  come,challenges  challenges,life  life,one  one,biggest  biggest,ones  ones,feeling  feeling,missing</t>
  </si>
  <si>
    <t>Top Word Pairs in Tweet by Salience</t>
  </si>
  <si>
    <t>check,#dna  check,endocanna_health  endocanna_health,#dna  still,sale  sale,today  today,curious  curious,#endocannabinoidsystem  #endocannabinoidsystem,#genetics  #genetics,affect  affect,experience</t>
  </si>
  <si>
    <t>blood,test  snapshot,dnafit  free,consultation  consultation,one  one,wellness  wellness,team  team,members  members,dnafit  customer,ask  ask,questions</t>
  </si>
  <si>
    <t>monday,36  36,hours  hours,prices  prices,cheaper  friday,save  save,60  60,75  75,athletigen's  athletigen's,dna  dna,reports</t>
  </si>
  <si>
    <t>holiday,season  season,today  today,each  purchased,receive  session,30  session,fitness  fitness,program  program,nutrition  nutrition,plan  plan,accountability</t>
  </si>
  <si>
    <t>props,#polish  #polish,boy  boy,overthelaw  overthelaw,repping  repping,human  human,hoodie  hoodie,style  style,race  race,nationality  nationality,share</t>
  </si>
  <si>
    <t>bio,mom  #adoptionstory,#dna  judy,pictured  pictured,bottom  bottom,left  left,gave  gave,children  children,adoption  adoption,one  one,judy</t>
  </si>
  <si>
    <t>Count of Date (EST)</t>
  </si>
  <si>
    <t>Row Labels</t>
  </si>
  <si>
    <t>Grand Total</t>
  </si>
  <si>
    <t>2018</t>
  </si>
  <si>
    <t>Nov</t>
  </si>
  <si>
    <t>25-Nov</t>
  </si>
  <si>
    <t>26-Nov</t>
  </si>
  <si>
    <t>128, 128, 128</t>
  </si>
  <si>
    <t>Red</t>
  </si>
  <si>
    <t>G1: 23andme dna ancestry ancestrydna genetics 23andMe health family excited DNA</t>
  </si>
  <si>
    <t>G2: 23andme dna ancestry ilovemakeup makeupobsessed travel whoami excited besthusbandever colourpop</t>
  </si>
  <si>
    <t>G3: dna health ancestry irish ireland britishancestry englishancestry dnagenetics dnaethnicity swissancestry</t>
  </si>
  <si>
    <t>G4: seekerrods costadelmar 23andme friendsgiving</t>
  </si>
  <si>
    <t>G6: biohacking biohacker genetics epigenetics dna longevity healthspan labtest methylation genome</t>
  </si>
  <si>
    <t>G7: dnafit dnafitsale blackfriday blackfridaysale blackfridaydeal discountdeal bfdiscount blackfridayshopping sale shoppingtime</t>
  </si>
  <si>
    <t>G8: 23andme jamaican creole nativeamerican keto ketobeginner ketofriendly mentalhealthjourney spiritualjourney weightlossjourney</t>
  </si>
  <si>
    <t>G9: repyourroots streetwear apparel clothingbrand newbrand graphicdesign tshirt tshirtdesign threadless ancestry</t>
  </si>
  <si>
    <t>G10: 23andme whosmyrealdaddy wheresmaury</t>
  </si>
  <si>
    <t>G11: deals coupons couponcommunity couponer coupon couponing extremecouponing couponlife coupondeal deal</t>
  </si>
  <si>
    <t>G12: traceysfancy dna genetics 23andme family adopted mystery paternal maternal biologocal</t>
  </si>
  <si>
    <t>G13: africanamericansarentafrican africanamericansaintafrican dnatest familytreedna 23andme ancestrydna salivaquantum bloodquantum pseudoafrican akata</t>
  </si>
  <si>
    <t>G14: Sam76 BWY goatyoga thanksgiving magazine samueladams samadams yoga ancestry 23andme</t>
  </si>
  <si>
    <t>G15: 23andme dnagenetics</t>
  </si>
  <si>
    <t>G16: 23andme anniversarygift baegoals</t>
  </si>
  <si>
    <t>G17: 23andme ancestrydna thanksgivingweekend2018</t>
  </si>
  <si>
    <t>G18: birthday birthdaypost 23andme birthdays nordicbar viking vikinghelmet</t>
  </si>
  <si>
    <t>G19: endocannabinoidsystem genetics plantmedicine cbd thc DNA sale cybermonday terpene cannabinoid</t>
  </si>
  <si>
    <t>ImportDescription░The graph was imported from the open workbook "IG Posts from 2018-11-25 to 2018-11-26 (2) (1)_NodeXL.xlsx".▓GroupingDescription░The graph's vertices were grouped by cluster using the Clauset-Newman-Moore cluster algorithm.▓LayoutAlgorithm░The graph was laid out using the Harel-Koren Fast Multiscale layout algorithm.▓GraphDirectedness░The graph is directed.</t>
  </si>
  <si>
    <t xml:space="preserve">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&lt;value&gt;TimeColumnName░Date (EST)▓TimeSlice░Days▓UniqueEdges░True▓UniqueColumnName░Tweet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t>
  </si>
  <si>
    <t>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</si>
  <si>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Weight▓1▓1▓0▓True▓Gray▓Red▓▓Edge Weight▓1▓1▓0▓3▓10▓False▓Edge Weight▓1▓1▓0▓32▓10▓False▓▓0▓0▓0▓True▓Black▓Black▓▓Betweenness Centrality▓0▓17▓3▓400▓1000▓False▓▓0▓0▓0▓0▓0▓False▓▓0▓0▓0▓0▓0▓False▓▓0▓0▓0▓0▓0▓False</t>
  </si>
  <si>
    <t>&gt;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0 400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30 2147483647 Black True 550 Black 86 TopLeft Microsoft Sans Serif, 48pt Microsoft Sans Serif,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</si>
</sst>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7"/>
      <tableStyleElement type="headerRow" dxfId="356"/>
    </tableStyle>
    <tableStyle name="NodeXL Table" pivot="0" count="1">
      <tableStyleElement type="headerRow" dxfId="35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306989"/>
        <c:axId val="8555402"/>
      </c:barChart>
      <c:catAx>
        <c:axId val="21306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55402"/>
        <c:crosses val="autoZero"/>
        <c:auto val="1"/>
        <c:lblOffset val="100"/>
        <c:noMultiLvlLbl val="0"/>
      </c:catAx>
      <c:valAx>
        <c:axId val="8555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6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unique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2"/>
                <c:pt idx="0">
                  <c:v>25-Nov
Nov
2018</c:v>
                </c:pt>
                <c:pt idx="1">
                  <c:v>26-Nov</c:v>
                </c:pt>
              </c:strCache>
            </c:strRef>
          </c:cat>
          <c:val>
            <c:numRef>
              <c:f>'Time Series'!$B$26:$B$30</c:f>
              <c:numCache>
                <c:formatCode>General</c:formatCode>
                <c:ptCount val="2"/>
                <c:pt idx="0">
                  <c:v>71</c:v>
                </c:pt>
                <c:pt idx="1">
                  <c:v>94</c:v>
                </c:pt>
              </c:numCache>
            </c:numRef>
          </c:val>
        </c:ser>
        <c:axId val="59060339"/>
        <c:axId val="29586904"/>
      </c:barChart>
      <c:catAx>
        <c:axId val="59060339"/>
        <c:scaling>
          <c:orientation val="minMax"/>
        </c:scaling>
        <c:axPos val="b"/>
        <c:delete val="0"/>
        <c:numFmt formatCode="General" sourceLinked="1"/>
        <c:majorTickMark val="out"/>
        <c:minorTickMark val="none"/>
        <c:tickLblPos val="nextTo"/>
        <c:crossAx val="29586904"/>
        <c:crosses val="autoZero"/>
        <c:auto val="1"/>
        <c:lblOffset val="100"/>
        <c:noMultiLvlLbl val="0"/>
      </c:catAx>
      <c:valAx>
        <c:axId val="29586904"/>
        <c:scaling>
          <c:orientation val="minMax"/>
        </c:scaling>
        <c:axPos val="l"/>
        <c:majorGridlines/>
        <c:delete val="0"/>
        <c:numFmt formatCode="General" sourceLinked="1"/>
        <c:majorTickMark val="out"/>
        <c:minorTickMark val="none"/>
        <c:tickLblPos val="nextTo"/>
        <c:crossAx val="59060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111363"/>
        <c:axId val="36576808"/>
      </c:barChart>
      <c:catAx>
        <c:axId val="44111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76808"/>
        <c:crosses val="autoZero"/>
        <c:auto val="1"/>
        <c:lblOffset val="100"/>
        <c:noMultiLvlLbl val="0"/>
      </c:catAx>
      <c:valAx>
        <c:axId val="3657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1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36457"/>
        <c:axId val="7465078"/>
      </c:barChart>
      <c:catAx>
        <c:axId val="57364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65078"/>
        <c:crosses val="autoZero"/>
        <c:auto val="1"/>
        <c:lblOffset val="100"/>
        <c:noMultiLvlLbl val="0"/>
      </c:catAx>
      <c:valAx>
        <c:axId val="7465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937151"/>
        <c:axId val="53638644"/>
      </c:barChart>
      <c:catAx>
        <c:axId val="29937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38644"/>
        <c:crosses val="autoZero"/>
        <c:auto val="1"/>
        <c:lblOffset val="100"/>
        <c:noMultiLvlLbl val="0"/>
      </c:catAx>
      <c:valAx>
        <c:axId val="5363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37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213733"/>
        <c:axId val="5234210"/>
      </c:barChart>
      <c:catAx>
        <c:axId val="26213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4210"/>
        <c:crosses val="autoZero"/>
        <c:auto val="1"/>
        <c:lblOffset val="100"/>
        <c:noMultiLvlLbl val="0"/>
      </c:catAx>
      <c:valAx>
        <c:axId val="5234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1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35867"/>
        <c:axId val="12166272"/>
      </c:barChart>
      <c:catAx>
        <c:axId val="9358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66272"/>
        <c:crosses val="autoZero"/>
        <c:auto val="1"/>
        <c:lblOffset val="100"/>
        <c:noMultiLvlLbl val="0"/>
      </c:catAx>
      <c:valAx>
        <c:axId val="1216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943809"/>
        <c:axId val="42834062"/>
      </c:barChart>
      <c:catAx>
        <c:axId val="239438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34062"/>
        <c:crosses val="autoZero"/>
        <c:auto val="1"/>
        <c:lblOffset val="100"/>
        <c:noMultiLvlLbl val="0"/>
      </c:catAx>
      <c:valAx>
        <c:axId val="4283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3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971895"/>
        <c:axId val="58308044"/>
      </c:barChart>
      <c:catAx>
        <c:axId val="19971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08044"/>
        <c:crosses val="autoZero"/>
        <c:auto val="1"/>
        <c:lblOffset val="100"/>
        <c:noMultiLvlLbl val="0"/>
      </c:catAx>
      <c:valAx>
        <c:axId val="58308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71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807069"/>
        <c:axId val="56165306"/>
      </c:barChart>
      <c:catAx>
        <c:axId val="19807069"/>
        <c:scaling>
          <c:orientation val="minMax"/>
        </c:scaling>
        <c:axPos val="b"/>
        <c:delete val="1"/>
        <c:majorTickMark val="out"/>
        <c:minorTickMark val="none"/>
        <c:tickLblPos val="none"/>
        <c:crossAx val="56165306"/>
        <c:crosses val="autoZero"/>
        <c:auto val="1"/>
        <c:lblOffset val="100"/>
        <c:noMultiLvlLbl val="0"/>
      </c:catAx>
      <c:valAx>
        <c:axId val="56165306"/>
        <c:scaling>
          <c:orientation val="minMax"/>
        </c:scaling>
        <c:axPos val="l"/>
        <c:delete val="1"/>
        <c:majorTickMark val="out"/>
        <c:minorTickMark val="none"/>
        <c:tickLblPos val="none"/>
        <c:crossAx val="1980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266700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Space Lab" refreshedVersion="6">
  <cacheSource type="worksheet">
    <worksheetSource ref="A2:AO167" sheet="Time Series Edges"/>
  </cacheSource>
  <cacheFields count="4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weet ID">
      <sharedItems containsMixedTypes="0" count="0"/>
    </cacheField>
    <cacheField name="GUID">
      <sharedItems containsMixedTypes="0" count="0"/>
    </cacheField>
    <cacheField name="Date (EST)" numFmtId="22">
      <sharedItems containsSemiMixedTypes="0" containsNonDate="0" containsDate="1" containsString="0" containsMixedTypes="0" count="158">
        <d v="2018-11-26T17:53:00.000"/>
        <d v="2018-11-26T18:22:00.000"/>
        <d v="2018-11-25T17:16:00.000"/>
        <d v="2018-11-25T20:13:00.000"/>
        <d v="2018-11-26T16:53:00.000"/>
        <d v="2018-11-25T17:45:00.000"/>
        <d v="2018-11-26T15:03:00.000"/>
        <d v="2018-11-26T23:30:00.000"/>
        <d v="2018-11-26T12:32:00.000"/>
        <d v="2018-11-26T11:40:00.000"/>
        <d v="2018-11-26T12:58:00.000"/>
        <d v="2018-11-25T13:14:00.000"/>
        <d v="2018-11-26T13:59:00.000"/>
        <d v="2018-11-26T17:30:00.000"/>
        <d v="2018-11-26T20:42:00.000"/>
        <d v="2018-11-26T14:12:00.000"/>
        <d v="2018-11-26T14:29:00.000"/>
        <d v="2018-11-25T21:28:00.000"/>
        <d v="2018-11-25T18:43:00.000"/>
        <d v="2018-11-25T11:42:00.000"/>
        <d v="2018-11-25T23:13:00.000"/>
        <d v="2018-11-26T10:43:00.000"/>
        <d v="2018-11-25T21:24:00.000"/>
        <d v="2018-11-25T17:08:00.000"/>
        <d v="2018-11-25T19:59:00.000"/>
        <d v="2018-11-25T11:54:00.000"/>
        <d v="2018-11-25T15:28:00.000"/>
        <d v="2018-11-25T10:18:00.000"/>
        <d v="2018-11-25T15:57:00.000"/>
        <d v="2018-11-26T22:18:00.000"/>
        <d v="2018-11-26T10:31:00.000"/>
        <d v="2018-11-26T15:31:00.000"/>
        <d v="2018-11-26T12:26:00.000"/>
        <d v="2018-11-26T02:56:00.000"/>
        <d v="2018-11-26T21:19:00.000"/>
        <d v="2018-11-26T00:05:00.000"/>
        <d v="2018-11-26T06:53:00.000"/>
        <d v="2018-11-26T10:08:00.000"/>
        <d v="2018-11-25T15:00:00.000"/>
        <d v="2018-11-25T20:26:00.000"/>
        <d v="2018-11-26T22:44:00.000"/>
        <d v="2018-11-25T17:56:00.000"/>
        <d v="2018-11-26T05:23:00.000"/>
        <d v="2018-11-26T23:01:00.000"/>
        <d v="2018-11-25T19:11:00.000"/>
        <d v="2018-11-26T18:50:00.000"/>
        <d v="2018-11-25T01:56:00.000"/>
        <d v="2018-11-26T11:37:00.000"/>
        <d v="2018-11-25T11:47:00.000"/>
        <d v="2018-11-26T16:23:00.000"/>
        <d v="2018-11-25T20:27:00.000"/>
        <d v="2018-11-26T11:32:00.000"/>
        <d v="2018-11-26T22:38:00.000"/>
        <d v="2018-11-26T22:12:00.000"/>
        <d v="2018-11-26T12:05:00.000"/>
        <d v="2018-11-25T15:26:00.000"/>
        <d v="2018-11-26T12:50:00.000"/>
        <d v="2018-11-25T11:04:00.000"/>
        <d v="2018-11-26T08:40:00.000"/>
        <d v="2018-11-25T21:54:00.000"/>
        <d v="2018-11-25T14:49:00.000"/>
        <d v="2018-11-25T03:01:00.000"/>
        <d v="2018-11-26T19:36:00.000"/>
        <d v="2018-11-25T20:19:00.000"/>
        <d v="2018-11-25T19:34:00.000"/>
        <d v="2018-11-26T15:51:00.000"/>
        <d v="2018-11-25T11:34:00.000"/>
        <d v="2018-11-25T23:40:00.000"/>
        <d v="2018-11-26T17:42:00.000"/>
        <d v="2018-11-25T11:51:00.000"/>
        <d v="2018-11-25T19:38:00.000"/>
        <d v="2018-11-26T16:44:00.000"/>
        <d v="2018-11-26T21:08:00.000"/>
        <d v="2018-11-25T15:52:00.000"/>
        <d v="2018-11-26T14:45:00.000"/>
        <d v="2018-11-25T23:21:00.000"/>
        <d v="2018-11-25T09:41:00.000"/>
        <d v="2018-11-25T04:15:00.000"/>
        <d v="2018-11-26T14:50:00.000"/>
        <d v="2018-11-25T15:51:00.000"/>
        <d v="2018-11-26T19:04:00.000"/>
        <d v="2018-11-26T14:01:00.000"/>
        <d v="2018-11-25T18:49:00.000"/>
        <d v="2018-11-25T20:14:00.000"/>
        <d v="2018-11-26T16:26:00.000"/>
        <d v="2018-11-25T08:43:00.000"/>
        <d v="2018-11-26T00:38:00.000"/>
        <d v="2018-11-26T14:52:00.000"/>
        <d v="2018-11-25T12:56:00.000"/>
        <d v="2018-11-25T15:30:00.000"/>
        <d v="2018-11-26T17:20:00.000"/>
        <d v="2018-11-25T23:07:00.000"/>
        <d v="2018-11-25T14:27:00.000"/>
        <d v="2018-11-25T21:38:00.000"/>
        <d v="2018-11-26T08:42:00.000"/>
        <d v="2018-11-26T21:47:00.000"/>
        <d v="2018-11-25T02:29:00.000"/>
        <d v="2018-11-26T19:07:00.000"/>
        <d v="2018-11-25T08:41:00.000"/>
        <d v="2018-11-26T12:13:00.000"/>
        <d v="2018-11-25T17:19:00.000"/>
        <d v="2018-11-26T09:20:00.000"/>
        <d v="2018-11-26T06:36:00.000"/>
        <d v="2018-11-25T11:30:00.000"/>
        <d v="2018-11-26T06:18:00.000"/>
        <d v="2018-11-26T13:42:00.000"/>
        <d v="2018-11-25T22:31:00.000"/>
        <d v="2018-11-26T20:34:00.000"/>
        <d v="2018-11-25T22:06:00.000"/>
        <d v="2018-11-26T00:22:00.000"/>
        <d v="2018-11-26T22:35:00.000"/>
        <d v="2018-11-26T07:48:00.000"/>
        <d v="2018-11-26T20:26:00.000"/>
        <d v="2018-11-26T04:31:00.000"/>
        <d v="2018-11-25T08:36:00.000"/>
        <d v="2018-11-26T13:38:00.000"/>
        <d v="2018-11-26T18:30:00.000"/>
        <d v="2018-11-26T20:33:00.000"/>
        <d v="2018-11-25T08:55:00.000"/>
        <d v="2018-11-26T19:45:00.000"/>
        <d v="2018-11-26T19:34:00.000"/>
        <d v="2018-11-26T01:37:00.000"/>
        <d v="2018-11-26T11:51:00.000"/>
        <d v="2018-11-26T11:31:00.000"/>
        <d v="2018-11-26T15:48:00.000"/>
        <d v="2018-11-25T18:16:00.000"/>
        <d v="2018-11-25T13:35:00.000"/>
        <d v="2018-11-25T13:45:00.000"/>
        <d v="2018-11-26T15:14:00.000"/>
        <d v="2018-11-26T15:15:00.000"/>
        <d v="2018-11-26T18:15:00.000"/>
        <d v="2018-11-25T15:24:00.000"/>
        <d v="2018-11-26T08:46:00.000"/>
        <d v="2018-11-25T11:25:00.000"/>
        <d v="2018-11-25T23:23:00.000"/>
        <d v="2018-11-26T03:55:00.000"/>
        <d v="2018-11-25T20:42:00.000"/>
        <d v="2018-11-25T17:52:00.000"/>
        <d v="2018-11-25T17:50:00.000"/>
        <d v="2018-11-25T18:23:00.000"/>
        <d v="2018-11-26T21:57:00.000"/>
        <d v="2018-11-25T07:52:00.000"/>
        <d v="2018-11-26T11:52:00.000"/>
        <d v="2018-11-26T16:49:00.000"/>
        <d v="2018-11-26T20:04:00.000"/>
        <d v="2018-11-26T19:20:00.000"/>
        <d v="2018-11-25T10:02:00.000"/>
        <d v="2018-11-26T20:10:00.000"/>
        <d v="2018-11-26T21:36:00.000"/>
        <d v="2018-11-25T20:47:00.000"/>
        <d v="2018-11-26T17:24:00.000"/>
        <d v="2018-11-26T17:27:00.000"/>
        <d v="2018-11-26T21:45:00.000"/>
        <d v="2018-11-26T22:19:00.000"/>
        <d v="2018-11-25T18:29:00.000"/>
        <d v="2018-11-26T22:53:00.000"/>
        <d v="2018-11-25T22:55:00.000"/>
        <d v="2018-11-26T18:21:00.000"/>
      </sharedItems>
      <fieldGroup par="42" base="17">
        <rangePr groupBy="days" autoEnd="1" autoStart="1" startDate="2018-11-25T01:56:00.000" endDate="2018-11-26T23:30:00.000"/>
        <groupItems count="368">
          <s v="&lt;11/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18"/>
        </groupItems>
      </fieldGroup>
    </cacheField>
    <cacheField name="URL">
      <sharedItems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0"/>
    </cacheField>
    <cacheField name="Category">
      <sharedItems containsMixedTypes="0" count="0"/>
    </cacheField>
    <cacheField name="Emotion">
      <sharedItems containsMixedTypes="0" count="0"/>
    </cacheField>
    <cacheField name="Source">
      <sharedItems containsMixedTypes="0" count="0"/>
    </cacheField>
    <cacheField name="Gender">
      <sharedItems containsString="0" containsBlank="1" containsMixedTypes="1" count="0"/>
    </cacheField>
    <cacheField name="Post Type">
      <sharedItems containsMixedTypes="0" count="0"/>
    </cacheField>
    <cacheField name="Imag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dd your own word list) Word Count" numFmtId="1">
      <sharedItems containsSemiMixedTypes="0" containsString="0" containsMixedTypes="0" containsNumber="1" containsInteger="1" count="0"/>
    </cacheField>
    <cacheField name="Sentiment List #3: (Add your own word lis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7">
        <rangePr groupBy="months" autoEnd="1" autoStart="1" startDate="2018-11-25T01:56:00.000" endDate="2018-11-26T23:30:00.000"/>
        <groupItems count="14">
          <s v="&lt;11/25/2018"/>
          <s v="Jan"/>
          <s v="Feb"/>
          <s v="Mar"/>
          <s v="Apr"/>
          <s v="May"/>
          <s v="Jun"/>
          <s v="Jul"/>
          <s v="Aug"/>
          <s v="Sep"/>
          <s v="Oct"/>
          <s v="Nov"/>
          <s v="Dec"/>
          <s v="&gt;11/26/2018"/>
        </groupItems>
      </fieldGroup>
    </cacheField>
    <cacheField name="Years" databaseField="0">
      <sharedItems containsMixedTypes="0" count="0"/>
      <fieldGroup base="17">
        <rangePr groupBy="years" autoEnd="1" autoStart="1" startDate="2018-11-25T01:56:00.000" endDate="2018-11-26T23:30:00.000"/>
        <groupItems count="3">
          <s v="&lt;11/25/2018"/>
          <s v="2018"/>
          <s v="&gt;11/26/2018"/>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65">
  <r>
    <s v="tanyavetri"/>
    <s v="tanyavetri"/>
    <m/>
    <m/>
    <m/>
    <m/>
    <m/>
    <m/>
    <m/>
    <m/>
    <s v="No"/>
    <n v="3"/>
    <m/>
    <m/>
    <s v="Tweet"/>
    <s v="1921434215967577128_43023810"/>
    <s v="1921434215967577128_43023810"/>
    <x v="0"/>
    <s v="https://www.instagram.com/p/BqqTj0-B1Qo/"/>
    <s v="This could be really cool and informative 😆 We don’t know the background of our oldest Son on his Biological Father’s side. His Grandmother was adopted and so was his Father. He’s asked me a few times what his background is and all I can tell him is my side. This year my gift is learning where he comes from ❤️ #23andme #dna #iloveeverypieceofyou #momlife #momofboys"/>
    <m/>
    <m/>
    <s v="23andme dna iloveeverypieceofyou momlife momofboys"/>
    <s v="Positive"/>
    <s v="Joy"/>
    <s v="Instagram"/>
    <m/>
    <s v="Image"/>
    <m/>
    <n v="1"/>
    <s v="1"/>
    <s v="1"/>
    <n v="1"/>
    <n v="1.492537313432836"/>
    <n v="0"/>
    <n v="0"/>
    <n v="0"/>
    <n v="0"/>
    <n v="66"/>
    <n v="98.50746268656717"/>
    <n v="67"/>
  </r>
  <r>
    <s v="thisisnotgelato"/>
    <s v="thisisnotgelato"/>
    <m/>
    <m/>
    <m/>
    <m/>
    <m/>
    <m/>
    <m/>
    <m/>
    <s v="No"/>
    <n v="4"/>
    <m/>
    <m/>
    <s v="Tweet"/>
    <s v="1921448652266648897_200586487"/>
    <s v="1921448652266648897_200586487"/>
    <x v="1"/>
    <s v="https://www.instagram.com/p/BqqW150gbVB/"/>
    <s v="#23andme #genealogy #ancestrydna #findingfamily ..I’m fortunate to have found quite a few 2nd cousins but I live how the results tell me that I’m prone to #frizzyhair really?"/>
    <m/>
    <m/>
    <s v="23andme genealogy ancestrydna findingfamily frizzyhair"/>
    <s v="Neutral"/>
    <s v="Joy"/>
    <s v="Instagram"/>
    <m/>
    <s v="Image"/>
    <m/>
    <n v="1"/>
    <s v="1"/>
    <s v="1"/>
    <n v="1"/>
    <n v="3.3333333333333335"/>
    <n v="0"/>
    <n v="0"/>
    <n v="0"/>
    <n v="0"/>
    <n v="29"/>
    <n v="96.66666666666667"/>
    <n v="30"/>
  </r>
  <r>
    <s v="tinaclaramusic"/>
    <s v="tinaclaramusic"/>
    <m/>
    <m/>
    <m/>
    <m/>
    <m/>
    <m/>
    <m/>
    <m/>
    <s v="No"/>
    <n v="5"/>
    <m/>
    <m/>
    <s v="Tweet"/>
    <s v="1920690611770600087_2049448017"/>
    <s v="1920690611770600087_2049448017"/>
    <x v="2"/>
    <s v="https://www.instagram.com/p/Bqnqe9mA6qX/"/>
    <s v="My Thanksgiving weekend project, finding myself. #23andme #ancestrydna #whoami #thanksgivingbreak"/>
    <m/>
    <m/>
    <s v="23andme ancestrydna whoami thanksgivingbreak"/>
    <s v="Neutral"/>
    <s v="Joy"/>
    <s v="Instagram"/>
    <m/>
    <s v="Image"/>
    <m/>
    <n v="1"/>
    <s v="1"/>
    <s v="1"/>
    <n v="0"/>
    <n v="0"/>
    <n v="0"/>
    <n v="0"/>
    <n v="0"/>
    <n v="0"/>
    <n v="10"/>
    <n v="100"/>
    <n v="10"/>
  </r>
  <r>
    <s v="clvlnd_irish"/>
    <s v="clvlnd_irish"/>
    <m/>
    <m/>
    <m/>
    <m/>
    <m/>
    <m/>
    <m/>
    <m/>
    <s v="No"/>
    <n v="6"/>
    <m/>
    <m/>
    <s v="Tweet"/>
    <s v="1920779916547306706_46407372"/>
    <s v="1920779916547306706_46407372"/>
    <x v="3"/>
    <s v="https://www.instagram.com/p/Bqn-yhJgbTS/"/>
    <s v="Excited to find out what my full biological background is. Glad this was on sale, and getting it sent in before the xmas rush. Not only excited for me to find out what my background is on my biological Dads side, but also to tell my daughter what/where she comes from and her true nationality! #23andme #irish? #hungarian? #excited"/>
    <m/>
    <m/>
    <s v="23andme irish hungarian excited"/>
    <s v="Positive"/>
    <s v="Fear"/>
    <s v="Instagram"/>
    <m/>
    <s v="Image"/>
    <m/>
    <n v="1"/>
    <s v="1"/>
    <s v="1"/>
    <n v="4"/>
    <n v="6.666666666666667"/>
    <n v="0"/>
    <n v="0"/>
    <n v="0"/>
    <n v="0"/>
    <n v="56"/>
    <n v="93.33333333333333"/>
    <n v="60"/>
  </r>
  <r>
    <s v="smithfamilyreallifeadventures"/>
    <s v="smithfamilyreallifeadventures"/>
    <m/>
    <m/>
    <m/>
    <m/>
    <m/>
    <m/>
    <m/>
    <m/>
    <s v="No"/>
    <n v="7"/>
    <m/>
    <m/>
    <s v="Tweet"/>
    <s v="1921403645179872180_8938204302"/>
    <s v="1921403645179872180_8938204302"/>
    <x v="4"/>
    <s v="https://www.instagram.com/p/BqqMm9tFkO0/"/>
    <s v="I just realized that 23andMe is on sale again for Cyber Monday! It was an Amazon deal of the day on Friday for the same price..... but I forgot to share it then... so I’m doing my due diligence today! Sooo I’m here to tell you that the ‘health’ component of the 23andMe kit tests for the Celiac Disease Genes!! Did you know that Celiac Disease is genetic AND that more than 30% of the population is a carrier of the gene???? If you’re a gene carrier, that gene can literally be ‘switched-on’ at any time in your life. Even just a simple cold or flu bug can cause the gene to become active...at any age, young or old! I encourage you to take a few minutes today to go read up and #EducateYourself on Celiac Disease and genetic testing. If you have unexplained health issues, and your gene comes back positive, I strongly encourage you to ask your healthcare provider to then formally screen you for Celiac Disease because there are over 300+ symptoms. Plus, in addition, the kit checks for lots of other health issues...and can help link you with family and ancestry you don’t even know! Here’s the link to get $100 off each kit, when you order 2 kits: https://refer.23andme.com/s/przet #CeliacDisease #celiac #GlutenFree #glutenintolerant #glutenintolerance #health #genetics #family #healthy #knowyourbody #celiacawareness #celiacdiseaseawareness #warrior #knowyourroots #23andme"/>
    <s v="https://refer.23andme.com/s/przet"/>
    <s v="refer.23andme.com"/>
    <s v="EducateYourself CeliacDisease celiac GlutenFree glutenintolerant glutenintolerance health genetics family healthy knowyourbody celiacawareness celiacdiseaseawareness warrior knowyourroots 23andme"/>
    <s v="Neutral"/>
    <s v="Neutral"/>
    <s v="Instagram"/>
    <m/>
    <s v="Image"/>
    <m/>
    <n v="1"/>
    <s v="1"/>
    <s v="1"/>
    <n v="5"/>
    <n v="2.1186440677966103"/>
    <n v="6"/>
    <n v="2.542372881355932"/>
    <n v="0"/>
    <n v="0"/>
    <n v="225"/>
    <n v="95.33898305084746"/>
    <n v="236"/>
  </r>
  <r>
    <s v="reneereeserzelnick"/>
    <s v="endocanna_health"/>
    <m/>
    <m/>
    <m/>
    <m/>
    <m/>
    <m/>
    <m/>
    <m/>
    <s v="No"/>
    <n v="8"/>
    <m/>
    <m/>
    <s v="Mentions"/>
    <s v="1920705370160656908_18977620"/>
    <s v="1920705370160656908_18977620"/>
    <x v="5"/>
    <s v="https://www.instagram.com/p/Bqnt1uanHIM/"/>
    <s v="Curious about your own #endocannabinoidsystem ? And how your #genetics may affect your experience with #plantmedicine like #cbd and #thc ? Check out @endocanna_health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
    <m/>
    <m/>
    <s v="endocannabinoidsystem genetics plantmedicine cbd thc DNA sale cybermonday terpene cannabinoid wellness 23andMe ancestry RawData terpenes blackfriday cannabis cannabisnurse cannabiscommunity cannabisismedicine terps health dnatesting nostrains shopping medicalcannabis medicalmarijuana womenincannabis cannabisdoctors"/>
    <s v="Positive"/>
    <s v="Joy"/>
    <s v="Instagram"/>
    <m/>
    <s v="Image"/>
    <m/>
    <n v="1"/>
    <s v="19"/>
    <s v="19"/>
    <n v="4"/>
    <n v="6.0606060606060606"/>
    <n v="0"/>
    <n v="0"/>
    <n v="0"/>
    <n v="0"/>
    <n v="62"/>
    <n v="93.93939393939394"/>
    <n v="66"/>
  </r>
  <r>
    <s v="crazylifeasmelissa"/>
    <s v="23andme"/>
    <m/>
    <m/>
    <m/>
    <m/>
    <m/>
    <m/>
    <m/>
    <m/>
    <s v="No"/>
    <n v="9"/>
    <m/>
    <m/>
    <s v="Mentions"/>
    <s v="1921348717170305183_2307956882"/>
    <s v="1921348717170305183_2307956882"/>
    <x v="6"/>
    <s v="https://www.instagram.com/p/BqqAHqAlqif/"/>
    <s v="I have always been curious about where I come from and those who have come before me. As A child, I once asked my mom what nationalities we were; Her response was that we were basically mutts, a little of this and a little of that. For a curious kid like me that just wasn’t enough. That curious kid is now a curious woman who is so excited to have access to @23andme. It touches all the warm spots in my heart that my hubby knew this would be the best birthday gift. So stoked to get the results back. I’ll keep you posted. #findyouroots #23andme #itsmybirthday #whereicomefrom #ancestry #bestgiftever"/>
    <m/>
    <m/>
    <s v="findyouroots 23andme itsmybirthday whereicomefrom ancestry bestgiftever"/>
    <s v="Positive"/>
    <s v="Joy"/>
    <s v="Instagram"/>
    <m/>
    <s v="Image"/>
    <m/>
    <n v="1"/>
    <s v="2"/>
    <s v="2"/>
    <n v="5"/>
    <n v="4.464285714285714"/>
    <n v="0"/>
    <n v="0"/>
    <n v="0"/>
    <n v="0"/>
    <n v="107"/>
    <n v="95.53571428571429"/>
    <n v="112"/>
  </r>
  <r>
    <s v="chhhloem"/>
    <s v="23andme"/>
    <m/>
    <m/>
    <m/>
    <m/>
    <m/>
    <m/>
    <m/>
    <m/>
    <s v="No"/>
    <n v="10"/>
    <m/>
    <m/>
    <s v="Mentions"/>
    <s v="1921603619837204071_28917683"/>
    <s v="1921603619837204071_28917683"/>
    <x v="7"/>
    <s v="https://www.instagram.com/p/Bqq6E-ngFZn/"/>
    <s v="It’s happening! So excited to see what @23andme finds! #dna #23andme"/>
    <m/>
    <m/>
    <s v="dna 23andme"/>
    <s v="Positive"/>
    <s v="Joy"/>
    <s v="Instagram"/>
    <m/>
    <s v="Image"/>
    <m/>
    <n v="1"/>
    <s v="2"/>
    <s v="2"/>
    <n v="1"/>
    <n v="8.333333333333334"/>
    <n v="0"/>
    <n v="0"/>
    <n v="0"/>
    <n v="0"/>
    <n v="11"/>
    <n v="91.66666666666667"/>
    <n v="12"/>
  </r>
  <r>
    <s v="genomefan"/>
    <s v="get_repost"/>
    <m/>
    <m/>
    <m/>
    <m/>
    <m/>
    <m/>
    <m/>
    <m/>
    <s v="No"/>
    <n v="11"/>
    <m/>
    <m/>
    <s v="Mentions"/>
    <s v="1921272381642666559_6746997976"/>
    <s v="1921272381642666559_6746997976"/>
    <x v="8"/>
    <s v="https://www.instagram.com/p/Bqpuw1AlHI_/"/>
    <s v="#Repost @dnafithq (@get_repost) ・・・ Welcome to a whole new era of self-guided wellness, with our simple, at home blood test… SnapShot! . SnapShot is a DNAFit product that adds an additional layer of in-depth insight into our bodies. SnapShot tracks 17 blood markers over these five key categories ⬆️ . If you’re already a DNAFit customer, SnapShot imports your genetic results, for you to understand how your genetics and blood test results interact. . Take advantage of our Cyber Monday offer &amp; get your own SnapShot for £45 (RRP £64) today! . Explore SnapShot &amp; DNAFit [link in bio] .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
    <m/>
    <m/>
    <s v="Repost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
    <s v="Neutral"/>
    <s v="Neutral"/>
    <s v="Instagram"/>
    <m/>
    <s v="Image"/>
    <m/>
    <n v="1"/>
    <s v="7"/>
    <s v="7"/>
    <n v="2"/>
    <n v="1.6260162601626016"/>
    <n v="0"/>
    <n v="0"/>
    <n v="0"/>
    <n v="0"/>
    <n v="121"/>
    <n v="98.3739837398374"/>
    <n v="123"/>
  </r>
  <r>
    <s v="nurse.jess.rn"/>
    <s v="nurse.jess.rn"/>
    <m/>
    <m/>
    <m/>
    <m/>
    <m/>
    <m/>
    <m/>
    <m/>
    <s v="No"/>
    <n v="13"/>
    <m/>
    <m/>
    <s v="Tweet"/>
    <s v="1921246064968944961_6959429145"/>
    <s v="1921246064968944961_6959429145"/>
    <x v="9"/>
    <s v="https://www.instagram.com/p/Bqpox3sl01B/"/>
    <s v="Finally doing 23&amp;Me! Can’t wait to find out if my amazing duck lips are genetic or not. 😂🦆 . . . #23andme #genetics #ancestry #holistichealth #naturopathicmedicine #holisticaintegrativecare #holisticnurse #wellness #learningaboutmyself #whoami"/>
    <m/>
    <m/>
    <s v="23andme genetics ancestry holistichealth naturopathicmedicine holisticaintegrativecare holisticnurse wellness learningaboutmyself whoami"/>
    <s v="Positive"/>
    <s v="Joy"/>
    <s v="Instagram"/>
    <m/>
    <s v="Image"/>
    <m/>
    <n v="1"/>
    <s v="1"/>
    <s v="1"/>
    <n v="1"/>
    <n v="3.4482758620689653"/>
    <n v="0"/>
    <n v="0"/>
    <n v="0"/>
    <n v="0"/>
    <n v="28"/>
    <n v="96.55172413793103"/>
    <n v="29"/>
  </r>
  <r>
    <s v="tecolote1981"/>
    <s v="colourpopcosmetics"/>
    <m/>
    <m/>
    <m/>
    <m/>
    <m/>
    <m/>
    <m/>
    <m/>
    <s v="No"/>
    <n v="14"/>
    <m/>
    <m/>
    <s v="Mentions"/>
    <s v="1921285405408520804_3035183658"/>
    <s v="1921285405408520804_3035183658"/>
    <x v="10"/>
    <s v="https://www.instagram.com/p/BqpxuWVhGpk/"/>
    <s v="I'm content with my order from @colourpopcosmetics 💋 I've had these items in my cart and many others, but I must not be selfish and settle with what my budget can allow. Life is GOOD and will know more about my health after I screen using the @23andme health assessment. . . . #colourpop #colourpopcosmetics #colourpoplookoftheweek #makeupjunkie #makeupaddict #makeupjunkies #makeupaddiction #makeupblogger #beautyblogger #beautyblog #makeupblog #ilovemakeup #makeupmafia #instablog #instagblogger #slave2beauty #wakeupandmakeup #ilovemakeup #makeupobsessed #bloglife #bloggerlife #colourpopbrowkit #indiebeauty #indiemakeup #tecolotenews #colourpopnewnews #colourpopnews #makeupobsessed #colourpoplover #colourpopme"/>
    <m/>
    <m/>
    <s v="colourpop colourpopcosmetics colourpoplookoftheweek makeupjunkie makeupaddict makeupjunkies makeupaddiction makeupblogger beautyblogger beautyblog makeupblog ilovemakeup makeupmafia instablog instagblogger slave2beauty wakeupandmakeup ilovemakeup makeupobsessed bloglife bloggerlife colourpopbrowkit indiebeauty indiemakeup tecolotenews colourpopnewnews colourpopnews makeupobsessed colourpoplover colourpopme"/>
    <s v="Positive"/>
    <s v="Joy"/>
    <s v="Instagram"/>
    <m/>
    <s v="Image"/>
    <m/>
    <n v="1"/>
    <s v="2"/>
    <s v="2"/>
    <n v="1"/>
    <n v="1.2658227848101267"/>
    <n v="1"/>
    <n v="1.2658227848101267"/>
    <n v="0"/>
    <n v="0"/>
    <n v="77"/>
    <n v="97.46835443037975"/>
    <n v="79"/>
  </r>
  <r>
    <s v="heights73"/>
    <s v="23andme"/>
    <m/>
    <m/>
    <m/>
    <m/>
    <m/>
    <m/>
    <m/>
    <m/>
    <s v="No"/>
    <n v="16"/>
    <m/>
    <m/>
    <s v="Mentions"/>
    <s v="1920569088833262783_1530257558"/>
    <s v="1920569088833262783_1530257558"/>
    <x v="11"/>
    <s v="https://www.instagram.com/p/BqnO2kigJS_/"/>
    <s v="Ok new rule so we can cut down on all the nonsense going in this country. If you're ancestry isn't Native or Indigenous to this land, then you don't get to talk shit about immigrants. If you do then someone with Native or Indigenous ancestry gets to throat punch you! Thanks to @23andme I know I have about 24% in me and I'm SO ready to punch some motherf@*kers! #nativeamerican #indigenous #23andme"/>
    <m/>
    <m/>
    <s v="nativeamerican indigenous 23andme"/>
    <s v="Negative"/>
    <s v="Anger"/>
    <s v="Instagram"/>
    <m/>
    <s v="Image"/>
    <m/>
    <n v="1"/>
    <s v="2"/>
    <s v="2"/>
    <n v="1"/>
    <n v="1.36986301369863"/>
    <n v="4"/>
    <n v="5.47945205479452"/>
    <n v="0"/>
    <n v="0"/>
    <n v="68"/>
    <n v="93.15068493150685"/>
    <n v="73"/>
  </r>
  <r>
    <s v="moorecoffeepls"/>
    <s v="justin__moore"/>
    <m/>
    <m/>
    <m/>
    <m/>
    <m/>
    <m/>
    <m/>
    <m/>
    <s v="No"/>
    <n v="17"/>
    <m/>
    <m/>
    <s v="Mentions"/>
    <s v="1921316063061081768_39450944"/>
    <s v="1921316063061081768_39450944"/>
    <x v="12"/>
    <s v="https://www.instagram.com/p/Bqp4segAf6o/"/>
    <s v="Super excited that @justin__moore got me this @23andme kit! Lots of questions that get to be answered, holes to be filled, and puzzles to be completed. ⁣ I’m even more excited that I got an email stating that my sample made it to the lab! I cannot wait to get my results 🤗 —————— #23andme #dna #ancestry #excited #besthusbandever"/>
    <m/>
    <m/>
    <s v="23andme dna ancestry excited besthusbandever"/>
    <s v="Positive"/>
    <s v="Joy"/>
    <s v="Instagram"/>
    <m/>
    <s v="Image"/>
    <m/>
    <n v="1"/>
    <s v="2"/>
    <s v="2"/>
    <n v="4"/>
    <n v="7.017543859649122"/>
    <n v="0"/>
    <n v="0"/>
    <n v="0"/>
    <n v="0"/>
    <n v="53"/>
    <n v="92.98245614035088"/>
    <n v="57"/>
  </r>
  <r>
    <s v="lexi.alexh23"/>
    <s v="lexi.alexh23"/>
    <m/>
    <m/>
    <m/>
    <m/>
    <m/>
    <m/>
    <m/>
    <m/>
    <s v="No"/>
    <n v="19"/>
    <m/>
    <m/>
    <s v="Tweet"/>
    <s v="1921422469140820459_1547752652"/>
    <s v="1921422469140820459_1547752652"/>
    <x v="13"/>
    <s v="https://www.instagram.com/p/BqqQ444l7Hr/"/>
    <s v="And the journey begins #23andme"/>
    <m/>
    <m/>
    <s v="23andme"/>
    <s v="Neutral"/>
    <s v="Joy"/>
    <s v="Instagram"/>
    <m/>
    <s v="Image"/>
    <m/>
    <n v="1"/>
    <s v="1"/>
    <s v="1"/>
    <n v="0"/>
    <n v="0"/>
    <n v="0"/>
    <n v="0"/>
    <n v="0"/>
    <n v="0"/>
    <n v="5"/>
    <n v="100"/>
    <n v="5"/>
  </r>
  <r>
    <s v="maddi0113"/>
    <s v="maddi0113"/>
    <m/>
    <m/>
    <m/>
    <m/>
    <m/>
    <m/>
    <m/>
    <m/>
    <s v="No"/>
    <n v="20"/>
    <m/>
    <m/>
    <s v="Tweet"/>
    <s v="1921519118024972291_221647927"/>
    <s v="1921519118024972291_221647927"/>
    <x v="14"/>
    <s v="https://www.instagram.com/p/Bqqm3ULABgD/"/>
    <s v="I am so psyched. #23andme #ancestrydna #staytuned"/>
    <m/>
    <m/>
    <s v="23andme ancestrydna staytuned"/>
    <s v="Positive"/>
    <s v="Joy"/>
    <s v="Instagram"/>
    <m/>
    <s v="Image"/>
    <m/>
    <n v="1"/>
    <s v="1"/>
    <s v="1"/>
    <n v="0"/>
    <n v="0"/>
    <n v="0"/>
    <n v="0"/>
    <n v="0"/>
    <n v="0"/>
    <n v="7"/>
    <n v="100"/>
    <n v="7"/>
  </r>
  <r>
    <s v="honeyybeeee_"/>
    <s v="honeyybeeee_"/>
    <m/>
    <m/>
    <m/>
    <m/>
    <m/>
    <m/>
    <m/>
    <m/>
    <s v="No"/>
    <n v="21"/>
    <m/>
    <m/>
    <s v="Tweet"/>
    <s v="1921323023476728919_6120662622"/>
    <s v="1921323023476728919_6120662622"/>
    <x v="15"/>
    <s v="https://www.instagram.com/p/Bqp6Rw5HCRX/"/>
    <s v="11/26. The day my bestfriend was born✨. I'm wishing you the happiest of birthdays for 23. Thanking God for our friendship and for all the ways we compliment each other. Thanking God for how much our friendship has changed. Thank you for being such a precious soul. I'm so proud of how you've grown and how you're becoming stronger in your walk with Christ. And really grateful for how you refuse to let me be stagnant. So so grateful. I can't wait to witness all the amazing things 23 has for you. And when they come I won't let you forget them. I hope yesterday was magical for you. Happy 23 to the WILDDDDESTTT introverted sagittarius I could ever know. I love you Izzy. ✨#wyleoutsag #beloved #23andme 😂"/>
    <m/>
    <m/>
    <s v="wyleoutsag beloved 23andme"/>
    <s v="Positive"/>
    <s v="Joy"/>
    <s v="Instagram"/>
    <m/>
    <s v="Image"/>
    <m/>
    <n v="1"/>
    <s v="1"/>
    <s v="1"/>
    <n v="12"/>
    <n v="9.375"/>
    <n v="2"/>
    <n v="1.5625"/>
    <n v="0"/>
    <n v="0"/>
    <n v="114"/>
    <n v="89.0625"/>
    <n v="128"/>
  </r>
  <r>
    <s v="provocativeoperations"/>
    <s v="provocativeoperations"/>
    <m/>
    <m/>
    <m/>
    <m/>
    <m/>
    <m/>
    <m/>
    <m/>
    <s v="No"/>
    <n v="22"/>
    <m/>
    <m/>
    <s v="Tweet"/>
    <s v="1921328639547432270_2354745568"/>
    <s v="1921328639547432270_2354745568"/>
    <x v="16"/>
    <s v="https://www.instagram.com/provocativeoperations/p/Bqp7jfRAl1O/"/>
    <s v="Have you done it yet? #23andme #supportgeneticresearch #ancestry&amp;healthedition #whatismyfamilyhiding? #veryexcite #nervous"/>
    <m/>
    <m/>
    <s v="23andme supportgeneticresearch ancestry whatismyfamilyhiding veryexcite nervous"/>
    <s v="Neutral"/>
    <s v="Fear"/>
    <s v="Instagram"/>
    <m/>
    <s v="Video"/>
    <m/>
    <n v="1"/>
    <s v="1"/>
    <s v="1"/>
    <n v="0"/>
    <n v="0"/>
    <n v="1"/>
    <n v="8.333333333333334"/>
    <n v="0"/>
    <n v="0"/>
    <n v="11"/>
    <n v="91.66666666666667"/>
    <n v="12"/>
  </r>
  <r>
    <s v="tatakis_coupons"/>
    <s v="tatakis_coupons"/>
    <m/>
    <m/>
    <m/>
    <m/>
    <m/>
    <m/>
    <m/>
    <m/>
    <s v="No"/>
    <n v="23"/>
    <m/>
    <m/>
    <s v="Tweet"/>
    <s v="1920817466591115273_9174472202"/>
    <s v="1920817466591115273_9174472202"/>
    <x v="17"/>
    <s v="https://www.instagram.com/p/BqoHU8Wh3gJ/"/>
    <s v="UPDATE ON 23andme. ITS DEAD ➡️➡️➡️Another Hot Walgreens Deal!!! Add the kit to your cart. ($29) Make sure to clip the $20/1 and then add Promo code CYBER30, which gives you 30% off! Ship to store so you don’t have to pay for shipping. Brings your total to $1 plus tax. My total was only $1.06 after tax! #ohiocouponer #coupon #couponcommunity101 #couponcommunity #walgreens #walgreenscouponing #deals"/>
    <m/>
    <m/>
    <s v="ohiocouponer coupon couponcommunity101 couponcommunity walgreens walgreenscouponing deals"/>
    <s v="Neutral"/>
    <s v="Neutral"/>
    <s v="Instagram"/>
    <m/>
    <s v="Image"/>
    <m/>
    <n v="1"/>
    <s v="1"/>
    <s v="1"/>
    <n v="1"/>
    <n v="1.4705882352941178"/>
    <n v="1"/>
    <n v="1.4705882352941178"/>
    <n v="0"/>
    <n v="0"/>
    <n v="66"/>
    <n v="97.05882352941177"/>
    <n v="68"/>
  </r>
  <r>
    <s v="cleverdobby"/>
    <s v="cleverdobby"/>
    <m/>
    <m/>
    <m/>
    <m/>
    <m/>
    <m/>
    <m/>
    <m/>
    <s v="No"/>
    <n v="24"/>
    <m/>
    <m/>
    <s v="Tweet"/>
    <s v="1920734169223413582_21242502"/>
    <s v="1920734169223413582_21242502"/>
    <x v="18"/>
    <s v="https://www.instagram.com/p/Bqn0YzohD9O/"/>
    <s v="#23andme #ancestry"/>
    <m/>
    <m/>
    <s v="23andme ancestry"/>
    <s v="Unclassified"/>
    <s v="Unclassified"/>
    <s v="Instagram"/>
    <m/>
    <s v="Video"/>
    <m/>
    <n v="1"/>
    <s v="1"/>
    <s v="1"/>
    <n v="0"/>
    <n v="0"/>
    <n v="0"/>
    <n v="0"/>
    <n v="0"/>
    <n v="0"/>
    <n v="2"/>
    <n v="100"/>
    <n v="2"/>
  </r>
  <r>
    <s v="brittpeebss"/>
    <s v="brittpeebss"/>
    <m/>
    <m/>
    <m/>
    <m/>
    <m/>
    <m/>
    <m/>
    <m/>
    <s v="No"/>
    <n v="25"/>
    <m/>
    <m/>
    <s v="Tweet"/>
    <s v="1920522559699441116_426747308"/>
    <s v="1920522559699441116_426747308"/>
    <x v="19"/>
    <s v="https://www.instagram.com/p/BqnERe6AlXc/"/>
    <s v="Cheap 23andMe kits at Wags. Clip $20 coupon and use Promo: CYBER30 I used points to lower my oop. #Coupon #Coupons #CouponCommunity #CouponIngCommunity #23AndMe"/>
    <m/>
    <m/>
    <s v="Coupon Coupons CouponCommunity CouponIngCommunity 23AndMe"/>
    <s v="Neutral"/>
    <s v="Neutral"/>
    <s v="Instagram"/>
    <m/>
    <s v="Image"/>
    <m/>
    <n v="1"/>
    <s v="1"/>
    <s v="1"/>
    <n v="0"/>
    <n v="0"/>
    <n v="1"/>
    <n v="4.166666666666667"/>
    <n v="0"/>
    <n v="0"/>
    <n v="23"/>
    <n v="95.83333333333333"/>
    <n v="24"/>
  </r>
  <r>
    <s v="maria.matters1"/>
    <s v="maria.matters1"/>
    <m/>
    <m/>
    <m/>
    <m/>
    <m/>
    <m/>
    <m/>
    <m/>
    <s v="No"/>
    <n v="26"/>
    <m/>
    <m/>
    <s v="Tweet"/>
    <s v="1920870259288834907_7245880634"/>
    <s v="1920870259288834907_7245880634"/>
    <x v="20"/>
    <s v="https://www.instagram.com/p/BqoTVLYhgNb/"/>
    <s v="#23andme"/>
    <m/>
    <m/>
    <s v="23andme"/>
    <s v="Unclassified"/>
    <s v="Unclassified"/>
    <s v="Instagram"/>
    <m/>
    <s v="Image"/>
    <m/>
    <n v="1"/>
    <s v="1"/>
    <s v="1"/>
    <n v="0"/>
    <n v="0"/>
    <n v="0"/>
    <n v="0"/>
    <n v="0"/>
    <n v="0"/>
    <n v="1"/>
    <n v="100"/>
    <n v="1"/>
  </r>
  <r>
    <s v="kylaaitken"/>
    <s v="kylaaitken"/>
    <m/>
    <m/>
    <m/>
    <m/>
    <m/>
    <m/>
    <m/>
    <m/>
    <s v="No"/>
    <n v="27"/>
    <m/>
    <m/>
    <s v="Tweet"/>
    <s v="1921217695702213608_1053367279"/>
    <s v="1921217695702213608_1053367279"/>
    <x v="21"/>
    <s v="https://www.instagram.com/p/BqpiVCwhmPo/"/>
    <s v="That’s a little interesting, hmmmm you live thinking one thing! #23andme #23andmeresults"/>
    <m/>
    <m/>
    <s v="23andme 23andmeresults"/>
    <s v="Positive"/>
    <s v="Unclassified"/>
    <s v="Instagram"/>
    <m/>
    <s v="Image"/>
    <m/>
    <n v="1"/>
    <s v="1"/>
    <s v="1"/>
    <n v="1"/>
    <n v="7.6923076923076925"/>
    <n v="0"/>
    <n v="0"/>
    <n v="0"/>
    <n v="0"/>
    <n v="12"/>
    <n v="92.3076923076923"/>
    <n v="13"/>
  </r>
  <r>
    <s v="maryannewhitman"/>
    <s v="maryannewhitman"/>
    <m/>
    <m/>
    <m/>
    <m/>
    <m/>
    <m/>
    <m/>
    <m/>
    <s v="No"/>
    <n v="28"/>
    <m/>
    <m/>
    <s v="Tweet"/>
    <s v="1920815634703290691_8672331962"/>
    <s v="1920815634703290691_8672331962"/>
    <x v="22"/>
    <s v="https://www.instagram.com/p/BqoG6SRgZFD/"/>
    <s v="EXCITING NEWS LADIES!!! • • My 23andMe results came in yesterday and they were very shocking. I am a changed person and I will forever embrace my heritage. • • This is my look inspired by my results. I came back as 0.001% South African so I decided I would mix African culture in my life! You ladies NEED to buy this kit, it really is amazing what a little saliva can tell you. #christian #mom #christ #jesus #jesuslovesme #jeususistheanswer #soccermom #selfie #mommyblog #ptamom #soccermom #diy #biblestudy #jesuslover #MAGA #prolife #jesuschrist #hehasrisen #churchgirl #Ilovethelord"/>
    <m/>
    <m/>
    <s v="christian mom christ jesus jesuslovesme jeususistheanswer soccermom selfie mommyblog ptamom soccermom diy biblestudy jesuslover MAGA prolife jesuschrist hehasrisen churchgirl Ilovethelord"/>
    <s v="Positive"/>
    <s v="Joy"/>
    <s v="Instagram"/>
    <m/>
    <s v="Image"/>
    <m/>
    <n v="1"/>
    <s v="1"/>
    <s v="1"/>
    <n v="2"/>
    <n v="2.197802197802198"/>
    <n v="1"/>
    <n v="1.098901098901099"/>
    <n v="0"/>
    <n v="0"/>
    <n v="88"/>
    <n v="96.7032967032967"/>
    <n v="91"/>
  </r>
  <r>
    <s v="themodelgypsyrose"/>
    <s v="themodelgypsyrose"/>
    <m/>
    <m/>
    <m/>
    <m/>
    <m/>
    <m/>
    <m/>
    <m/>
    <s v="No"/>
    <n v="29"/>
    <m/>
    <m/>
    <s v="Tweet"/>
    <s v="1920686609122817130_1516718679"/>
    <s v="1920686609122817130_1516718679"/>
    <x v="23"/>
    <s v="https://www.instagram.com/p/Bqnpkt1nXRq/"/>
    <s v="What does your DNA say 🧬? #23andme #ancestry #thisisme #genetics"/>
    <m/>
    <m/>
    <s v="23andme ancestry thisisme genetics"/>
    <s v="Neutral"/>
    <s v="Unclassified"/>
    <s v="Instagram"/>
    <m/>
    <s v="Image"/>
    <m/>
    <n v="1"/>
    <s v="1"/>
    <s v="1"/>
    <n v="0"/>
    <n v="0"/>
    <n v="0"/>
    <n v="0"/>
    <n v="0"/>
    <n v="0"/>
    <n v="9"/>
    <n v="100"/>
    <n v="9"/>
  </r>
  <r>
    <s v="ginetteilene"/>
    <s v="ginetteilene"/>
    <m/>
    <m/>
    <m/>
    <m/>
    <m/>
    <m/>
    <m/>
    <m/>
    <s v="No"/>
    <n v="30"/>
    <m/>
    <m/>
    <s v="Tweet"/>
    <s v="1920772800860611997_41869862"/>
    <s v="1920772800860611997_41869862"/>
    <x v="24"/>
    <s v="https://www.instagram.com/p/Bqn9K-Jh2Wd/"/>
    <s v="Day 25: I am excited!!!! To learn more about myself. #haitianamerican #adopted #blackgirlsrock #blackgirlmagic #23andme"/>
    <m/>
    <m/>
    <s v="haitianamerican adopted blackgirlsrock blackgirlmagic 23andme"/>
    <s v="Positive"/>
    <s v="Joy"/>
    <s v="Instagram"/>
    <m/>
    <s v="Image"/>
    <m/>
    <n v="1"/>
    <s v="1"/>
    <s v="1"/>
    <n v="1"/>
    <n v="6.666666666666667"/>
    <n v="0"/>
    <n v="0"/>
    <n v="0"/>
    <n v="0"/>
    <n v="14"/>
    <n v="93.33333333333333"/>
    <n v="15"/>
  </r>
  <r>
    <s v="miheved"/>
    <s v="miheved"/>
    <m/>
    <m/>
    <m/>
    <m/>
    <m/>
    <m/>
    <m/>
    <m/>
    <s v="No"/>
    <n v="31"/>
    <m/>
    <m/>
    <s v="Tweet"/>
    <s v="1920528750938541109_269799034"/>
    <s v="1920528750938541109_269799034"/>
    <x v="25"/>
    <s v="https://www.instagram.com/p/BqnFrk8ncw1/"/>
    <s v="Got the ancestory and health kit. I was kinda curious what traits I carry. #23andme #cantwait #excited #traits #DNA"/>
    <m/>
    <m/>
    <s v="23andme cantwait excited traits DNA"/>
    <s v="Positive"/>
    <s v="Fear"/>
    <s v="Instagram"/>
    <m/>
    <s v="Image"/>
    <m/>
    <n v="1"/>
    <s v="1"/>
    <s v="1"/>
    <n v="1"/>
    <n v="5.2631578947368425"/>
    <n v="0"/>
    <n v="0"/>
    <n v="0"/>
    <n v="0"/>
    <n v="18"/>
    <n v="94.73684210526316"/>
    <n v="19"/>
  </r>
  <r>
    <s v="yourpalkelly"/>
    <s v="yourpalkelly"/>
    <m/>
    <m/>
    <m/>
    <m/>
    <m/>
    <m/>
    <m/>
    <m/>
    <s v="No"/>
    <n v="32"/>
    <m/>
    <m/>
    <s v="Tweet"/>
    <s v="1920636477088307662_2013142136"/>
    <s v="1920636477088307662_2013142136"/>
    <x v="26"/>
    <s v="https://www.instagram.com/p/BqneLMvgZnO/"/>
    <s v="Here we gooooo. 😁 can’t wait to find out what my DNA has to say. #23andme"/>
    <m/>
    <m/>
    <s v="23andme"/>
    <s v="Positive"/>
    <s v="Fear"/>
    <s v="Instagram"/>
    <m/>
    <s v="Image"/>
    <m/>
    <n v="1"/>
    <s v="1"/>
    <s v="1"/>
    <n v="0"/>
    <n v="0"/>
    <n v="0"/>
    <n v="0"/>
    <n v="0"/>
    <n v="0"/>
    <n v="16"/>
    <n v="100"/>
    <n v="16"/>
  </r>
  <r>
    <s v="seoulitenewyorker"/>
    <s v="seoulitenewyorker"/>
    <m/>
    <m/>
    <m/>
    <m/>
    <m/>
    <m/>
    <m/>
    <m/>
    <s v="No"/>
    <n v="33"/>
    <m/>
    <m/>
    <s v="Tweet"/>
    <s v="1920480032040446016_11384212"/>
    <s v="1920480032040446016_11384212"/>
    <x v="27"/>
    <s v="https://www.instagram.com/p/Bqm6mn8AGhA/"/>
    <s v="🇰🇷🇺🇸🌏🌍🌎🤔😮🧐❔❓학기의 끝도 다가오고 올해도 딱 1달밖에 안남았기에 조금 의미가 있을듯!! ㅎ Well, here it goes!! #23andme #ancestry #omg #personalgeneticservice #excited #iwanttoknow #트웬티쓰리앤미 #선조 #가계 #유전자분석 #유전자 #난정말순수한국일까 #건강검사 #건강 #웰빙 #DNA #순수한국인 #한민족 #과연 #데일리 #일상 #흔남 #남자"/>
    <m/>
    <m/>
    <s v="23andme ancestry omg personalgeneticservice excited iwanttoknow 트웬티쓰리앤미 선조 가계 유전자분석 유전자 난정말순수한국일까 건강검사 건강 웰빙 DNA 순수한국인 한민족 과연 데일리 일상 흔남 남자"/>
    <s v="Positive"/>
    <s v="Unclassified"/>
    <s v="Instagram"/>
    <m/>
    <s v="Image"/>
    <m/>
    <n v="1"/>
    <s v="1"/>
    <s v="1"/>
    <n v="2"/>
    <n v="5.2631578947368425"/>
    <n v="0"/>
    <n v="0"/>
    <n v="0"/>
    <n v="0"/>
    <n v="36"/>
    <n v="94.73684210526316"/>
    <n v="38"/>
  </r>
  <r>
    <s v="vitality.central"/>
    <s v="vitality.central"/>
    <m/>
    <m/>
    <m/>
    <m/>
    <m/>
    <m/>
    <m/>
    <m/>
    <s v="No"/>
    <n v="34"/>
    <m/>
    <m/>
    <s v="Tweet"/>
    <s v="1920651057966757317_3277519104"/>
    <s v="1920651057966757317_3277519104"/>
    <x v="28"/>
    <s v="https://www.instagram.com/p/BqnhfYPljXF/"/>
    <s v="My only two #BlackFriday purchases! Thanks #AmazonPrime for the quick delivery! Time to #Nerd out! 🤓 #AlwaysLearning #Amazon #23AndMe #Genetics #Chromosomes #DNA #Health #Ancestry #WhyWeSleep #MatthewWalker #Sleep #Regeneration #Recovery #SleepWell #NerdAlert #Science #NerdingOut #ITrainOnline #PrecisionNutritionCoach #MuellerATX #MuellerLiving #ATXFitPro #ATXPersonalTrainer #KeepAustinFit #FitAustin #Vitality #VitalityCentral"/>
    <m/>
    <m/>
    <s v="BlackFriday AmazonPrime Nerd AlwaysLearning Amazon 23AndMe Genetics Chromosomes DNA Health Ancestry WhyWeSleep MatthewWalker Sleep Regeneration Recovery SleepWell NerdAlert Science NerdingOut ITrainOnline PrecisionNutritionCoach MuellerATX MuellerLiving ATXFitPro ATXPersonalTrainer KeepAustinFit FitAustin Vitality VitalityCentral"/>
    <s v="Positive"/>
    <s v="Neutral"/>
    <s v="Instagram"/>
    <m/>
    <s v="Image"/>
    <m/>
    <n v="1"/>
    <s v="1"/>
    <s v="1"/>
    <n v="1"/>
    <n v="2.380952380952381"/>
    <n v="0"/>
    <n v="0"/>
    <n v="0"/>
    <n v="0"/>
    <n v="41"/>
    <n v="97.61904761904762"/>
    <n v="42"/>
  </r>
  <r>
    <s v="tempurapariah"/>
    <s v="tempurapariah"/>
    <m/>
    <m/>
    <m/>
    <m/>
    <m/>
    <m/>
    <m/>
    <m/>
    <s v="No"/>
    <n v="35"/>
    <m/>
    <m/>
    <s v="Tweet"/>
    <s v="1921567608583628990_20783211"/>
    <s v="1921567608583628990_20783211"/>
    <x v="29"/>
    <s v="https://www.instagram.com/p/Bqqx48hhii-/"/>
    <s v="One day shipping through amazon. vs having to pay for shipping though the site. Bastards #23andme"/>
    <m/>
    <m/>
    <s v="23andme"/>
    <s v="Negative"/>
    <s v="Anger"/>
    <s v="Instagram"/>
    <m/>
    <s v="Image"/>
    <m/>
    <n v="1"/>
    <s v="1"/>
    <s v="1"/>
    <n v="0"/>
    <n v="0"/>
    <n v="1"/>
    <n v="6.25"/>
    <n v="0"/>
    <n v="0"/>
    <n v="15"/>
    <n v="93.75"/>
    <n v="16"/>
  </r>
  <r>
    <s v="lotzlelanie"/>
    <s v="lotzlelanie"/>
    <m/>
    <m/>
    <m/>
    <m/>
    <m/>
    <m/>
    <m/>
    <m/>
    <s v="No"/>
    <n v="36"/>
    <m/>
    <m/>
    <s v="Tweet"/>
    <s v="1921211496520580734_3640734611"/>
    <s v="1921211496520580734_3640734611"/>
    <x v="30"/>
    <s v="https://www.instagram.com/p/Bqpg61UgX5-/"/>
    <s v="Here's to all the bad decisions I made in life, only to help me realize what the good one's are #23andme #birthdayweekend"/>
    <m/>
    <m/>
    <s v="23andme birthdayweekend"/>
    <s v="Positive"/>
    <s v="Joy"/>
    <s v="Instagram"/>
    <m/>
    <s v="Image"/>
    <m/>
    <n v="1"/>
    <s v="1"/>
    <s v="1"/>
    <n v="1"/>
    <n v="4.545454545454546"/>
    <n v="1"/>
    <n v="4.545454545454546"/>
    <n v="0"/>
    <n v="0"/>
    <n v="20"/>
    <n v="90.9090909090909"/>
    <n v="22"/>
  </r>
  <r>
    <s v="myfamilygenie"/>
    <s v="myfamilygenie"/>
    <m/>
    <m/>
    <m/>
    <m/>
    <m/>
    <m/>
    <m/>
    <m/>
    <s v="No"/>
    <n v="37"/>
    <m/>
    <m/>
    <s v="Tweet"/>
    <s v="1921362826061041020_7304502777"/>
    <s v="1921362826061041020_7304502777"/>
    <x v="31"/>
    <s v="https://www.instagram.com/p/BqqDU98Ak18/"/>
    <s v="Last chance to take advantage of the Thank You sale! If you've wanted to learn more about your family history or need a meaningful gift for the holidays, please think of My Family Genie! . . . . . #myfamilygenie #genealogy #genealogist #familyhistory #familyresearch #ancestry #dna #dnatest #23andme #myheritage #familytree #familytreedna #cybermonday #cybermonday2018 #cybermondaysale #cybermondaydeals #bravotv #mompreneur #mompreneurlife #momboss #mombosslife #momswhowork #thankyouall #thankyousale #20percentoff #20percent #holidaygift #holidaygifts #meaningfulgifts #thoughtfulgift"/>
    <m/>
    <m/>
    <s v="myfamilygenie genealogy genealogist familyhistory familyresearch ancestry dna dnatest 23andme myheritage familytree familytreedna cybermonday cybermonday2018 cybermondaysale cybermondaydeals bravotv mompreneur mompreneurlife momboss mombosslife momswhowork thankyouall thankyousale 20percentoff 20percent holidaygift holidaygifts meaningfulgifts thoughtfulgift"/>
    <s v="Positive"/>
    <s v="Joy"/>
    <s v="Instagram"/>
    <m/>
    <s v="Image"/>
    <m/>
    <n v="1"/>
    <s v="1"/>
    <s v="1"/>
    <n v="3"/>
    <n v="4.6875"/>
    <n v="0"/>
    <n v="0"/>
    <n v="0"/>
    <n v="0"/>
    <n v="61"/>
    <n v="95.3125"/>
    <n v="64"/>
  </r>
  <r>
    <s v="maiioo"/>
    <s v="maiioo"/>
    <m/>
    <m/>
    <m/>
    <m/>
    <m/>
    <m/>
    <m/>
    <m/>
    <s v="No"/>
    <n v="38"/>
    <m/>
    <m/>
    <s v="Tweet"/>
    <s v="1921269517914670795_9230837"/>
    <s v="1921269517914670795_9230837"/>
    <x v="32"/>
    <s v="https://www.instagram.com/p/BqpuHJ9FwbL/"/>
    <s v="another black friday purchase, so excited to see what my background/genetic makeup is. i have a rough estimate but to see the percentages will be super cool!! #dnagenetics #23andme #puertorican #geneticmakeup"/>
    <m/>
    <m/>
    <s v="dnagenetics 23andme puertorican geneticmakeup"/>
    <s v="Positive"/>
    <s v="Joy"/>
    <s v="Instagram"/>
    <m/>
    <s v="Image"/>
    <m/>
    <n v="1"/>
    <s v="1"/>
    <s v="1"/>
    <n v="3"/>
    <n v="9.375"/>
    <n v="1"/>
    <n v="3.125"/>
    <n v="0"/>
    <n v="0"/>
    <n v="28"/>
    <n v="87.5"/>
    <n v="32"/>
  </r>
  <r>
    <s v="juliangrhmmusic"/>
    <s v="andrewanes"/>
    <m/>
    <m/>
    <m/>
    <m/>
    <m/>
    <m/>
    <m/>
    <m/>
    <s v="No"/>
    <n v="39"/>
    <m/>
    <m/>
    <s v="Mentions"/>
    <s v="1920982335789335669_313929475"/>
    <s v="1920982335789335669_313929475"/>
    <x v="33"/>
    <s v="https://www.instagram.com/p/Bqos0GwhgR1/"/>
    <s v="Thank you for all the birthday wishes! I can guarantee it was spent well. With awesome people and (a lot of) drinks. Feel spoilt rotten! Cheers @andrewanes for the 📸 #birthday #birthdaypost #23andme #birthdays #nordicbar #viking #vikinghelmet"/>
    <m/>
    <m/>
    <s v="birthday birthdaypost 23andme birthdays nordicbar viking vikinghelmet"/>
    <s v="Positive"/>
    <s v="Joy"/>
    <s v="Instagram"/>
    <m/>
    <s v="Image"/>
    <m/>
    <n v="1"/>
    <s v="18"/>
    <s v="18"/>
    <n v="4"/>
    <n v="11.11111111111111"/>
    <n v="1"/>
    <n v="2.7777777777777777"/>
    <n v="0"/>
    <n v="0"/>
    <n v="31"/>
    <n v="86.11111111111111"/>
    <n v="36"/>
  </r>
  <r>
    <s v="pamruns13.1"/>
    <s v="pamruns13.1"/>
    <m/>
    <m/>
    <m/>
    <m/>
    <m/>
    <m/>
    <m/>
    <m/>
    <s v="No"/>
    <n v="40"/>
    <m/>
    <m/>
    <s v="Tweet"/>
    <s v="1921537895605414643_1108092032"/>
    <s v="1921537895605414643_1108092032"/>
    <x v="34"/>
    <s v="https://www.instagram.com/p/BqqrIkKAyrz/"/>
    <s v="One for me and one for Dewayne. Here’s hoping we don’t find out we’re cousins! 😂 #23andme #keepingitinthefamily #dna"/>
    <m/>
    <m/>
    <s v="23andme keepingitinthefamily dna"/>
    <s v="Positive"/>
    <s v="Fear"/>
    <s v="Instagram"/>
    <m/>
    <s v="Image"/>
    <m/>
    <n v="1"/>
    <s v="1"/>
    <s v="1"/>
    <n v="0"/>
    <n v="0"/>
    <n v="0"/>
    <n v="0"/>
    <n v="0"/>
    <n v="0"/>
    <n v="21"/>
    <n v="100"/>
    <n v="21"/>
  </r>
  <r>
    <s v="natalie_douglas"/>
    <s v="elliottswgram"/>
    <m/>
    <m/>
    <m/>
    <m/>
    <m/>
    <m/>
    <m/>
    <m/>
    <s v="No"/>
    <n v="41"/>
    <m/>
    <m/>
    <s v="Mentions"/>
    <s v="1920896312738207329_196472184"/>
    <s v="1920896312738207329_196472184"/>
    <x v="35"/>
    <s v="https://www.instagram.com/p/BqoZQTjHlZh/"/>
    <s v="When you meet your cousins for the first time... 😂😍☺️ #23andme #ancestrydna #thanksgivingweekend2018 @elliottswgram"/>
    <m/>
    <m/>
    <s v="23andme ancestrydna thanksgivingweekend2018"/>
    <s v="Positive"/>
    <s v="Joy"/>
    <s v="Instagram"/>
    <m/>
    <s v="Image"/>
    <m/>
    <n v="1"/>
    <s v="17"/>
    <s v="17"/>
    <n v="0"/>
    <n v="0"/>
    <n v="0"/>
    <n v="0"/>
    <n v="0"/>
    <n v="0"/>
    <n v="13"/>
    <n v="100"/>
    <n v="13"/>
  </r>
  <r>
    <s v="bigboy0mar"/>
    <s v="bigboy0mar"/>
    <m/>
    <m/>
    <m/>
    <m/>
    <m/>
    <m/>
    <m/>
    <m/>
    <s v="No"/>
    <n v="42"/>
    <m/>
    <m/>
    <s v="Tweet"/>
    <s v="1921101793049590904_408686617"/>
    <s v="1921101793049590904_408686617"/>
    <x v="36"/>
    <s v="https://www.instagram.com/p/BqpH-cAFjx4/"/>
    <s v="Finally going to see where my family comes from. #23andme #whatarewe #cantwaittoseeresults"/>
    <m/>
    <m/>
    <s v="23andme whatarewe cantwaittoseeresults"/>
    <s v="Positive"/>
    <s v="Joy"/>
    <s v="Instagram"/>
    <m/>
    <s v="Image"/>
    <m/>
    <n v="1"/>
    <s v="1"/>
    <s v="1"/>
    <n v="0"/>
    <n v="0"/>
    <n v="0"/>
    <n v="0"/>
    <n v="0"/>
    <n v="0"/>
    <n v="12"/>
    <n v="100"/>
    <n v="12"/>
  </r>
  <r>
    <s v="coach_jtate"/>
    <s v="23andme"/>
    <m/>
    <m/>
    <m/>
    <m/>
    <m/>
    <m/>
    <m/>
    <m/>
    <s v="No"/>
    <n v="43"/>
    <m/>
    <m/>
    <s v="Mentions"/>
    <s v="1921362767215277951_225710966"/>
    <s v="1921362767215277951_225710966"/>
    <x v="31"/>
    <s v="https://www.instagram.com/p/BqqDUHIhzd_/"/>
    <s v="Finally got my @23andme results back! Not what I was expecting but 🤷‍♂️ 😂 #nerd #gameofthrones"/>
    <m/>
    <m/>
    <s v="nerd gameofthrones"/>
    <s v="Positive"/>
    <s v="Joy"/>
    <s v="Instagram"/>
    <m/>
    <s v="Image"/>
    <m/>
    <n v="1"/>
    <s v="2"/>
    <s v="2"/>
    <n v="0"/>
    <n v="0"/>
    <n v="0"/>
    <n v="0"/>
    <n v="0"/>
    <n v="0"/>
    <n v="14"/>
    <n v="100"/>
    <n v="14"/>
  </r>
  <r>
    <s v="athletigenofficial"/>
    <s v="athletigenofficial"/>
    <m/>
    <m/>
    <m/>
    <m/>
    <m/>
    <m/>
    <m/>
    <m/>
    <s v="No"/>
    <n v="44"/>
    <m/>
    <m/>
    <s v="Tweet"/>
    <s v="1921199779203854560_1689056011"/>
    <s v="1921199779203854560_1689056011"/>
    <x v="37"/>
    <s v="https://www.instagram.com/p/BqpeQUuATDg/"/>
    <s v="The Wellness Report. Cyber Monday deal. Even cheaper than Black Friday! Upload your #23andMe or #AncestryDNA file to get started. Link in bio."/>
    <m/>
    <m/>
    <s v="23andMe AncestryDNA"/>
    <s v="Positive"/>
    <s v="Unclassified"/>
    <s v="Instagram"/>
    <m/>
    <s v="Image"/>
    <m/>
    <n v="2"/>
    <s v="1"/>
    <s v="1"/>
    <n v="1"/>
    <n v="4.3478260869565215"/>
    <n v="0"/>
    <n v="0"/>
    <n v="0"/>
    <n v="0"/>
    <n v="22"/>
    <n v="95.65217391304348"/>
    <n v="23"/>
  </r>
  <r>
    <s v="athletigenofficial"/>
    <s v="athletigenofficial"/>
    <m/>
    <m/>
    <m/>
    <m/>
    <m/>
    <m/>
    <m/>
    <m/>
    <s v="No"/>
    <n v="45"/>
    <m/>
    <m/>
    <s v="Tweet"/>
    <s v="1920621965283211589_1689056011"/>
    <s v="1920621965283211589_1689056011"/>
    <x v="38"/>
    <s v="https://www.instagram.com/p/Bqna4BkhLlF/"/>
    <s v="Cyber Monday is here! And for 36 hours only our prices are even cheaper than they were on Black Friday! Save 60-75% on ALL of Athletigen's DNA reports! Upload your #23andMe or #AncestryDNA file to get started."/>
    <m/>
    <m/>
    <s v="23andMe AncestryDNA"/>
    <s v="Positive"/>
    <s v="Neutral"/>
    <s v="Instagram"/>
    <m/>
    <s v="Image"/>
    <m/>
    <n v="2"/>
    <s v="1"/>
    <s v="1"/>
    <n v="1"/>
    <n v="2.6315789473684212"/>
    <n v="0"/>
    <n v="0"/>
    <n v="0"/>
    <n v="0"/>
    <n v="37"/>
    <n v="97.36842105263158"/>
    <n v="38"/>
  </r>
  <r>
    <s v="allissabates"/>
    <s v="miranda_coupons"/>
    <m/>
    <m/>
    <m/>
    <m/>
    <m/>
    <m/>
    <m/>
    <m/>
    <s v="No"/>
    <n v="46"/>
    <m/>
    <m/>
    <s v="Mentions"/>
    <s v="1920786209983414278_259746195"/>
    <s v="1920786209983414278_259746195"/>
    <x v="39"/>
    <s v="https://www.instagram.com/p/BqoAOGXh8AG/"/>
    <s v="@couponconfidants @couponshawn @emkkay @miranda_coupons Walgreens online order! 23AndMe saliva kit THIS DOES NOT INCLUDE THE LAB FEE! Clip the $20 digital coupon, Use code 23AndMe &amp; Cyber30 to stack!! Wooooo!!!"/>
    <m/>
    <m/>
    <m/>
    <s v="Neutral"/>
    <s v="Neutral"/>
    <s v="Instagram"/>
    <m/>
    <s v="Image"/>
    <m/>
    <n v="1"/>
    <s v="5"/>
    <s v="5"/>
    <n v="0"/>
    <n v="0"/>
    <n v="0"/>
    <n v="0"/>
    <n v="0"/>
    <n v="0"/>
    <n v="29"/>
    <n v="100"/>
    <n v="29"/>
  </r>
  <r>
    <s v="cassinicki"/>
    <s v="sillybimmons"/>
    <m/>
    <m/>
    <m/>
    <m/>
    <m/>
    <m/>
    <m/>
    <m/>
    <s v="No"/>
    <n v="50"/>
    <m/>
    <m/>
    <s v="Mentions"/>
    <s v="1921580405322323379_291014201"/>
    <s v="1921580405322323379_291014201"/>
    <x v="40"/>
    <s v="https://www.instagram.com/p/Bqq0zKalpWz/"/>
    <s v="So fracking pumped rn #23andme #anniversarygift #baegoals @sillybimmons"/>
    <m/>
    <m/>
    <s v="23andme anniversarygift baegoals"/>
    <s v="Neutral"/>
    <s v="Unclassified"/>
    <s v="Instagram"/>
    <m/>
    <s v="Video"/>
    <m/>
    <n v="1"/>
    <s v="16"/>
    <s v="16"/>
    <n v="0"/>
    <n v="0"/>
    <n v="0"/>
    <n v="0"/>
    <n v="0"/>
    <n v="0"/>
    <n v="8"/>
    <n v="100"/>
    <n v="8"/>
  </r>
  <r>
    <s v="super_dicea"/>
    <s v="super_dicea"/>
    <m/>
    <m/>
    <m/>
    <m/>
    <m/>
    <m/>
    <m/>
    <m/>
    <s v="No"/>
    <n v="51"/>
    <m/>
    <m/>
    <s v="Tweet"/>
    <s v="1920710592352678838_19839982"/>
    <s v="1920710592352678838_19839982"/>
    <x v="41"/>
    <s v="https://www.instagram.com/p/BqnvBt9gvO2/"/>
    <s v="Time to find out the what's going to kill me! #dnatesting #exactlyhowwhiteami #doesitskipageneration #23andme"/>
    <m/>
    <m/>
    <s v="dnatesting exactlyhowwhiteami doesitskipageneration 23andme"/>
    <s v="Positive"/>
    <s v="Fear"/>
    <s v="Instagram"/>
    <m/>
    <s v="Image"/>
    <m/>
    <n v="1"/>
    <s v="1"/>
    <s v="1"/>
    <n v="0"/>
    <n v="0"/>
    <n v="1"/>
    <n v="7.142857142857143"/>
    <n v="0"/>
    <n v="0"/>
    <n v="13"/>
    <n v="92.85714285714286"/>
    <n v="14"/>
  </r>
  <r>
    <s v="cannoncarpetcleaning"/>
    <s v="cannoncarpetcleaning"/>
    <m/>
    <m/>
    <m/>
    <m/>
    <m/>
    <m/>
    <m/>
    <m/>
    <s v="No"/>
    <n v="52"/>
    <m/>
    <m/>
    <s v="Tweet"/>
    <s v="1921056556623931220_5991934673"/>
    <s v="1921056556623931220_5991934673"/>
    <x v="42"/>
    <s v="https://www.instagram.com/p/Bqo9sKTASdU/"/>
    <s v="#obama #obamapedo #michelleobama #michelleobamaisaman #fraud #notyourkids #murray #23andme #dna #gitmo #kenya"/>
    <m/>
    <m/>
    <s v="obama obamapedo michelleobama michelleobamaisaman fraud notyourkids murray 23andme dna gitmo kenya"/>
    <s v="Positive"/>
    <s v="Neutral"/>
    <s v="Instagram"/>
    <m/>
    <s v="Image"/>
    <m/>
    <n v="1"/>
    <s v="1"/>
    <s v="1"/>
    <n v="0"/>
    <n v="0"/>
    <n v="1"/>
    <n v="9.090909090909092"/>
    <n v="0"/>
    <n v="0"/>
    <n v="10"/>
    <n v="90.9090909090909"/>
    <n v="11"/>
  </r>
  <r>
    <s v="theresadfbrown"/>
    <s v="23andme"/>
    <m/>
    <m/>
    <m/>
    <m/>
    <m/>
    <m/>
    <m/>
    <m/>
    <s v="No"/>
    <n v="53"/>
    <m/>
    <m/>
    <s v="Mentions"/>
    <s v="1921589227225693633_26504409"/>
    <s v="1921589227225693633_26504409"/>
    <x v="43"/>
    <s v="https://www.instagram.com/p/Bqq2zidAT3B/"/>
    <s v="We are VERY curious as to the results of our @23andme DNA test 😄... what will it be?? Dutch? French? Lebanese? 👽 Martian? #childoftheworld #globalcitizen #traveller #dnagenetics #23andme"/>
    <m/>
    <m/>
    <s v="childoftheworld globalcitizen traveller dnagenetics 23andme"/>
    <s v="Neutral"/>
    <s v="Fear"/>
    <s v="Instagram"/>
    <m/>
    <s v="Image"/>
    <m/>
    <n v="1"/>
    <s v="2"/>
    <s v="2"/>
    <n v="0"/>
    <n v="0"/>
    <n v="0"/>
    <n v="0"/>
    <n v="0"/>
    <n v="0"/>
    <n v="26"/>
    <n v="100"/>
    <n v="26"/>
  </r>
  <r>
    <s v="stinezine"/>
    <s v="haleymadams"/>
    <m/>
    <m/>
    <m/>
    <m/>
    <m/>
    <m/>
    <m/>
    <m/>
    <s v="No"/>
    <n v="54"/>
    <m/>
    <m/>
    <s v="Mentions"/>
    <s v="1920748726118114440_194336190"/>
    <s v="1920748726118114440_194336190"/>
    <x v="44"/>
    <s v="https://www.instagram.com/p/Bqn3sozDeSI/"/>
    <s v="Ready to learn a little more about myself. Thanks again @haleymadams! #23andme #dnagenetics"/>
    <m/>
    <m/>
    <s v="23andme dnagenetics"/>
    <s v="Positive"/>
    <s v="Joy"/>
    <s v="Instagram"/>
    <m/>
    <s v="Image"/>
    <m/>
    <n v="1"/>
    <s v="15"/>
    <s v="15"/>
    <n v="1"/>
    <n v="7.6923076923076925"/>
    <n v="0"/>
    <n v="0"/>
    <n v="0"/>
    <n v="0"/>
    <n v="12"/>
    <n v="92.3076923076923"/>
    <n v="13"/>
  </r>
  <r>
    <s v="daharrington6"/>
    <s v="daharrington6"/>
    <m/>
    <m/>
    <m/>
    <m/>
    <m/>
    <m/>
    <m/>
    <m/>
    <s v="No"/>
    <n v="55"/>
    <m/>
    <m/>
    <s v="Tweet"/>
    <s v="1921462518167654356_50389292"/>
    <s v="1921462518167654356_50389292"/>
    <x v="45"/>
    <s v="https://www.instagram.com/p/BqqZ_rcnE_U/"/>
    <s v="I got my #23andme best husband ever"/>
    <m/>
    <m/>
    <s v="23andme"/>
    <s v="Positive"/>
    <s v="Joy"/>
    <s v="Instagram"/>
    <m/>
    <s v="Image"/>
    <m/>
    <n v="1"/>
    <s v="1"/>
    <s v="1"/>
    <n v="1"/>
    <n v="14.285714285714286"/>
    <n v="0"/>
    <n v="0"/>
    <n v="0"/>
    <n v="0"/>
    <n v="6"/>
    <n v="85.71428571428571"/>
    <n v="7"/>
  </r>
  <r>
    <s v="zenaslloyd"/>
    <s v="zenaslloyd"/>
    <m/>
    <m/>
    <m/>
    <m/>
    <m/>
    <m/>
    <m/>
    <m/>
    <s v="No"/>
    <n v="56"/>
    <m/>
    <m/>
    <s v="Tweet"/>
    <s v="1920227757523356974_5684873991"/>
    <s v="1920227757523356974_5684873991"/>
    <x v="46"/>
    <s v="https://www.instagram.com/p/BqmBPi_Bk0u/"/>
    <s v="Not bad! I’m just a sexy tall filipino man; No big deal! But most importantly all American 😉 #asianman #filipino #23andme #imgerman #ilikesauerkraut #fightme #dontfightme #imfrench #fishandchips #imbritish k#britishroyalfilipino #imeuropean #yourelying #noimnot"/>
    <m/>
    <m/>
    <s v="asianman filipino 23andme imgerman ilikesauerkraut fightme dontfightme imfrench fishandchips imbritish britishroyalfilipino imeuropean yourelying noimnot"/>
    <s v="Positive"/>
    <s v="Neutral"/>
    <s v="Instagram"/>
    <m/>
    <s v="Image"/>
    <s v="https://scontent.cdninstagram.com/vp/855f4d8c2d7291e8fa46f24ccee019c0/5CAEFFE8/t51.2885-15/sh0.08/e35/s640x640/44558809_508671582968457_6995639493850470499_n.jpg"/>
    <n v="1"/>
    <s v="1"/>
    <s v="1"/>
    <n v="1"/>
    <n v="3.0303030303030303"/>
    <n v="1"/>
    <n v="3.0303030303030303"/>
    <n v="0"/>
    <n v="0"/>
    <n v="31"/>
    <n v="93.93939393939394"/>
    <n v="33"/>
  </r>
  <r>
    <s v="brewwithyou"/>
    <s v="tuckermatthews"/>
    <m/>
    <m/>
    <m/>
    <m/>
    <m/>
    <m/>
    <m/>
    <m/>
    <s v="No"/>
    <n v="57"/>
    <m/>
    <m/>
    <s v="Mentions"/>
    <s v="1921244777215582100_7121981033"/>
    <s v="1921244777215582100_7121981033"/>
    <x v="47"/>
    <s v="https://www.instagram.com/p/BqpofIYgl-U/"/>
    <s v="Ep. 163 is now live! Joined by @tuckermatthews and tasting #Sam76. They discuss yoga, Thanksgiving, Ancestry/23andMe and play a new game, Petty Questions. . . . . . #BWY #goatyoga #thanksgiving #magazine #samueladams #samadams #yoga #ancestry #23andme #rat #mondaymotivation #podcast #ale #lager #family #comedy #pettyquestions"/>
    <m/>
    <m/>
    <s v="Sam76 BWY goatyoga thanksgiving magazine samueladams samadams yoga ancestry 23andme rat mondaymotivation podcast ale lager family comedy pettyquestions"/>
    <s v="Neutral"/>
    <s v="Joy"/>
    <s v="Instagram"/>
    <m/>
    <s v="Image"/>
    <m/>
    <n v="1"/>
    <s v="14"/>
    <s v="14"/>
    <n v="0"/>
    <n v="0"/>
    <n v="1"/>
    <n v="2.4390243902439024"/>
    <n v="0"/>
    <n v="0"/>
    <n v="40"/>
    <n v="97.5609756097561"/>
    <n v="41"/>
  </r>
  <r>
    <s v="erinmquinn"/>
    <s v="erinmquinn"/>
    <m/>
    <m/>
    <m/>
    <m/>
    <m/>
    <m/>
    <m/>
    <m/>
    <s v="No"/>
    <n v="58"/>
    <m/>
    <m/>
    <s v="Tweet"/>
    <s v="1920525283396852560_4169615"/>
    <s v="1920525283396852560_4169615"/>
    <x v="48"/>
    <s v="https://www.instagram.com/p/BqnE5HjBptQ/"/>
    <s v="Mike’s Black Friday purchase. Looking forward to see what the results say... . . #23andme #ancestrydna"/>
    <m/>
    <m/>
    <s v="23andme ancestrydna"/>
    <s v="Neutral"/>
    <s v="Fear"/>
    <s v="Instagram"/>
    <m/>
    <s v="Image"/>
    <m/>
    <n v="1"/>
    <s v="1"/>
    <s v="1"/>
    <n v="0"/>
    <n v="0"/>
    <n v="0"/>
    <n v="0"/>
    <n v="0"/>
    <n v="0"/>
    <n v="15"/>
    <n v="100"/>
    <n v="15"/>
  </r>
  <r>
    <s v="jennaryan021"/>
    <s v="jennaryan021"/>
    <m/>
    <m/>
    <m/>
    <m/>
    <m/>
    <m/>
    <m/>
    <m/>
    <s v="No"/>
    <n v="59"/>
    <m/>
    <m/>
    <s v="Tweet"/>
    <s v="1921388547111530672_15412489"/>
    <s v="1921388547111530672_15412489"/>
    <x v="49"/>
    <s v="https://www.instagram.com/p/BqqJLQiFjCw/"/>
    <s v="Time to see what the hell is literally wrong with me lol #23andme"/>
    <m/>
    <m/>
    <s v="23andme"/>
    <s v="Negative"/>
    <s v="Fear"/>
    <s v="Instagram"/>
    <m/>
    <s v="Image"/>
    <m/>
    <n v="1"/>
    <s v="1"/>
    <s v="1"/>
    <n v="0"/>
    <n v="0"/>
    <n v="2"/>
    <n v="15.384615384615385"/>
    <n v="0"/>
    <n v="0"/>
    <n v="11"/>
    <n v="84.61538461538461"/>
    <n v="13"/>
  </r>
  <r>
    <s v="jenncess1"/>
    <s v="jenncess1"/>
    <m/>
    <m/>
    <m/>
    <m/>
    <m/>
    <m/>
    <m/>
    <m/>
    <s v="No"/>
    <n v="60"/>
    <m/>
    <m/>
    <s v="Tweet"/>
    <s v="1920787026714935771_5183519"/>
    <s v="1920787026714935771_5183519"/>
    <x v="50"/>
    <s v="https://www.instagram.com/p/BqoAZ_AhcHb/"/>
    <s v="To all my cousins on my dads side that told me I was the “mail man’s baby” 😂 proof I am almost half Filipino. #mestiza #filipina #irish #23andme"/>
    <m/>
    <m/>
    <s v="mestiza filipina irish 23andme"/>
    <s v="Positive"/>
    <s v="Joy"/>
    <s v="Instagram"/>
    <m/>
    <s v="Image"/>
    <m/>
    <n v="1"/>
    <s v="1"/>
    <s v="1"/>
    <n v="0"/>
    <n v="0"/>
    <n v="0"/>
    <n v="0"/>
    <n v="0"/>
    <n v="0"/>
    <n v="28"/>
    <n v="100"/>
    <n v="28"/>
  </r>
  <r>
    <s v="jeffinaz"/>
    <s v="jeffinaz"/>
    <m/>
    <m/>
    <m/>
    <m/>
    <m/>
    <m/>
    <m/>
    <m/>
    <s v="No"/>
    <n v="61"/>
    <m/>
    <m/>
    <s v="Tweet"/>
    <s v="1921242151473450545_144061159"/>
    <s v="1921242151473450545_144061159"/>
    <x v="51"/>
    <s v="https://www.instagram.com/p/Bqpn46-FQ4x/"/>
    <s v="So excited!! Thank you #tigerbelly I finally figured out what these things were called. #23andme can't wait to find out about my #ancestry"/>
    <m/>
    <m/>
    <s v="tigerbelly 23andme ancestry"/>
    <s v="Positive"/>
    <s v="Joy"/>
    <s v="Instagram"/>
    <m/>
    <s v="Image"/>
    <m/>
    <n v="1"/>
    <s v="1"/>
    <s v="1"/>
    <n v="2"/>
    <n v="8.695652173913043"/>
    <n v="0"/>
    <n v="0"/>
    <n v="0"/>
    <n v="0"/>
    <n v="21"/>
    <n v="91.30434782608695"/>
    <n v="23"/>
  </r>
  <r>
    <s v="kellenkurtzntp"/>
    <s v="kellenkurtzntp"/>
    <m/>
    <m/>
    <m/>
    <m/>
    <m/>
    <m/>
    <m/>
    <m/>
    <s v="No"/>
    <n v="62"/>
    <m/>
    <m/>
    <s v="Tweet"/>
    <s v="1921577259191697557_9223299484"/>
    <s v="1921577259191697557_9223299484"/>
    <x v="52"/>
    <s v="https://www.instagram.com/p/Bqq0FYWlwCV/"/>
    <s v="Hubby randomly bought two of these last week and told me he did it because “they were on sale and came up on amazon” (🤦🏻‍♀️🤷🏻‍♀️💁🏻‍♀️). I then explained that I would have preferred the nutritional genome because 23andme changed their test and took off some key markers and that maybe next time he could ask his nutritionist wife what she thought pre purchase. But then I got right on over it. Spit in a tube. And I am pretty curious to see what comes back... incomplete and all. #perfectionisanillusion #23andme #nutritionalgenome #biohackingatitsfinest"/>
    <m/>
    <m/>
    <s v="perfectionisanillusion 23andme nutritionalgenome biohackingatitsfinest"/>
    <s v="Positive"/>
    <s v="Unclassified"/>
    <s v="Instagram"/>
    <m/>
    <s v="Image"/>
    <m/>
    <n v="1"/>
    <s v="1"/>
    <s v="1"/>
    <n v="2"/>
    <n v="2.197802197802198"/>
    <n v="2"/>
    <n v="2.197802197802198"/>
    <n v="0"/>
    <n v="0"/>
    <n v="87"/>
    <n v="95.6043956043956"/>
    <n v="91"/>
  </r>
  <r>
    <s v="shannonheidecleveringa"/>
    <s v="shannonheidecleveringa"/>
    <m/>
    <m/>
    <m/>
    <m/>
    <m/>
    <m/>
    <m/>
    <m/>
    <s v="No"/>
    <n v="63"/>
    <m/>
    <m/>
    <s v="Tweet"/>
    <s v="1921564364978926519_8543165810"/>
    <s v="1921564364978926519_8543165810"/>
    <x v="53"/>
    <s v="https://www.instagram.com/p/BqqxJvrnjO3/"/>
    <s v="Santa 🎅🏻 delivered an early present 🎁 to Kevin tonight. Now we patiently &amp; anxiously wait for results. I wonder where this journey will take us. #startingthesearch #23andme #hopingforconnections #dnagenetics #adopted"/>
    <m/>
    <m/>
    <s v="startingthesearch 23andme hopingforconnections dnagenetics adopted"/>
    <s v="Neutral"/>
    <s v="Fear"/>
    <s v="Instagram"/>
    <m/>
    <s v="Image"/>
    <m/>
    <n v="1"/>
    <s v="1"/>
    <s v="1"/>
    <n v="2"/>
    <n v="7.142857142857143"/>
    <n v="1"/>
    <n v="3.5714285714285716"/>
    <n v="0"/>
    <n v="0"/>
    <n v="25"/>
    <n v="89.28571428571429"/>
    <n v="28"/>
  </r>
  <r>
    <s v="ginnachongloi"/>
    <s v="ginnachongloi"/>
    <m/>
    <m/>
    <m/>
    <m/>
    <m/>
    <m/>
    <m/>
    <m/>
    <s v="No"/>
    <n v="64"/>
    <m/>
    <m/>
    <s v="Tweet"/>
    <s v="1921258838384872822_2133783429"/>
    <s v="1921258838384872822_2133783429"/>
    <x v="54"/>
    <s v="https://www.instagram.com/p/Bqprrv3go12/"/>
    <s v="The alphabet #w , to me it Symbolise Curiosity. After all its the 23th letter of the Engliah Alphabet. #23andme #love23 #lovew #loveit 💚"/>
    <m/>
    <m/>
    <s v="w 23andme love23 lovew loveit"/>
    <s v="Positive"/>
    <s v="Joy"/>
    <s v="Instagram"/>
    <m/>
    <s v="Image"/>
    <m/>
    <n v="1"/>
    <s v="1"/>
    <s v="1"/>
    <n v="0"/>
    <n v="0"/>
    <n v="0"/>
    <n v="0"/>
    <n v="0"/>
    <n v="0"/>
    <n v="22"/>
    <n v="100"/>
    <n v="22"/>
  </r>
  <r>
    <s v="kanani_girl"/>
    <s v="kanani_girl"/>
    <m/>
    <m/>
    <m/>
    <m/>
    <m/>
    <m/>
    <m/>
    <m/>
    <s v="No"/>
    <n v="65"/>
    <m/>
    <m/>
    <s v="Tweet"/>
    <s v="1920635275312048146_312134501"/>
    <s v="1920635275312048146_312134501"/>
    <x v="55"/>
    <s v="https://www.instagram.com/p/Bqnd5tgDygS/"/>
    <s v="An early Christmas 🎄 🎁 #23andme #whoami #doiwant2know"/>
    <m/>
    <m/>
    <s v="23andme whoami doiwant2know"/>
    <s v="Positive"/>
    <s v="Joy"/>
    <s v="Instagram"/>
    <m/>
    <s v="Image"/>
    <m/>
    <n v="1"/>
    <s v="1"/>
    <s v="1"/>
    <n v="0"/>
    <n v="0"/>
    <n v="0"/>
    <n v="0"/>
    <n v="0"/>
    <n v="0"/>
    <n v="6"/>
    <n v="100"/>
    <n v="6"/>
  </r>
  <r>
    <s v="__amandadanielle"/>
    <s v="__amandadanielle"/>
    <m/>
    <m/>
    <m/>
    <m/>
    <m/>
    <m/>
    <m/>
    <m/>
    <s v="No"/>
    <n v="66"/>
    <m/>
    <m/>
    <s v="Tweet"/>
    <s v="1921281706243343656_273787048"/>
    <s v="1921281706243343656_273787048"/>
    <x v="56"/>
    <s v="https://www.instagram.com/p/Bqpw4hOF0Uo/"/>
    <s v="well then! 🤯 #23andme"/>
    <m/>
    <m/>
    <s v="23andme"/>
    <s v="Positive"/>
    <s v="Unclassified"/>
    <s v="Instagram"/>
    <m/>
    <s v="Image"/>
    <m/>
    <n v="1"/>
    <s v="1"/>
    <s v="1"/>
    <n v="1"/>
    <n v="33.333333333333336"/>
    <n v="0"/>
    <n v="0"/>
    <n v="0"/>
    <n v="0"/>
    <n v="2"/>
    <n v="66.66666666666667"/>
    <n v="3"/>
  </r>
  <r>
    <s v="birthparentfinder"/>
    <s v="myheritage_official"/>
    <m/>
    <m/>
    <m/>
    <m/>
    <m/>
    <m/>
    <m/>
    <m/>
    <s v="No"/>
    <n v="67"/>
    <m/>
    <m/>
    <s v="Mentions"/>
    <s v="1920503490465844348_2272958447"/>
    <s v="1920503490465844348_2272958447"/>
    <x v="57"/>
    <s v="https://www.instagram.com/p/Bqm_7_THUx8/"/>
    <s v="Right now all of these companies that sell DNA test kits are having holiday sales through Monday. Spending this little amount of money is completely worth it just to get a hint of who you are and who your closest relatives are. Let us handle the next step in finding them and reaching out on your behalf. @ancestry @23andme @myheritage_official @familytreedna"/>
    <m/>
    <m/>
    <m/>
    <s v="Neutral"/>
    <s v="Anger"/>
    <s v="Instagram"/>
    <m/>
    <s v="Image"/>
    <m/>
    <n v="1"/>
    <s v="3"/>
    <s v="3"/>
    <n v="2"/>
    <n v="3.278688524590164"/>
    <n v="0"/>
    <n v="0"/>
    <n v="0"/>
    <n v="0"/>
    <n v="59"/>
    <n v="96.72131147540983"/>
    <n v="61"/>
  </r>
  <r>
    <s v="yesimucar3557"/>
    <s v="yesimucar3557"/>
    <m/>
    <m/>
    <m/>
    <m/>
    <m/>
    <m/>
    <m/>
    <m/>
    <s v="No"/>
    <n v="71"/>
    <m/>
    <m/>
    <s v="Tweet"/>
    <s v="1921155524936410011_9410433758"/>
    <s v="1921155524936410011_9410433758"/>
    <x v="58"/>
    <s v="https://www.instagram.com/p/BqpUMVuHSOb/"/>
    <s v="So I'm a few days late(didn't feel like cooking after all the Saint Patrick's Day sheninagans) but I give you Shepards Pie and Irish cream bundt cake #imactuallyirish #23andme #irish🍀 #weeknightdinner #loveptodays"/>
    <m/>
    <m/>
    <s v="imactuallyirish 23andme irish weeknightdinner loveptodays"/>
    <s v="Negative"/>
    <s v="Joy"/>
    <s v="Instagram"/>
    <m/>
    <s v="Image"/>
    <m/>
    <n v="1"/>
    <s v="1"/>
    <s v="1"/>
    <n v="2"/>
    <n v="6.0606060606060606"/>
    <n v="0"/>
    <n v="0"/>
    <n v="0"/>
    <n v="0"/>
    <n v="31"/>
    <n v="93.93939393939394"/>
    <n v="33"/>
  </r>
  <r>
    <s v="mortist"/>
    <s v="mortist"/>
    <m/>
    <m/>
    <m/>
    <m/>
    <m/>
    <m/>
    <m/>
    <m/>
    <s v="No"/>
    <n v="72"/>
    <m/>
    <m/>
    <s v="Tweet"/>
    <s v="1920830560881886140_32794258"/>
    <s v="1920830560881886140_32794258"/>
    <x v="59"/>
    <s v="https://www.instagram.com/p/BqoKTfXFEO8/"/>
    <s v="#blackfriday #23andme #whoami hahaha"/>
    <m/>
    <m/>
    <s v="blackfriday 23andme whoami"/>
    <s v="Positive"/>
    <s v="Neutral"/>
    <s v="Instagram"/>
    <m/>
    <s v="Image"/>
    <m/>
    <n v="1"/>
    <s v="1"/>
    <s v="1"/>
    <n v="0"/>
    <n v="0"/>
    <n v="0"/>
    <n v="0"/>
    <n v="0"/>
    <n v="0"/>
    <n v="4"/>
    <n v="100"/>
    <n v="4"/>
  </r>
  <r>
    <s v="randy_vazquez"/>
    <s v="randy_vazquez"/>
    <m/>
    <m/>
    <m/>
    <m/>
    <m/>
    <m/>
    <m/>
    <m/>
    <s v="No"/>
    <n v="73"/>
    <m/>
    <m/>
    <s v="Tweet"/>
    <s v="1920616575662495934_7424877"/>
    <s v="1920616575662495934_7424877"/>
    <x v="60"/>
    <s v="https://www.instagram.com/p/BqnZpmGFxi-/"/>
    <s v="So....this is now a thing 🤔 Doing ancestry/genetics and health. Nothing left to the imagination now 😶 #23andme"/>
    <m/>
    <m/>
    <s v="23andme"/>
    <s v="Neutral"/>
    <s v="Fear"/>
    <s v="Instagram"/>
    <m/>
    <s v="Image"/>
    <m/>
    <n v="1"/>
    <s v="1"/>
    <s v="1"/>
    <n v="0"/>
    <n v="0"/>
    <n v="0"/>
    <n v="0"/>
    <n v="0"/>
    <n v="0"/>
    <n v="18"/>
    <n v="100"/>
    <n v="18"/>
  </r>
  <r>
    <s v="loriannmueller"/>
    <s v="shogunsportfishing"/>
    <m/>
    <m/>
    <m/>
    <m/>
    <m/>
    <m/>
    <m/>
    <m/>
    <s v="No"/>
    <n v="74"/>
    <m/>
    <m/>
    <s v="Mentions"/>
    <s v="1920260324808773283_204726722"/>
    <s v="1920260324808773283_204726722"/>
    <x v="61"/>
    <s v="https://www.instagram.com/p/BqmIpdogM6j/"/>
    <s v="Biting!!! @capt_chum_lord and I having a little fun while @bombereyewearfishing and @bobhoose are bending in the background. Awesome 7days on the @shogunsportfishing. More pics to come. #seekerrods #costadelmar #23andme #friendsgiving"/>
    <m/>
    <m/>
    <s v="seekerrods costadelmar 23andme friendsgiving"/>
    <s v="Positive"/>
    <s v="Joy"/>
    <s v="Instagram"/>
    <m/>
    <s v="Image"/>
    <m/>
    <n v="1"/>
    <s v="4"/>
    <s v="4"/>
    <n v="2"/>
    <n v="6.666666666666667"/>
    <n v="1"/>
    <n v="3.3333333333333335"/>
    <n v="0"/>
    <n v="0"/>
    <n v="27"/>
    <n v="90"/>
    <n v="30"/>
  </r>
  <r>
    <s v="nenimoxa"/>
    <s v="nenimoxa"/>
    <m/>
    <m/>
    <m/>
    <m/>
    <m/>
    <m/>
    <m/>
    <m/>
    <s v="No"/>
    <n v="78"/>
    <m/>
    <m/>
    <s v="Tweet"/>
    <s v="1921485999717525072_12791633"/>
    <s v="1921485999717525072_12791633"/>
    <x v="62"/>
    <s v="https://www.instagram.com/p/BqqfVYWDKZQ/"/>
    <s v="My early #xmas present #23andme What am I? I’m at least 80% badass💁🏻‍♀️"/>
    <m/>
    <m/>
    <s v="xmas 23andme"/>
    <s v="Negative"/>
    <s v="Joy"/>
    <s v="Instagram"/>
    <m/>
    <s v="Image"/>
    <m/>
    <n v="1"/>
    <s v="1"/>
    <s v="1"/>
    <n v="0"/>
    <n v="0"/>
    <n v="0"/>
    <n v="0"/>
    <n v="0"/>
    <n v="0"/>
    <n v="14"/>
    <n v="100"/>
    <n v="14"/>
  </r>
  <r>
    <s v="therealbuzko"/>
    <s v="therealbuzko"/>
    <m/>
    <m/>
    <m/>
    <m/>
    <m/>
    <m/>
    <m/>
    <m/>
    <s v="No"/>
    <n v="79"/>
    <m/>
    <m/>
    <s v="Tweet"/>
    <s v="1920690628045631261_4338264827"/>
    <s v="1920690628045631261_4338264827"/>
    <x v="2"/>
    <s v="https://www.instagram.com/p/BqnqfMwFO8d/"/>
    <s v="Спустя 6 недель #23andme прислали мне результаты расшифровки моей ДНК. В общем я меньше неандертал, чем другие неандертальцы из выборки их пациентов. На 98,8% русский или белорус — но есть какой-то залетный вьетнамский ген, причём в недавних поколениях. (Наверное, это как-то связано с моими родственниками на Дальнем Востоке — хорошо, чтобы бабушка это не читает 👀.) А вот мои давние родственники были вполне себе унылыми, проделав скучный путь из Африки в Европу. Там ещё много данных, надо читать. Но одно ясно точно — с кофе они просчитались! ☕️⠀ ⠀ #23andme #dna #днк"/>
    <m/>
    <m/>
    <s v="23andme 23andme dna днк"/>
    <s v="Negative"/>
    <s v="Unclassified"/>
    <s v="Instagram"/>
    <m/>
    <s v="Image"/>
    <m/>
    <n v="1"/>
    <s v="1"/>
    <s v="1"/>
    <n v="0"/>
    <n v="0"/>
    <n v="0"/>
    <n v="0"/>
    <n v="0"/>
    <n v="0"/>
    <n v="89"/>
    <n v="100"/>
    <n v="89"/>
  </r>
  <r>
    <s v="couponer.life"/>
    <s v="couponer.life"/>
    <m/>
    <m/>
    <m/>
    <m/>
    <m/>
    <m/>
    <m/>
    <m/>
    <s v="No"/>
    <n v="80"/>
    <m/>
    <m/>
    <s v="Tweet"/>
    <s v="1920782775863299720_4202454831"/>
    <s v="1920782775863299720_4202454831"/>
    <x v="63"/>
    <s v="https://www.instagram.com/p/Bqn_cIGBU6I/"/>
    <s v="Anyone ever wanted to try 23 &amp; me to see your family history!? lol right now at Walgreens go into your account &amp; download the 20$ off coupon plus use Cyber30 code a checkout &amp; choose store pick up! Paid 1.06$ #walgreens #deal #couponing #couponing101 #walgreensdeal #23andme #familyhistory"/>
    <m/>
    <m/>
    <s v="walgreens deal couponing couponing101 walgreensdeal 23andme familyhistory"/>
    <s v="Positive"/>
    <s v="Neutral"/>
    <s v="Instagram"/>
    <m/>
    <s v="Image"/>
    <m/>
    <n v="1"/>
    <s v="1"/>
    <s v="1"/>
    <n v="1"/>
    <n v="2.1739130434782608"/>
    <n v="0"/>
    <n v="0"/>
    <n v="0"/>
    <n v="0"/>
    <n v="45"/>
    <n v="97.82608695652173"/>
    <n v="46"/>
  </r>
  <r>
    <s v="jenray828"/>
    <s v="jenray828"/>
    <m/>
    <m/>
    <m/>
    <m/>
    <m/>
    <m/>
    <m/>
    <m/>
    <s v="No"/>
    <n v="81"/>
    <m/>
    <m/>
    <s v="Tweet"/>
    <s v="1920760296146919900_259611653"/>
    <s v="1920760296146919900_259611653"/>
    <x v="64"/>
    <s v="https://www.instagram.com/p/Bqn6VAOguHc/"/>
    <s v="Yay!! I can’t wait to get the results back. Got one for my Mom too. This will be interesting for her since she was adopted and we have very little information on her background #23andme #23andmeresults"/>
    <m/>
    <m/>
    <s v="23andme 23andmeresults"/>
    <s v="Positive"/>
    <s v="Fear"/>
    <s v="Instagram"/>
    <m/>
    <s v="Image"/>
    <m/>
    <n v="1"/>
    <s v="1"/>
    <s v="1"/>
    <n v="2"/>
    <n v="5.405405405405405"/>
    <n v="0"/>
    <n v="0"/>
    <n v="0"/>
    <n v="0"/>
    <n v="35"/>
    <n v="94.5945945945946"/>
    <n v="37"/>
  </r>
  <r>
    <s v="tech_wiz_22"/>
    <s v="tech_wiz_22"/>
    <m/>
    <m/>
    <m/>
    <m/>
    <m/>
    <m/>
    <m/>
    <m/>
    <s v="No"/>
    <n v="82"/>
    <m/>
    <m/>
    <s v="Tweet"/>
    <s v="1921372660044318172_1410023454"/>
    <s v="1921372660044318172_1410023454"/>
    <x v="65"/>
    <s v="https://www.instagram.com/p/BqqFkEjFsXc/"/>
    <s v="My teacher crowdsourced money to give my class #ancestrydna kits. It’s a little weird that my #23andme results don’t match with this one."/>
    <m/>
    <m/>
    <s v="ancestrydna 23andme"/>
    <s v="Neutral"/>
    <s v="Fear"/>
    <s v="Instagram"/>
    <m/>
    <s v="Image"/>
    <m/>
    <n v="1"/>
    <s v="1"/>
    <s v="1"/>
    <n v="0"/>
    <n v="0"/>
    <n v="1"/>
    <n v="4"/>
    <n v="0"/>
    <n v="0"/>
    <n v="24"/>
    <n v="96"/>
    <n v="25"/>
  </r>
  <r>
    <s v="lashfary"/>
    <s v="lashfary"/>
    <m/>
    <m/>
    <m/>
    <m/>
    <m/>
    <m/>
    <m/>
    <m/>
    <s v="No"/>
    <n v="83"/>
    <m/>
    <m/>
    <s v="Tweet"/>
    <s v="1920518751298292395_55537404"/>
    <s v="1920518751298292395_55537404"/>
    <x v="66"/>
    <s v="https://www.instagram.com/p/BqnDaEDnIqr/"/>
    <s v="Mary on Maury Povich would have been the best xmas show ever. #23andMe #science #happyholidays #greatestlieevertold #whosyourdaddy #sundayswithlash"/>
    <m/>
    <m/>
    <s v="23andMe science happyholidays greatestlieevertold whosyourdaddy sundayswithlash"/>
    <s v="Positive"/>
    <s v="Sadness"/>
    <s v="Instagram"/>
    <m/>
    <s v="Image"/>
    <m/>
    <n v="1"/>
    <s v="1"/>
    <s v="1"/>
    <n v="1"/>
    <n v="5.555555555555555"/>
    <n v="0"/>
    <n v="0"/>
    <n v="0"/>
    <n v="0"/>
    <n v="17"/>
    <n v="94.44444444444444"/>
    <n v="18"/>
  </r>
  <r>
    <s v="sorensen.sean"/>
    <s v="sorensen.sean"/>
    <m/>
    <m/>
    <m/>
    <m/>
    <m/>
    <m/>
    <m/>
    <m/>
    <s v="No"/>
    <n v="84"/>
    <m/>
    <m/>
    <s v="Tweet"/>
    <s v="1920883944062789893_3053115355"/>
    <s v="1920883944062789893_3053115355"/>
    <x v="67"/>
    <s v="https://www.instagram.com/p/BqoWcUUnSkF/"/>
    <s v="Got my DNA results back... #caveman #neanderthal #ancestry #23andme #ancestors #brute #grunt #nottoosmart #coolhair #sorensen #family #my #people #me #bloodline #folks #antecedents #rockout #dna #test #ancient #history #mypeople #ugg #nordic #scandinavian #viking #skol #chromosomes #🧬 #⚔️"/>
    <m/>
    <m/>
    <s v="caveman neanderthal ancestry 23andme ancestors brute grunt nottoosmart coolhair sorensen family my people me bloodline folks antecedents rockout dna test ancient history mypeople ugg nordic scandinavian viking skol chromosomes"/>
    <s v="Neutral"/>
    <s v="Joy"/>
    <s v="Instagram"/>
    <m/>
    <s v="Image"/>
    <m/>
    <n v="1"/>
    <s v="1"/>
    <s v="1"/>
    <n v="0"/>
    <n v="0"/>
    <n v="1"/>
    <n v="2.9411764705882355"/>
    <n v="0"/>
    <n v="0"/>
    <n v="33"/>
    <n v="97.05882352941177"/>
    <n v="34"/>
  </r>
  <r>
    <s v="sarahfitkins"/>
    <s v="sarahfitkins"/>
    <m/>
    <m/>
    <m/>
    <m/>
    <m/>
    <m/>
    <m/>
    <m/>
    <s v="No"/>
    <n v="85"/>
    <m/>
    <m/>
    <s v="Tweet"/>
    <s v="1921428670897444728_1561922152"/>
    <s v="1921428670897444728_1561922152"/>
    <x v="68"/>
    <s v="https://www.instagram.com/p/BqqSTIuF9d4/"/>
    <s v="Got the sample in the mail today. Can’t wait to get the results! #23andme"/>
    <m/>
    <m/>
    <s v="23andme"/>
    <s v="Positive"/>
    <s v="Fear"/>
    <s v="Instagram"/>
    <m/>
    <s v="Image"/>
    <m/>
    <n v="1"/>
    <s v="1"/>
    <s v="1"/>
    <n v="0"/>
    <n v="0"/>
    <n v="0"/>
    <n v="0"/>
    <n v="0"/>
    <n v="0"/>
    <n v="15"/>
    <n v="100"/>
    <n v="15"/>
  </r>
  <r>
    <s v="daemianmains"/>
    <s v="daemianmains"/>
    <m/>
    <m/>
    <m/>
    <m/>
    <m/>
    <m/>
    <m/>
    <m/>
    <s v="No"/>
    <n v="86"/>
    <m/>
    <m/>
    <s v="Tweet"/>
    <s v="1920526900393186492_247271132"/>
    <s v="1920526900393186492_247271132"/>
    <x v="69"/>
    <s v="https://www.instagram.com/p/BqnFQpfhJS8/"/>
    <s v="Well. It’s official. 2.6% Viking! 💪❤️I just got my report from 23andme and these were my results. I am looking forward to learning more about my roots. If you want to learn your ancestry I can give you a code for 30 percent off. Dm me and I will send it to you. #23andme #irish #british #french #german #italian #scandinavian #subsaharanafrica #ancestry #dna #roots"/>
    <m/>
    <m/>
    <s v="23andme irish british french german italian scandinavian subsaharanafrica ancestry dna roots"/>
    <s v="Positive"/>
    <s v="Joy"/>
    <s v="Instagram"/>
    <m/>
    <s v="Image"/>
    <m/>
    <n v="1"/>
    <s v="1"/>
    <s v="1"/>
    <n v="1"/>
    <n v="1.5151515151515151"/>
    <n v="0"/>
    <n v="0"/>
    <n v="0"/>
    <n v="0"/>
    <n v="65"/>
    <n v="98.48484848484848"/>
    <n v="66"/>
  </r>
  <r>
    <s v="victoria_kristine_"/>
    <s v="victoria_kristine_"/>
    <m/>
    <m/>
    <m/>
    <m/>
    <m/>
    <m/>
    <m/>
    <m/>
    <s v="No"/>
    <n v="87"/>
    <m/>
    <m/>
    <s v="Tweet"/>
    <s v="1920761994026497961_399607586"/>
    <s v="1920761994026497961_399607586"/>
    <x v="70"/>
    <s v="https://www.instagram.com/p/Bqn6ttgBTep/"/>
    <s v="Caleb and I recently did 23andme. My genetic makeup is 55% European, of which a majority French/ German 25%, and 45% Sub-Saharan African, mostly West African, 7% Nigerian. So neat learning my heritage and groups of people I’m connected to around the world. Tell me about yours! • • • • • #culture #ancestry #23andme #heritage #african #westafrican #european #german #french"/>
    <m/>
    <m/>
    <s v="culture ancestry 23andme heritage african westafrican european german french"/>
    <s v="Neutral"/>
    <s v="Unclassified"/>
    <s v="Instagram"/>
    <m/>
    <s v="Image"/>
    <m/>
    <n v="1"/>
    <s v="1"/>
    <s v="1"/>
    <n v="1"/>
    <n v="1.7241379310344827"/>
    <n v="0"/>
    <n v="0"/>
    <n v="0"/>
    <n v="0"/>
    <n v="57"/>
    <n v="98.27586206896552"/>
    <n v="58"/>
  </r>
  <r>
    <s v="daydreamer795"/>
    <s v="daydreamer795"/>
    <m/>
    <m/>
    <m/>
    <m/>
    <m/>
    <m/>
    <m/>
    <m/>
    <s v="No"/>
    <n v="88"/>
    <m/>
    <m/>
    <s v="Tweet"/>
    <s v="1921399312153896247_3015406288"/>
    <s v="1921399312153896247_3015406288"/>
    <x v="71"/>
    <s v="https://www.instagram.com/p/BqqLn6QnOU3/"/>
    <s v="Hubs.... he’s amazing!! Big surprise today. So excited! 💖💖💖#23andme #whoami #gonnafindout #excited #surprise"/>
    <m/>
    <m/>
    <s v="23andme whoami gonnafindout excited surprise"/>
    <s v="Positive"/>
    <s v="Surprise"/>
    <s v="Instagram"/>
    <m/>
    <s v="Image"/>
    <m/>
    <n v="1"/>
    <s v="1"/>
    <s v="1"/>
    <n v="3"/>
    <n v="21.428571428571427"/>
    <n v="0"/>
    <n v="0"/>
    <n v="0"/>
    <n v="0"/>
    <n v="11"/>
    <n v="78.57142857142857"/>
    <n v="14"/>
  </r>
  <r>
    <s v="indigenius2.0"/>
    <s v="indigenius2.0"/>
    <m/>
    <m/>
    <m/>
    <m/>
    <m/>
    <m/>
    <m/>
    <m/>
    <s v="No"/>
    <n v="89"/>
    <m/>
    <m/>
    <s v="Tweet"/>
    <s v="1921532050600715458_1689300476"/>
    <s v="1921532050600715458_1689300476"/>
    <x v="72"/>
    <s v="https://www.instagram.com/p/BqqpzgklWTC/"/>
    <s v="My great-great-great grandma was an European princess. 👸👑 #23andme #indigenous #instagay #indigenius"/>
    <m/>
    <m/>
    <s v="23andme indigenous instagay indigenius"/>
    <s v="Positive"/>
    <s v="Joy"/>
    <s v="Instagram"/>
    <m/>
    <s v="Image"/>
    <m/>
    <n v="1"/>
    <s v="1"/>
    <s v="1"/>
    <n v="3"/>
    <n v="23.076923076923077"/>
    <n v="0"/>
    <n v="0"/>
    <n v="0"/>
    <n v="0"/>
    <n v="10"/>
    <n v="76.92307692307692"/>
    <n v="13"/>
  </r>
  <r>
    <s v="apophyllite_802"/>
    <s v="apophyllite_802"/>
    <m/>
    <m/>
    <m/>
    <m/>
    <m/>
    <m/>
    <m/>
    <m/>
    <s v="No"/>
    <n v="90"/>
    <m/>
    <m/>
    <s v="Tweet"/>
    <s v="1920648620152119433_1816822097"/>
    <s v="1920648620152119433_1816822097"/>
    <x v="73"/>
    <s v="https://www.instagram.com/p/Bqng752guCJ/"/>
    <s v="#23andme"/>
    <m/>
    <m/>
    <s v="23andme"/>
    <s v="Unclassified"/>
    <s v="Unclassified"/>
    <s v="Instagram"/>
    <m/>
    <s v="Image"/>
    <m/>
    <n v="1"/>
    <s v="1"/>
    <s v="1"/>
    <n v="0"/>
    <n v="0"/>
    <n v="0"/>
    <n v="0"/>
    <n v="0"/>
    <n v="0"/>
    <n v="1"/>
    <n v="100"/>
    <n v="1"/>
  </r>
  <r>
    <s v="faintingoat5"/>
    <s v="faintingoat5"/>
    <m/>
    <m/>
    <m/>
    <m/>
    <m/>
    <m/>
    <m/>
    <m/>
    <s v="No"/>
    <n v="91"/>
    <m/>
    <m/>
    <s v="Tweet"/>
    <s v="1921339602476508218_174443759"/>
    <s v="1921339602476508218_174443759"/>
    <x v="74"/>
    <s v="https://www.instagram.com/p/Bqp-DBSgKQ6/"/>
    <s v="In 6 to 8 weeks, we'll find out what makes up this mutt! #bestgiftfromthebestguy #23andme"/>
    <m/>
    <m/>
    <s v="bestgiftfromthebestguy 23andme"/>
    <s v="Positive"/>
    <s v="Fear"/>
    <s v="Instagram"/>
    <m/>
    <s v="Image"/>
    <m/>
    <n v="1"/>
    <s v="1"/>
    <s v="1"/>
    <n v="0"/>
    <n v="0"/>
    <n v="0"/>
    <n v="0"/>
    <n v="0"/>
    <n v="0"/>
    <n v="15"/>
    <n v="100"/>
    <n v="15"/>
  </r>
  <r>
    <s v="joe_1_one"/>
    <s v="joe_1_one"/>
    <m/>
    <m/>
    <m/>
    <m/>
    <m/>
    <m/>
    <m/>
    <m/>
    <s v="No"/>
    <n v="92"/>
    <m/>
    <m/>
    <s v="Tweet"/>
    <s v="1920874394259986422_203307205"/>
    <s v="1920874394259986422_203307205"/>
    <x v="75"/>
    <s v="https://www.instagram.com/p/BqoURWYApf2/"/>
    <s v="Little something to keep me busy this holiday weekend... #23inches no the rear isn't stock... #23andme #bagger #harley #roadglide #khalifagotnewrims #blacklivesmatter #arielajeanandme"/>
    <m/>
    <m/>
    <s v="23inches 23andme bagger harley roadglide khalifagotnewrims blacklivesmatter arielajeanandme"/>
    <s v="Positive"/>
    <s v="Unclassified"/>
    <s v="Instagram"/>
    <m/>
    <s v="Image"/>
    <m/>
    <n v="1"/>
    <s v="1"/>
    <s v="1"/>
    <n v="0"/>
    <n v="0"/>
    <n v="0"/>
    <n v="0"/>
    <n v="0"/>
    <n v="0"/>
    <n v="22"/>
    <n v="100"/>
    <n v="22"/>
  </r>
  <r>
    <s v="positively_penny"/>
    <s v="positively_penny"/>
    <m/>
    <m/>
    <m/>
    <m/>
    <m/>
    <m/>
    <m/>
    <m/>
    <s v="No"/>
    <n v="93"/>
    <m/>
    <m/>
    <s v="Tweet"/>
    <s v="1920461807774840430_612695795"/>
    <s v="1920461807774840430_612695795"/>
    <x v="76"/>
    <s v="https://www.instagram.com/p/Bqm2dbRH7Zu/"/>
    <s v="‼️E X C I T E D ‼️ Because they were $100 off ($200 savings) we decided to pull the trigger! Did any of my friends do both the ancestry and health one? Were the results accurate? Curious to see what comes back! 🤗 #23andme #PositivelyPenny #results #Health #Ancestry #epigentics #doyouhaveasparaguspee"/>
    <m/>
    <m/>
    <s v="23andme PositivelyPenny results Health Ancestry epigentics doyouhaveasparaguspee"/>
    <s v="Neutral"/>
    <s v="Fear"/>
    <s v="Instagram"/>
    <m/>
    <s v="Image"/>
    <m/>
    <n v="1"/>
    <s v="1"/>
    <s v="1"/>
    <n v="2"/>
    <n v="4.081632653061225"/>
    <n v="0"/>
    <n v="0"/>
    <n v="0"/>
    <n v="0"/>
    <n v="47"/>
    <n v="95.91836734693878"/>
    <n v="49"/>
  </r>
  <r>
    <s v="tyrone_lamar_leung"/>
    <s v="u"/>
    <m/>
    <m/>
    <m/>
    <m/>
    <m/>
    <m/>
    <m/>
    <m/>
    <s v="No"/>
    <n v="94"/>
    <m/>
    <m/>
    <s v="Replies to"/>
    <s v="1920297597937749253_5378989645"/>
    <s v="1920297597937749253_5378989645"/>
    <x v="77"/>
    <s v="https://www.instagram.com/p/BqmRH28HY0F/"/>
    <s v="@u.b.newz repost #africanamericansarentafrican #africanamericansaintafrican #dnatest #familytreedna #23andme #ancestrydna #salivaquantum #bloodquantum #pseudoafrican #akata #obruni #jessiejackson #melvilleherskovits #franzboas #americancolonizationsociety"/>
    <m/>
    <m/>
    <s v="africanamericansarentafrican africanamericansaintafrican dnatest familytreedna 23andme ancestrydna salivaquantum bloodquantum pseudoafrican akata obruni jessiejackson melvilleherskovits franzboas americancolonizationsociety walterplecker papergenocide bureauofamericanethnology blackhasnostandingatlaw foreignnational civilitermortuus urbanindians alexhaley rickkittles henrylouisgates kuntakinte alexhaleyroots"/>
    <s v="Positive"/>
    <s v="Unclassified"/>
    <s v="Instagram"/>
    <m/>
    <s v="Image"/>
    <m/>
    <n v="1"/>
    <s v="13"/>
    <s v="13"/>
    <n v="0"/>
    <n v="0"/>
    <n v="0"/>
    <n v="0"/>
    <n v="0"/>
    <n v="0"/>
    <n v="19"/>
    <n v="100"/>
    <n v="19"/>
  </r>
  <r>
    <s v="jonathan.pendley"/>
    <s v="jonathan.pendley"/>
    <m/>
    <m/>
    <m/>
    <m/>
    <m/>
    <m/>
    <m/>
    <m/>
    <s v="No"/>
    <n v="95"/>
    <m/>
    <m/>
    <s v="Tweet"/>
    <s v="1921341696526005821_6674221422"/>
    <s v="1921341696526005821_6674221422"/>
    <x v="78"/>
    <s v="https://www.instagram.com/p/Bqp-hfhlDY9/"/>
    <s v="#23andme #health #ancestrydna"/>
    <m/>
    <m/>
    <s v="23andme health ancestrydna"/>
    <s v="Neutral"/>
    <s v="Joy"/>
    <s v="Instagram"/>
    <m/>
    <s v="Image"/>
    <m/>
    <n v="1"/>
    <s v="1"/>
    <s v="1"/>
    <n v="0"/>
    <n v="0"/>
    <n v="0"/>
    <n v="0"/>
    <n v="0"/>
    <n v="0"/>
    <n v="3"/>
    <n v="100"/>
    <n v="3"/>
  </r>
  <r>
    <s v="dermbytanya"/>
    <s v="dermbytanya"/>
    <m/>
    <m/>
    <m/>
    <m/>
    <m/>
    <m/>
    <m/>
    <m/>
    <s v="No"/>
    <n v="96"/>
    <m/>
    <m/>
    <s v="Tweet"/>
    <s v="1921577731485644844_7531904745"/>
    <s v="1921577731485644844_7531904745"/>
    <x v="52"/>
    <s v="https://www.instagram.com/p/Bqq0MQNgLgs/"/>
    <s v="Happy Monday! Hope y’all had a restful #thanksgiving holiday weekend. Did any of you participate in #blackfriday or #cybermonday shopping?! 🙋🏻‍♀️🙋🏻‍♀️🙋🏻‍♀️ You know I did! I’ve been wanting to try this for some time now, and I can’t wait to get my #23andme #results in! Working in the #medical field I naturally have an interest in both #genetics and #health 🤓, but when it’s tied in with #research OMG! 🤩 #nerdstatus Who’s with me?!"/>
    <m/>
    <m/>
    <s v="thanksgiving blackfriday cybermonday 23andme results medical genetics health research nerdstatus"/>
    <s v="Positive"/>
    <s v="Fear"/>
    <s v="Instagram"/>
    <m/>
    <s v="Image"/>
    <m/>
    <n v="1"/>
    <s v="1"/>
    <s v="1"/>
    <n v="2"/>
    <n v="2.6315789473684212"/>
    <n v="0"/>
    <n v="0"/>
    <n v="0"/>
    <n v="0"/>
    <n v="74"/>
    <n v="97.36842105263158"/>
    <n v="76"/>
  </r>
  <r>
    <s v="internationalmuseumofthesaree"/>
    <s v="internationalmuseumofthesaree"/>
    <m/>
    <m/>
    <m/>
    <m/>
    <m/>
    <m/>
    <m/>
    <m/>
    <s v="No"/>
    <n v="97"/>
    <m/>
    <m/>
    <s v="Tweet"/>
    <s v="1920645274550061370_7485123794"/>
    <s v="1920645274550061370_7485123794"/>
    <x v="79"/>
    <s v="https://www.instagram.com/p/BqngLOBFsk6/"/>
    <s v="Clip 3 with Aminta. Favorite saree moment and what her perfect saree would look like? #guyanachunes #ggrfoundation #sadhana #desitv #indiandesigners #itv #india #sareeindia #mauritius #fiji #jamaica #trinidad #bihartourism #uttarpradeshtourism #tourism #suriname #gopio #venezuela #florida #sareecanada #sareeuk #sareeusa #saree #sari #bangladesh #ecofriendly #roots #bollywood #ancestry #23andme"/>
    <m/>
    <m/>
    <s v="guyanachunes ggrfoundation sadhana desitv indiandesigners itv india sareeindia mauritius fiji jamaica trinidad bihartourism uttarpradeshtourism tourism suriname gopio venezuela florida sareecanada sareeuk sareeusa saree sari bangladesh ecofriendly roots bollywood ancestry 23andme"/>
    <s v="Unclassified"/>
    <s v="Unclassified"/>
    <s v="Instagram"/>
    <m/>
    <s v="Video"/>
    <m/>
    <n v="1"/>
    <s v="1"/>
    <s v="1"/>
    <n v="3"/>
    <n v="6.666666666666667"/>
    <n v="0"/>
    <n v="0"/>
    <n v="0"/>
    <n v="0"/>
    <n v="42"/>
    <n v="93.33333333333333"/>
    <n v="45"/>
  </r>
  <r>
    <s v="thunderstudios"/>
    <s v="23andme"/>
    <m/>
    <m/>
    <m/>
    <m/>
    <m/>
    <m/>
    <m/>
    <m/>
    <s v="No"/>
    <n v="98"/>
    <m/>
    <m/>
    <s v="Mentions"/>
    <s v="1921468624561153916_1973289053"/>
    <s v="1921468624561153916_1973289053"/>
    <x v="80"/>
    <s v="https://www.instagram.com/p/BqqbYieBqd8/"/>
    <s v="Meet your #Genes! 🧬 new @23andme spot shot on stage 3 #23andme #DNA #DNAtest"/>
    <m/>
    <m/>
    <s v="Genes 23andme DNA DNAtest"/>
    <s v="Neutral"/>
    <s v="Joy"/>
    <s v="Instagram"/>
    <m/>
    <s v="Video"/>
    <m/>
    <n v="1"/>
    <s v="2"/>
    <s v="2"/>
    <n v="0"/>
    <n v="0"/>
    <n v="0"/>
    <n v="0"/>
    <n v="0"/>
    <n v="0"/>
    <n v="13"/>
    <n v="100"/>
    <n v="13"/>
  </r>
  <r>
    <s v="marque__kaali"/>
    <s v="marque__kaali"/>
    <m/>
    <m/>
    <m/>
    <m/>
    <m/>
    <m/>
    <m/>
    <m/>
    <s v="No"/>
    <n v="99"/>
    <m/>
    <m/>
    <s v="Tweet"/>
    <s v="1921317353715415705_8248315267"/>
    <s v="1921317353715415705_8248315267"/>
    <x v="81"/>
    <s v="https://www.instagram.com/p/Bqp4_QhADqZ/"/>
    <s v="Got my results from my 23 and Me test and I’m honestly so in love!!! I think it’s amazing!!! 😍😍 #23andMe #MultiRacial #ImEverything"/>
    <m/>
    <m/>
    <s v="23andMe MultiRacial ImEverything"/>
    <s v="Positive"/>
    <s v="Joy"/>
    <s v="Instagram"/>
    <m/>
    <s v="Image"/>
    <m/>
    <n v="1"/>
    <s v="1"/>
    <s v="1"/>
    <n v="2"/>
    <n v="8.333333333333334"/>
    <n v="0"/>
    <n v="0"/>
    <n v="0"/>
    <n v="0"/>
    <n v="22"/>
    <n v="91.66666666666667"/>
    <n v="24"/>
  </r>
  <r>
    <s v="sweetph911"/>
    <s v="sweetph911"/>
    <m/>
    <m/>
    <m/>
    <m/>
    <m/>
    <m/>
    <m/>
    <m/>
    <s v="No"/>
    <n v="100"/>
    <m/>
    <m/>
    <s v="Tweet"/>
    <s v="1920737486766782935_6914694963"/>
    <s v="1920737486766782935_6914694963"/>
    <x v="82"/>
    <s v="https://www.instagram.com/p/Bqn1JFVgrnX/"/>
    <s v="This is going to be interesting. #23andme"/>
    <m/>
    <m/>
    <s v="23andme"/>
    <s v="Positive"/>
    <s v="Fear"/>
    <s v="Instagram"/>
    <m/>
    <s v="Image"/>
    <m/>
    <n v="1"/>
    <s v="1"/>
    <s v="1"/>
    <n v="1"/>
    <n v="14.285714285714286"/>
    <n v="0"/>
    <n v="0"/>
    <n v="0"/>
    <n v="0"/>
    <n v="6"/>
    <n v="85.71428571428571"/>
    <n v="7"/>
  </r>
  <r>
    <s v="asians_uniited"/>
    <s v="asians_uniited"/>
    <m/>
    <m/>
    <m/>
    <m/>
    <m/>
    <m/>
    <m/>
    <m/>
    <s v="No"/>
    <n v="101"/>
    <m/>
    <m/>
    <s v="Tweet"/>
    <s v="1920780273675574729_8585544496"/>
    <s v="1920780273675574729_8585544496"/>
    <x v="83"/>
    <s v="https://www.instagram.com/p/Bqn-3twAp3J/"/>
    <s v="It's ironic how some people hate immigrants but want to take 23andMe tests to see what kind of immigrants their ancestors once were - - - - - #asiansunite #racism #blacklivesmatter #immigrants #xenophobia #asianappreciation #latinasstaywinning #blackgirlmagic #endracism #fuckbigotry"/>
    <m/>
    <m/>
    <s v="asiansunite racism blacklivesmatter immigrants xenophobia asianappreciation latinasstaywinning blackgirlmagic endracism fuckbigotry"/>
    <s v="Negative"/>
    <s v="Disgust"/>
    <s v="Instagram"/>
    <m/>
    <s v="Image"/>
    <m/>
    <n v="1"/>
    <s v="1"/>
    <s v="1"/>
    <n v="0"/>
    <n v="0"/>
    <n v="3"/>
    <n v="9.090909090909092"/>
    <n v="0"/>
    <n v="0"/>
    <n v="30"/>
    <n v="90.9090909090909"/>
    <n v="33"/>
  </r>
  <r>
    <s v="tali401"/>
    <s v="tali401"/>
    <m/>
    <m/>
    <m/>
    <m/>
    <m/>
    <m/>
    <m/>
    <m/>
    <s v="No"/>
    <n v="102"/>
    <m/>
    <m/>
    <s v="Tweet"/>
    <s v="1921390475214868381_372565534"/>
    <s v="1921390475214868381_372565534"/>
    <x v="84"/>
    <s v="https://www.instagram.com/p/BqqJnUOAE-d/"/>
    <s v="I really hope I’m from Wakanda #23andme"/>
    <m/>
    <m/>
    <s v="23andme"/>
    <s v="Positive"/>
    <s v="Fear"/>
    <s v="Instagram"/>
    <m/>
    <s v="Image"/>
    <m/>
    <n v="1"/>
    <s v="1"/>
    <s v="1"/>
    <n v="0"/>
    <n v="0"/>
    <n v="0"/>
    <n v="0"/>
    <n v="0"/>
    <n v="0"/>
    <n v="8"/>
    <n v="100"/>
    <n v="8"/>
  </r>
  <r>
    <s v="garrettmcain"/>
    <s v="garrettmcain"/>
    <m/>
    <m/>
    <m/>
    <m/>
    <m/>
    <m/>
    <m/>
    <m/>
    <s v="No"/>
    <n v="103"/>
    <m/>
    <m/>
    <s v="Tweet"/>
    <s v="1920432660792867791_6356793"/>
    <s v="1920432660792867791_6356793"/>
    <x v="85"/>
    <s v="https://www.instagram.com/p/Bqmv1SBnfvP/"/>
    <s v="I think I’m mostly Irish but will update once my 23andMe results come back. #🇮🇪 #☘️#🇬🇧 • • • #dublin #ireland #dublinireland #gayboy #gayguy #gay #gayman #gayguys #mensfashion #mensstyle #menshaircut #menswear #gaytravel #gayvacation #brexit"/>
    <m/>
    <m/>
    <s v="dublin ireland dublinireland gayboy gayguy gay gayman gayguys mensfashion mensstyle menshaircut menswear gaytravel gayvacation brexit"/>
    <s v="Neutral"/>
    <s v="Fear"/>
    <s v="Instagram"/>
    <m/>
    <s v="Image"/>
    <m/>
    <n v="1"/>
    <s v="1"/>
    <s v="1"/>
    <n v="0"/>
    <n v="0"/>
    <n v="0"/>
    <n v="0"/>
    <n v="0"/>
    <n v="0"/>
    <n v="30"/>
    <n v="100"/>
    <n v="30"/>
  </r>
  <r>
    <s v="garyploski"/>
    <s v="23andme"/>
    <m/>
    <m/>
    <m/>
    <m/>
    <m/>
    <m/>
    <m/>
    <m/>
    <s v="No"/>
    <n v="104"/>
    <m/>
    <m/>
    <s v="Mentions"/>
    <s v="1920913004447499162_426079356"/>
    <s v="1920913004447499162_426079356"/>
    <x v="86"/>
    <s v="https://www.instagram.com/p/BqodDM6hYOa/"/>
    <s v="Yes please! 🧬 From the @23andme TOS – “You may learn information about yourself that you do not anticipate. Once you obtain your genetic information, the knowledge is irrevocable.“ . . #23andme #genetics #dna #genetictesting #dnatest #lineage #health #research #relatives #knowledgeispower #arewerelated #learningaboutmyself #whoami #genetichealth"/>
    <m/>
    <m/>
    <s v="23andme genetics dna genetictesting dnatest lineage health research relatives knowledgeispower arewerelated learningaboutmyself whoami genetichealth"/>
    <s v="Positive"/>
    <s v="Joy"/>
    <s v="Instagram"/>
    <m/>
    <s v="Image"/>
    <m/>
    <n v="1"/>
    <s v="2"/>
    <s v="2"/>
    <n v="0"/>
    <n v="0"/>
    <n v="0"/>
    <n v="0"/>
    <n v="0"/>
    <n v="0"/>
    <n v="41"/>
    <n v="100"/>
    <n v="41"/>
  </r>
  <r>
    <s v="traceysfancy"/>
    <s v="bmichellek"/>
    <m/>
    <m/>
    <m/>
    <m/>
    <m/>
    <m/>
    <m/>
    <m/>
    <s v="No"/>
    <n v="105"/>
    <m/>
    <m/>
    <s v="Mentions"/>
    <s v="1921343147100920328_614652289"/>
    <s v="1921343147100920328_614652289"/>
    <x v="87"/>
    <s v="https://www.instagram.com/p/Bqp-2melNoI/"/>
    <s v="Today is “spit test day”! 💦 Yep! Matt and I are spitting in tubes and sending those little vials of yummy goodness off to the lab to find out who we really are! 😂 Matt is doing it out of pure curiosity and for fun and games. 🤪 I have an entirely different agenda! I. Am. Adopted. I was 21 years old when I met this lovely lady to my right, now known as Nini (my biological mom) and the beauty to my left is my bio-sis @bmichellek ....and here we are 31 yrs later! 👭 But as basic science would have it....it takes TWO ✌🏻 to make a baby....so let’s see if these spit tubes answer any questions?!?!?! ⁉️😱⁉️ Stay tuned.....📺 . . #traceysfancy #dna #genetics #23andme #family #adopted #mystery #paternal #maternal #biologocal #adoption #ancestry #diy #happy #instagood #picoftheday"/>
    <m/>
    <m/>
    <s v="traceysfancy dna genetics 23andme family adopted mystery paternal maternal biologocal adoption ancestry diy happy instagood picoftheday"/>
    <s v="Positive"/>
    <s v="Joy"/>
    <s v="Instagram"/>
    <m/>
    <s v="Image"/>
    <m/>
    <n v="1"/>
    <s v="12"/>
    <s v="12"/>
    <n v="7"/>
    <n v="5.147058823529412"/>
    <n v="1"/>
    <n v="0.7352941176470589"/>
    <n v="0"/>
    <n v="0"/>
    <n v="128"/>
    <n v="94.11764705882354"/>
    <n v="136"/>
  </r>
  <r>
    <s v="silverberrygenomix"/>
    <s v="silverberrygenomix"/>
    <m/>
    <m/>
    <m/>
    <m/>
    <m/>
    <m/>
    <m/>
    <m/>
    <s v="No"/>
    <n v="106"/>
    <m/>
    <m/>
    <s v="Tweet"/>
    <s v="1920559639796607192_5322817750"/>
    <s v="1920559639796607192_5322817750"/>
    <x v="88"/>
    <s v="https://www.instagram.com/p/BqnMtEcB2jY/"/>
    <s v="Get a lot more from your DNA file! Upload your existing file from from #23andMe #ancestrydna or #ftdna and get your health &amp; wellness reports instantly. Offer ends on Monday 26th mid-night. ⠀ ⠀ #dna #dnatest #ancestry #health #wellness #fitness"/>
    <m/>
    <m/>
    <s v="23andMe ancestrydna ftdna dna dnatest ancestry health wellness fitness"/>
    <s v="Positive"/>
    <s v="Joy"/>
    <s v="Instagram"/>
    <m/>
    <s v="Image"/>
    <m/>
    <n v="2"/>
    <s v="1"/>
    <s v="1"/>
    <n v="1"/>
    <n v="2.6315789473684212"/>
    <n v="0"/>
    <n v="0"/>
    <n v="0"/>
    <n v="0"/>
    <n v="37"/>
    <n v="97.36842105263158"/>
    <n v="38"/>
  </r>
  <r>
    <s v="silverberrygenomix"/>
    <s v="silverberrygenomix"/>
    <m/>
    <m/>
    <m/>
    <m/>
    <m/>
    <m/>
    <m/>
    <m/>
    <s v="No"/>
    <n v="107"/>
    <m/>
    <m/>
    <s v="Tweet"/>
    <s v="1920637059226018413_5322817750"/>
    <s v="1920637059226018413_5322817750"/>
    <x v="89"/>
    <s v="https://www.instagram.com/p/BqneTq5niJt/"/>
    <s v="Get a lot more from your DNA file! Upload your existing file from from #23andMe #ancestrydna or #ftdna and get your health &amp; wellness reports instantly. Offer ends on Monday 26th mid-night. ⠀ ⠀ #dna #dnatest #ancestry #health #wellness #fitness"/>
    <m/>
    <m/>
    <s v="23andMe ancestrydna ftdna dna dnatest ancestry health wellness fitness"/>
    <s v="Positive"/>
    <s v="Joy"/>
    <s v="Instagram"/>
    <m/>
    <s v="Image"/>
    <m/>
    <n v="2"/>
    <s v="1"/>
    <s v="1"/>
    <n v="1"/>
    <n v="2.6315789473684212"/>
    <n v="0"/>
    <n v="0"/>
    <n v="0"/>
    <n v="0"/>
    <n v="37"/>
    <n v="97.36842105263158"/>
    <n v="38"/>
  </r>
  <r>
    <s v="drpaulvin"/>
    <s v="drpaulvin"/>
    <m/>
    <m/>
    <m/>
    <m/>
    <m/>
    <m/>
    <m/>
    <m/>
    <s v="No"/>
    <n v="108"/>
    <m/>
    <m/>
    <s v="Tweet"/>
    <s v="1921417284166663575_2374234274"/>
    <s v="1921417284166663575_2374234274"/>
    <x v="90"/>
    <s v="https://www.instagram.com/p/BqqPtcADL2X/"/>
    <s v="Did you know that your genetics can be used to help treat depression, insomnia, weight gain and more? I am proud to announce we are now using Pure Genomics to evaluate genetic results from 23 and me and to devise personalized treatments to support your wellness. What can specific genes effect? ⚡️ FTO- Associated with weight ⚡️ COMT- Associated with mood issues and problems with Estrogen ⚡️ CBS- Associsted with detox #biohacking #wellness #23andme #functionalmedicine #holisticnewyork. #newyorkcity #health #healthblogger #fitnessblogger"/>
    <m/>
    <m/>
    <s v="biohacking wellness 23andme functionalmedicine holisticnewyork newyorkcity health healthblogger fitnessblogger"/>
    <s v="Neutral"/>
    <s v="Joy"/>
    <s v="Instagram"/>
    <m/>
    <s v="Image"/>
    <m/>
    <n v="1"/>
    <s v="1"/>
    <s v="1"/>
    <n v="5"/>
    <n v="6.4935064935064934"/>
    <n v="3"/>
    <n v="3.896103896103896"/>
    <n v="0"/>
    <n v="0"/>
    <n v="69"/>
    <n v="89.6103896103896"/>
    <n v="77"/>
  </r>
  <r>
    <s v="bettyfordthecarrotmonster"/>
    <s v="familytreedna"/>
    <m/>
    <m/>
    <m/>
    <m/>
    <m/>
    <m/>
    <m/>
    <m/>
    <s v="No"/>
    <n v="109"/>
    <m/>
    <m/>
    <s v="Mentions"/>
    <s v="1920867115968343060_5769953725"/>
    <s v="1920867115968343060_5769953725"/>
    <x v="91"/>
    <s v="https://www.instagram.com/p/BqoSnb8BawU/"/>
    <s v="The last place that I uploaded my DNA was to Family Tree DNA. I had to pay $20.00 to see my ethnicity per their site. I find it to be pretty accurate except for the SW European part. I think it should be NW European to account for my Swiss ancestry. The second shot is my Ancestry and 23andme results for a side-by-side comparison. #irish #ireland #britishancestry #englishancestry #dnagenetics #dnaethnicity #swissancestry #swiss #switzerland🇨🇭 #england #english #23andme #ancestrydna #familytreedna @familytreedna #easterneuropean"/>
    <m/>
    <m/>
    <s v="irish ireland britishancestry englishancestry dnagenetics dnaethnicity swissancestry swiss switzerland england english 23andme ancestrydna familytreedna easterneuropean"/>
    <s v="Neutral"/>
    <s v="Unclassified"/>
    <s v="Instagram"/>
    <m/>
    <s v="Image"/>
    <m/>
    <n v="1"/>
    <s v="3"/>
    <s v="3"/>
    <n v="2"/>
    <n v="2.4096385542168677"/>
    <n v="0"/>
    <n v="0"/>
    <n v="0"/>
    <n v="0"/>
    <n v="81"/>
    <n v="97.59036144578313"/>
    <n v="83"/>
  </r>
  <r>
    <s v="twiggyjenlandia"/>
    <s v="twiggyjenlandia"/>
    <m/>
    <m/>
    <m/>
    <m/>
    <m/>
    <m/>
    <m/>
    <m/>
    <s v="No"/>
    <n v="110"/>
    <m/>
    <m/>
    <s v="Tweet"/>
    <s v="1920605794833697256_6203271951"/>
    <s v="1920605794833697256_6203271951"/>
    <x v="92"/>
    <s v="https://www.instagram.com/p/BqnXMtqnono/"/>
    <s v="Hubby and I are both trying to get a better handle on our health and diet with this early Christmas gift to ourselves. Have you done one of these? How much did you learn from yours? I'm mostly hoping it'll shed light on metabolic issues for me, but I'm also excited to learn what ancestry info it might provide. . #genetics #genetictesting #23andme #metabolism #diet #ancestry #mutation #ignoranceisdeadly"/>
    <m/>
    <m/>
    <s v="genetics genetictesting 23andme metabolism diet ancestry mutation ignoranceisdeadly"/>
    <s v="Positive"/>
    <s v="Joy"/>
    <s v="Instagram"/>
    <m/>
    <s v="Image"/>
    <m/>
    <n v="1"/>
    <s v="1"/>
    <s v="1"/>
    <n v="2"/>
    <n v="2.985074626865672"/>
    <n v="1"/>
    <n v="1.492537313432836"/>
    <n v="0"/>
    <n v="0"/>
    <n v="64"/>
    <n v="95.5223880597015"/>
    <n v="67"/>
  </r>
  <r>
    <s v="victoriaastorm"/>
    <s v="victoriaastorm"/>
    <m/>
    <m/>
    <m/>
    <m/>
    <m/>
    <m/>
    <m/>
    <m/>
    <s v="No"/>
    <n v="111"/>
    <m/>
    <m/>
    <s v="Tweet"/>
    <s v="1920822726634220984_4772788261"/>
    <s v="1920822726634220984_4772788261"/>
    <x v="93"/>
    <s v="https://www.instagram.com/p/BqoIhfJh624/"/>
    <s v="Proud of my heritage and proud to be Hispanic! 🧬🧬🧬☺️ #23andme &amp; PS. the highlighted parts are from what 23andme did to label the percentages of what I am ☺️ #hispanicchicks #latina #mestizo #dnatesting #science swipe left 🙃"/>
    <m/>
    <m/>
    <s v="23andme hispanicchicks latina mestizo dnatesting science"/>
    <s v="Positive"/>
    <s v="Joy"/>
    <s v="Instagram"/>
    <m/>
    <s v="Image"/>
    <m/>
    <n v="1"/>
    <s v="1"/>
    <s v="1"/>
    <n v="2"/>
    <n v="5.882352941176471"/>
    <n v="1"/>
    <n v="2.9411764705882355"/>
    <n v="0"/>
    <n v="0"/>
    <n v="31"/>
    <n v="91.17647058823529"/>
    <n v="34"/>
  </r>
  <r>
    <s v="nadia_amal_ka"/>
    <s v="nadia_amal_ka"/>
    <m/>
    <m/>
    <m/>
    <m/>
    <m/>
    <m/>
    <m/>
    <m/>
    <s v="No"/>
    <n v="112"/>
    <m/>
    <m/>
    <s v="Tweet"/>
    <s v="1921156916361301721_218171849"/>
    <s v="1921156916361301721_218171849"/>
    <x v="94"/>
    <s v="https://www.instagram.com/p/BqpUgllgA7Z/"/>
    <s v="Кто интересовался темой исследования днк для изучения предков своих, т.е. #ancestryreport? На #23andme до завтрашнего вечера (23:00 Мск) - скидка огромная. Т.е. простое исследование нац.состава вашей #днк будет примерно 4000 руб. плюс доставка (там включена доставка им в лабораторию в америку обратно). Это не реклама. Я сама когда делала, платила гораздо больше."/>
    <m/>
    <m/>
    <s v="ancestryreport 23andme днк"/>
    <s v="Negative"/>
    <s v="Unclassified"/>
    <s v="Instagram"/>
    <m/>
    <s v="Image"/>
    <m/>
    <n v="1"/>
    <s v="1"/>
    <s v="1"/>
    <n v="0"/>
    <n v="0"/>
    <n v="0"/>
    <n v="0"/>
    <n v="0"/>
    <n v="0"/>
    <n v="55"/>
    <n v="100"/>
    <n v="55"/>
  </r>
  <r>
    <s v="_sodium_citrate_"/>
    <s v="_sodium_citrate_"/>
    <m/>
    <m/>
    <m/>
    <m/>
    <m/>
    <m/>
    <m/>
    <m/>
    <s v="No"/>
    <n v="113"/>
    <m/>
    <m/>
    <s v="Tweet"/>
    <s v="1921551588616697607_9200982620"/>
    <s v="1921551588616697607_9200982620"/>
    <x v="95"/>
    <s v="https://www.instagram.com/p/BqquP0xFfcH/"/>
    <s v="Let me give you guys a history lesson on my ancestry. Albert Hustin And Luis Agote hit on the anticoagulant properties of Sodium Citrate in 1914 but the compound was toxic in blood. Dr. Richard Lewisohn was the man who discovered the concentration at which Sodium Citrate could keep blood liquid without poisoning the recipient of the transfusion through exhaustive experiments. At first, it appeared that the Sodium Citrate had a lot of negative side effects but in reality, the side effects were caused due to poorly cleaned equipment. The poorly cleaned equipment lead to infections agents entering the body. They later retried Lewisohn’s Sodium Citrate concentration and it worked just about perfectly. It took years for professionals to accept Lewisohn’s solution but it was accepted just in time for World War I where a blood transfusion would be a common operation. 💉 Wild right? #history #family #23andMe"/>
    <m/>
    <m/>
    <s v="history family 23andMe"/>
    <s v="Negative"/>
    <s v="Disgust"/>
    <s v="Instagram"/>
    <m/>
    <s v="Image"/>
    <m/>
    <n v="1"/>
    <s v="1"/>
    <s v="1"/>
    <n v="4"/>
    <n v="2.684563758389262"/>
    <n v="6"/>
    <n v="4.026845637583893"/>
    <n v="0"/>
    <n v="0"/>
    <n v="139"/>
    <n v="93.28859060402685"/>
    <n v="149"/>
  </r>
  <r>
    <s v="huynhduyenqn"/>
    <s v="huynhduyenqn"/>
    <m/>
    <m/>
    <m/>
    <m/>
    <m/>
    <m/>
    <m/>
    <m/>
    <s v="No"/>
    <n v="114"/>
    <m/>
    <m/>
    <s v="Tweet"/>
    <s v="1920244029066279643_2190362907"/>
    <s v="1920244029066279643_2190362907"/>
    <x v="96"/>
    <s v="https://www.instagram.com/p/BqmE8VCj3rb/"/>
    <s v="#dalat #23andme When I was young✈️"/>
    <m/>
    <m/>
    <s v="dalat 23andme"/>
    <s v="Positive"/>
    <s v="Joy"/>
    <s v="Instagram"/>
    <m/>
    <s v="Image"/>
    <m/>
    <n v="1"/>
    <s v="1"/>
    <s v="1"/>
    <n v="0"/>
    <n v="0"/>
    <n v="0"/>
    <n v="0"/>
    <n v="0"/>
    <n v="0"/>
    <n v="6"/>
    <n v="100"/>
    <n v="6"/>
  </r>
  <r>
    <s v="kongkpw"/>
    <s v="kongkpw"/>
    <m/>
    <m/>
    <m/>
    <m/>
    <m/>
    <m/>
    <m/>
    <m/>
    <s v="No"/>
    <n v="115"/>
    <m/>
    <m/>
    <s v="Tweet"/>
    <s v="1921471363089313721_1643942097"/>
    <s v="1921471363089313721_1643942097"/>
    <x v="97"/>
    <s v="https://www.instagram.com/p/BqqcAY7Bi-5/"/>
    <s v="Can’t wait to find out how Asian I am 😆#23andme"/>
    <m/>
    <m/>
    <s v="23andme"/>
    <s v="Positive"/>
    <s v="Unclassified"/>
    <s v="Instagram"/>
    <m/>
    <s v="Image"/>
    <m/>
    <n v="1"/>
    <s v="1"/>
    <s v="1"/>
    <n v="0"/>
    <n v="0"/>
    <n v="0"/>
    <n v="0"/>
    <n v="0"/>
    <n v="0"/>
    <n v="11"/>
    <n v="100"/>
    <n v="11"/>
  </r>
  <r>
    <s v="lordpratt"/>
    <s v="lordpratt"/>
    <m/>
    <m/>
    <m/>
    <m/>
    <m/>
    <m/>
    <m/>
    <m/>
    <s v="No"/>
    <n v="116"/>
    <m/>
    <m/>
    <s v="Tweet"/>
    <s v="1920431266436616099_3244751079"/>
    <s v="1920431266436616099_3244751079"/>
    <x v="98"/>
    <s v="https://www.instagram.com/p/Bqmvg_bgg-j/"/>
    <s v="Let’s start looking; for somebody, somewhere. #heritage #dna #family #origins #orphan #23andme #lineage #ineedsomething #anything #anyone #someone #somebody #somewhere #locate #sendmelocation #adoption #adopted #parents #siblings #cousins #relatives"/>
    <m/>
    <m/>
    <s v="heritage dna family origins orphan 23andme lineage ineedsomething anything anyone someone somebody somewhere locate sendmelocation adoption adopted parents siblings cousins relatives"/>
    <s v="Neutral"/>
    <s v="Anger"/>
    <s v="Instagram"/>
    <m/>
    <s v="Image"/>
    <m/>
    <n v="1"/>
    <s v="1"/>
    <s v="1"/>
    <n v="0"/>
    <n v="0"/>
    <n v="1"/>
    <n v="3.5714285714285716"/>
    <n v="0"/>
    <n v="0"/>
    <n v="27"/>
    <n v="96.42857142857143"/>
    <n v="28"/>
  </r>
  <r>
    <s v="maestroagnew"/>
    <s v="maestroagnew"/>
    <m/>
    <m/>
    <m/>
    <m/>
    <m/>
    <m/>
    <m/>
    <m/>
    <s v="No"/>
    <n v="117"/>
    <m/>
    <m/>
    <s v="Tweet"/>
    <s v="1921263094027759732_1519453666"/>
    <s v="1921263094027759732_1519453666"/>
    <x v="99"/>
    <s v="https://www.instagram.com/p/BqpsprPl7B0/"/>
    <s v="After my Ancestry.com DNA results, decided to seek a 2nd opinion to see if I was a Mexican child adopted into a lily white family. 😅 #23andme #23andmeresults"/>
    <m/>
    <m/>
    <s v="23andme 23andmeresults"/>
    <s v="Neutral"/>
    <s v="Neutral"/>
    <s v="Instagram"/>
    <m/>
    <s v="Image"/>
    <m/>
    <n v="1"/>
    <s v="1"/>
    <s v="1"/>
    <n v="0"/>
    <n v="0"/>
    <n v="0"/>
    <n v="0"/>
    <n v="0"/>
    <n v="0"/>
    <n v="28"/>
    <n v="100"/>
    <n v="28"/>
  </r>
  <r>
    <s v="juliefree7"/>
    <s v="juliefree7"/>
    <m/>
    <m/>
    <m/>
    <m/>
    <m/>
    <m/>
    <m/>
    <m/>
    <s v="No"/>
    <n v="118"/>
    <m/>
    <m/>
    <s v="Tweet"/>
    <s v="1920692360142859393_601892691"/>
    <s v="1920692360142859393_601892691"/>
    <x v="100"/>
    <s v="https://www.instagram.com/p/Bqnq4Z5HyyB/"/>
    <s v="a new brother-in-law! . . . . #5 #family #ancestry #23andme #brothers"/>
    <m/>
    <m/>
    <s v="5 family ancestry 23andme brothers"/>
    <s v="Positive"/>
    <s v="Joy"/>
    <s v="Instagram"/>
    <m/>
    <s v="Image"/>
    <m/>
    <n v="1"/>
    <s v="1"/>
    <s v="1"/>
    <n v="0"/>
    <n v="0"/>
    <n v="0"/>
    <n v="0"/>
    <n v="0"/>
    <n v="0"/>
    <n v="10"/>
    <n v="100"/>
    <n v="10"/>
  </r>
  <r>
    <s v="dnafithq"/>
    <s v="dnafithq"/>
    <m/>
    <m/>
    <m/>
    <m/>
    <m/>
    <m/>
    <m/>
    <m/>
    <s v="No"/>
    <n v="119"/>
    <m/>
    <m/>
    <s v="Tweet"/>
    <s v="1921176068922620924_763643896"/>
    <s v="1921176068922620924_763643896"/>
    <x v="101"/>
    <s v="https://www.instagram.com/p/BqpY3SzHTv8/"/>
    <s v="Welcome to a whole new era of self-guided wellness, with our simple, at home blood test… SnapShot! . SnapShot is a DNAFit product that adds an additional layer of in-depth insight into our bodies. SnapShot tracks 17 blood markers over these five key categories ⬆️ . If you’re already a DNAFit customer, SnapShot imports your genetic results, for you to understand how your genetics and blood test results interact. . Take advantage of our Cyber Monday offer &amp; get your own SnapShot for £45 (RRP £64) today! . Explore SnapShot &amp; DNAFit [link in bio] . #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
    <m/>
    <m/>
    <s v="dnafit dnafitsale blackfriday blackfridaysale blackfridaydeal discountdeal bfdiscount blackfridayshopping sale shoppingtime dnatesting health healthyliving geneticstest dna healthyeating fitness fitfam personalisation healthtech healthdata 23andme christmas presentideads bloodtest bloodmarkers bloodresults snapshot snapshotbydnafit"/>
    <s v="Neutral"/>
    <s v="Neutral"/>
    <s v="Instagram"/>
    <m/>
    <s v="Image"/>
    <m/>
    <n v="3"/>
    <s v="7"/>
    <s v="7"/>
    <n v="2"/>
    <n v="1.6666666666666667"/>
    <n v="0"/>
    <n v="0"/>
    <n v="0"/>
    <n v="0"/>
    <n v="118"/>
    <n v="98.33333333333333"/>
    <n v="120"/>
  </r>
  <r>
    <s v="dnafithq"/>
    <s v="dnafithq"/>
    <m/>
    <m/>
    <m/>
    <m/>
    <m/>
    <m/>
    <m/>
    <m/>
    <s v="No"/>
    <n v="120"/>
    <m/>
    <m/>
    <s v="Tweet"/>
    <s v="1921093106233711738_763643896"/>
    <s v="1921093106233711738_763643896"/>
    <x v="102"/>
    <s v="https://www.instagram.com/p/BqpGABxgxx6/"/>
    <s v="T’S CYBER MONDAY! We’ve extended our Black Friday sale and are still offering our bestselling kit, Diet Fitness Pro 360, for £99! It’s time to join the #dnafitfam 💚 Explore DNAFit [link in bio] #dnafit #dnafitsale #blackfriday #blackfridaysale #blackfridaydeal #discountdeal #bfdiscount #blackfridayshopping #sale #shoppingtime #dnatesting #health #healthyliving #geneticstest #dna #healthyeating #fitness #fitfam #personalisation #healthtech #healthdata #23andme #christmas #presentideads"/>
    <m/>
    <m/>
    <s v="dnafitfam dnafit dnafitsale blackfriday blackfridaysale blackfridaydeal discountdeal bfdiscount blackfridayshopping sale shoppingtime dnatesting health healthyliving geneticstest dna healthyeating fitness fitfam personalisation healthtech healthdata 23andme christmas presentideads"/>
    <s v="Positive"/>
    <s v="Neutral"/>
    <s v="Instagram"/>
    <m/>
    <s v="Video"/>
    <m/>
    <n v="3"/>
    <s v="7"/>
    <s v="7"/>
    <n v="0"/>
    <n v="0"/>
    <n v="0"/>
    <n v="0"/>
    <n v="0"/>
    <n v="0"/>
    <n v="60"/>
    <n v="100"/>
    <n v="60"/>
  </r>
  <r>
    <s v="dnafithq"/>
    <s v="dnafithq"/>
    <m/>
    <m/>
    <m/>
    <m/>
    <m/>
    <m/>
    <m/>
    <m/>
    <s v="No"/>
    <n v="121"/>
    <m/>
    <m/>
    <s v="Tweet"/>
    <s v="1920516614417955778_763643896"/>
    <s v="1920516614417955778_763643896"/>
    <x v="103"/>
    <s v="https://www.instagram.com/p/BqnC697njvC/"/>
    <s v="Free consultation with one of our Wellness Team members for every DNAFit customer. Ask any questions or them your goals and they’ll help guide you using your genetic insights 🙌🏽💚 Explore DNAFit [link in bio] #dnafit #dnafitsale #blackfriday #blackfridaysale #blackfridaydeal #discountdeal #bfdiscount #blackfridayshopping #sale #shoppingtime #dnatesting #health #healthyliving #geneticstest #dna #healthyeating #fitness #fitfam #personalisation #healthtech #healthdata #23andme #christmas #presentideads"/>
    <m/>
    <m/>
    <s v="dnafit dnafitsale blackfriday blackfridaysale blackfridaydeal discountdeal bfdiscount blackfridayshopping sale shoppingtime dnatesting health healthyliving geneticstest dna healthyeating fitness fitfam personalisation healthtech healthdata 23andme christmas presentideads"/>
    <s v="Neutral"/>
    <s v="Joy"/>
    <s v="Instagram"/>
    <m/>
    <s v="Image"/>
    <m/>
    <n v="3"/>
    <s v="7"/>
    <s v="7"/>
    <n v="1"/>
    <n v="1.694915254237288"/>
    <n v="0"/>
    <n v="0"/>
    <n v="0"/>
    <n v="0"/>
    <n v="58"/>
    <n v="98.30508474576271"/>
    <n v="59"/>
  </r>
  <r>
    <s v="dnatestingchoice"/>
    <s v="dnatestingchoice"/>
    <m/>
    <m/>
    <m/>
    <m/>
    <m/>
    <m/>
    <m/>
    <m/>
    <s v="No"/>
    <n v="122"/>
    <m/>
    <m/>
    <s v="Tweet"/>
    <s v="1921084488004193364_8004284856"/>
    <s v="1921084488004193364_8004284856"/>
    <x v="104"/>
    <s v="https://www.instagram.com/p/BqpECnbAMxU/"/>
    <s v="Don’t miss out on #BlackFriday / #CyberMonday savings! Follow our bio link to see what you can save on ancestry and health DNA tests like 23andMe and AncestryDNA! #myheritage #23andme #ancestrydna #ftdna #livingdna #genealogy #genealogytest #familytree #ancestry #ancestrytest #dnatest #dna #ancestrydnatest #healthyliving #healthylifestyle #heritage #family #ancestors"/>
    <m/>
    <m/>
    <s v="BlackFriday CyberMonday myheritage 23andme ancestrydna ftdna livingdna genealogy genealogytest familytree ancestry ancestrytest dnatest dna ancestrydnatest healthyliving healthylifestyle heritage family ancestors"/>
    <s v="Positive"/>
    <s v="Neutral"/>
    <s v="Instagram"/>
    <m/>
    <s v="Image"/>
    <m/>
    <n v="1"/>
    <s v="1"/>
    <s v="1"/>
    <n v="2"/>
    <n v="4.3478260869565215"/>
    <n v="1"/>
    <n v="2.1739130434782608"/>
    <n v="0"/>
    <n v="0"/>
    <n v="43"/>
    <n v="93.47826086956522"/>
    <n v="46"/>
  </r>
  <r>
    <s v="genetic.lifehacks"/>
    <s v="genetic.lifehacks"/>
    <m/>
    <m/>
    <m/>
    <m/>
    <m/>
    <m/>
    <m/>
    <m/>
    <s v="No"/>
    <n v="123"/>
    <m/>
    <m/>
    <s v="Tweet"/>
    <s v="1921307706866699340_5502863937"/>
    <s v="1921307706866699340_5502863937"/>
    <x v="105"/>
    <s v="https://www.instagram.com/p/Bqp2y4MAoxM/"/>
    <s v="Latest blog post on www.geneticLifehacks.com -- check your #23andMe data to see if you carry the genetic variants linked to an increased probability of having twins. #geneticlifehacks #biohacking #science #twins #dna"/>
    <s v="www.geneticLifehacks.com"/>
    <s v="www.geneticlifehacks.com"/>
    <s v="23andMe geneticlifehacks biohacking science twins dna"/>
    <s v="Neutral"/>
    <s v="Fear"/>
    <s v="Instagram"/>
    <m/>
    <s v="Image"/>
    <m/>
    <n v="1"/>
    <s v="1"/>
    <s v="1"/>
    <n v="0"/>
    <n v="0"/>
    <n v="0"/>
    <n v="0"/>
    <n v="0"/>
    <n v="0"/>
    <n v="32"/>
    <n v="100"/>
    <n v="32"/>
  </r>
  <r>
    <s v="iqinzz"/>
    <s v="iqinzz"/>
    <m/>
    <m/>
    <m/>
    <m/>
    <m/>
    <m/>
    <m/>
    <m/>
    <s v="No"/>
    <n v="124"/>
    <m/>
    <m/>
    <s v="Tweet"/>
    <s v="1920849028159351272_296869326"/>
    <s v="1920849028159351272_296869326"/>
    <x v="106"/>
    <s v="https://www.instagram.com/p/BqoOgOWl6no/"/>
    <s v="👩🏻‍🔬👨🏻‍🔬 #blackfriday #gift #23andme"/>
    <m/>
    <m/>
    <s v="blackfriday gift 23andme"/>
    <s v="Positive"/>
    <s v="Neutral"/>
    <s v="Instagram"/>
    <m/>
    <s v="Image"/>
    <m/>
    <n v="1"/>
    <s v="1"/>
    <s v="1"/>
    <n v="0"/>
    <n v="0"/>
    <n v="0"/>
    <n v="0"/>
    <n v="0"/>
    <n v="0"/>
    <n v="3"/>
    <n v="100"/>
    <n v="3"/>
  </r>
  <r>
    <s v="aubitthehobbit_"/>
    <s v="aubitthehobbit_"/>
    <m/>
    <m/>
    <m/>
    <m/>
    <m/>
    <m/>
    <m/>
    <m/>
    <s v="No"/>
    <n v="125"/>
    <m/>
    <m/>
    <s v="Tweet"/>
    <s v="1921514985394203922_3065263698"/>
    <s v="1921514985394203922_3065263698"/>
    <x v="107"/>
    <s v="https://www.instagram.com/p/Bqql7LXAu0S/"/>
    <s v="Saliva ..... yum..... #dna #23andme"/>
    <m/>
    <m/>
    <s v="dna 23andme"/>
    <s v="Unclassified"/>
    <s v="Unclassified"/>
    <s v="Instagram"/>
    <m/>
    <s v="Image"/>
    <m/>
    <n v="1"/>
    <s v="1"/>
    <s v="1"/>
    <n v="0"/>
    <n v="0"/>
    <n v="0"/>
    <n v="0"/>
    <n v="0"/>
    <n v="0"/>
    <n v="4"/>
    <n v="100"/>
    <n v="4"/>
  </r>
  <r>
    <s v="tyler_sundberg92"/>
    <s v="tyler_sundberg92"/>
    <m/>
    <m/>
    <m/>
    <m/>
    <m/>
    <m/>
    <m/>
    <m/>
    <s v="No"/>
    <n v="126"/>
    <m/>
    <m/>
    <s v="Tweet"/>
    <s v="1920836758804951244_239921807"/>
    <s v="1920836758804951244_239921807"/>
    <x v="108"/>
    <s v="https://www.instagram.com/p/BqoLtroFPDM/"/>
    <s v="Did a thing today. #genetics #23andme #geneology #dna #sunday"/>
    <m/>
    <m/>
    <s v="genetics 23andme geneology dna sunday"/>
    <s v="Positive"/>
    <s v="Joy"/>
    <s v="Instagram"/>
    <m/>
    <s v="Image"/>
    <m/>
    <n v="1"/>
    <s v="1"/>
    <s v="1"/>
    <n v="0"/>
    <n v="0"/>
    <n v="0"/>
    <n v="0"/>
    <n v="0"/>
    <n v="0"/>
    <n v="9"/>
    <n v="100"/>
    <n v="9"/>
  </r>
  <r>
    <s v="mirla_84"/>
    <s v="mirla_84"/>
    <m/>
    <m/>
    <m/>
    <m/>
    <m/>
    <m/>
    <m/>
    <m/>
    <s v="No"/>
    <n v="127"/>
    <m/>
    <m/>
    <s v="Tweet"/>
    <s v="1920905261143240076_1998244892"/>
    <s v="1920905261143240076_1998244892"/>
    <x v="109"/>
    <s v="https://www.instagram.com/p/BqobShZny2M/"/>
    <s v="If anyone wants to use the code please feel free, I’m only going to leave it up for two days 💋 #23andme"/>
    <m/>
    <m/>
    <s v="23andme"/>
    <s v="Positive"/>
    <s v="Unclassified"/>
    <s v="Instagram"/>
    <m/>
    <s v="Image"/>
    <m/>
    <n v="1"/>
    <s v="1"/>
    <s v="1"/>
    <n v="1"/>
    <n v="4.545454545454546"/>
    <n v="0"/>
    <n v="0"/>
    <n v="0"/>
    <n v="0"/>
    <n v="21"/>
    <n v="95.45454545454545"/>
    <n v="22"/>
  </r>
  <r>
    <s v="hollywarnerhealth"/>
    <s v="hollywarnerhealth"/>
    <m/>
    <m/>
    <m/>
    <m/>
    <m/>
    <m/>
    <m/>
    <m/>
    <s v="No"/>
    <n v="128"/>
    <m/>
    <m/>
    <s v="Tweet"/>
    <s v="1921575784482743587_713034742"/>
    <s v="1921575784482743587_713034742"/>
    <x v="110"/>
    <s v="https://www.instagram.com/p/Bqqzv67FiUj/"/>
    <s v="Holy shit! Cyber Monday sale and I didn’t even know! Have you been on the fence about testing your endocannabinoid system? Want to know if you need more or less THC? How about how well you metabolize CBD? Now the time! It’s on sale 🙂 Regular $199 not $139! Click the link and grab your kit. Already have 23andme or ancestry results? You can submit your raw data for cheap! Yup it’s on sale too. Regular $39.95 now $19.95 CLICK THE LINK TO PURCHASE. https://hollywarnerhealth.com/product/endocannabinoid-dna-variant-report/ Clickable link bio ☝🏼☝🏼#cbd #endocannabinoid #endocannabinoidsystem #endometriosisawareness #painrelief #thc #cannabis #cannabiscommunity #cannabidiol #cannabinoid #cannabinoids #cannabinol #weed #pot #legalization #medicalmarijuana #medicinalmarijuana #herbs"/>
    <s v="https://hollywarnerhealth.com/product/endocannabinoid-dna-variant-report"/>
    <s v="hollywarnerhealth.com"/>
    <s v="cbd endocannabinoid endocannabinoidsystem endometriosisawareness painrelief thc cannabis cannabiscommunity cannabidiol cannabinoid cannabinoids cannabinol weed pot legalization medicalmarijuana medicinalmarijuana herbs"/>
    <s v="Positive"/>
    <s v="Neutral"/>
    <s v="Instagram"/>
    <m/>
    <s v="Image"/>
    <m/>
    <n v="1"/>
    <s v="1"/>
    <s v="1"/>
    <n v="2"/>
    <n v="1.834862385321101"/>
    <n v="3"/>
    <n v="2.7522935779816513"/>
    <n v="0"/>
    <n v="0"/>
    <n v="104"/>
    <n v="95.41284403669725"/>
    <n v="109"/>
  </r>
  <r>
    <s v="thesweetandsaltylife_"/>
    <s v="23andme"/>
    <m/>
    <m/>
    <m/>
    <m/>
    <m/>
    <m/>
    <m/>
    <m/>
    <s v="No"/>
    <n v="129"/>
    <m/>
    <m/>
    <s v="Mentions"/>
    <s v="1921129353115583026_8434782780"/>
    <s v="1921129353115583026_8434782780"/>
    <x v="111"/>
    <s v="https://www.instagram.com/p/BqpOPfUB8Iy/"/>
    <s v="I'm so excited to send this off today and find out a little bit about myself. The kids are excited for me to send it off so they can see how much of a basic white girl I am.🤔 I thought about doing this a while back but decided that it was not worth the money. On Friday my husband had told me he bought something for me that would be here on Sunday but I'd have to send it back. I racked my brain for a while trying to figure out what it was. once I figured it out that it was a @23andme kit I wish I wouldn't have said anything because I ruined his surprise but I'm excited to get the results. #23andme #whoami #prayingforsomeirish #probablyyourbasicwhitegirl #dna #momsohard #entrepreneur #bossbabe #mondayssuck #monday"/>
    <m/>
    <m/>
    <s v="23andme whoami prayingforsomeirish probablyyourbasicwhitegirl dna momsohard entrepreneur bossbabe mondayssuck monday"/>
    <s v="Positive"/>
    <s v="Sadness"/>
    <s v="Instagram"/>
    <m/>
    <s v="Image"/>
    <m/>
    <n v="1"/>
    <s v="2"/>
    <s v="2"/>
    <n v="4"/>
    <n v="2.962962962962963"/>
    <n v="1"/>
    <n v="0.7407407407407407"/>
    <n v="0"/>
    <n v="0"/>
    <n v="130"/>
    <n v="96.29629629629629"/>
    <n v="135"/>
  </r>
  <r>
    <s v="ryanwl"/>
    <s v="ryanwl"/>
    <m/>
    <m/>
    <m/>
    <m/>
    <m/>
    <m/>
    <m/>
    <m/>
    <s v="No"/>
    <n v="130"/>
    <m/>
    <m/>
    <s v="Tweet"/>
    <s v="1921510982670947145_17561449"/>
    <s v="1921510982670947145_17561449"/>
    <x v="112"/>
    <s v="https://www.instagram.com/p/BqqlA7iHRNJ/"/>
    <s v="#23andme #23andmekit #23andmeancestry #dnagenetics #dna #ancestry #genetics #genes #excited #gayman #gayguy #maine #mainelife #gaymaine #instagay #gaygram #scruff #gayscruff #gaybear #welcometoyou #23andmeresults"/>
    <m/>
    <m/>
    <s v="23andme 23andmekit 23andmeancestry dnagenetics dna ancestry genetics genes excited gayman gayguy maine mainelife gaymaine instagay gaygram scruff gayscruff gaybear welcometoyou 23andmeresults"/>
    <s v="Positive"/>
    <s v="Fear"/>
    <s v="Instagram"/>
    <m/>
    <s v="Image"/>
    <m/>
    <n v="1"/>
    <s v="1"/>
    <s v="1"/>
    <n v="1"/>
    <n v="4.761904761904762"/>
    <n v="0"/>
    <n v="0"/>
    <n v="0"/>
    <n v="0"/>
    <n v="20"/>
    <n v="95.23809523809524"/>
    <n v="21"/>
  </r>
  <r>
    <s v="loveinevergreen"/>
    <s v="loveinevergreen"/>
    <m/>
    <m/>
    <m/>
    <m/>
    <m/>
    <m/>
    <m/>
    <m/>
    <s v="No"/>
    <n v="131"/>
    <m/>
    <m/>
    <s v="Tweet"/>
    <s v="1921030564423348248_9149383682"/>
    <s v="1921030564423348248_9149383682"/>
    <x v="113"/>
    <s v="https://www.instagram.com/p/Bqo3x7LHzAY/"/>
    <s v="Before I was a DNA analyst/Certified Family Historian - I spent 10 years in #Lasvegas as a #BigCat trainer. - If you have had your #DNA done by ancestry, myheritage or 23andme send me a message to get more out of your ethnicity background, I do extra extraction as a hobby 🖤 🖤 #cat #romance #instacouple #couplegoals #couplesgoals #couples #marriedatfirstsight #married #loveit #instagood #blogger #blog #lifestyleblogger #lifestyle #tattoo"/>
    <m/>
    <m/>
    <s v="Lasvegas BigCat DNA cat romance instacouple couplegoals couplesgoals couples marriedatfirstsight married loveit instagood blogger blog lifestyleblogger lifestyle tattoo"/>
    <s v="Neutral"/>
    <s v="Joy"/>
    <s v="Instagram"/>
    <m/>
    <s v="Image"/>
    <m/>
    <n v="1"/>
    <s v="1"/>
    <s v="1"/>
    <n v="0"/>
    <n v="0"/>
    <n v="0"/>
    <n v="0"/>
    <n v="0"/>
    <n v="0"/>
    <n v="65"/>
    <n v="100"/>
    <n v="65"/>
  </r>
  <r>
    <s v="crazyshoppingcart"/>
    <s v="target"/>
    <m/>
    <m/>
    <m/>
    <m/>
    <m/>
    <m/>
    <m/>
    <m/>
    <s v="No"/>
    <n v="132"/>
    <m/>
    <m/>
    <s v="Mentions"/>
    <s v="1920429052524416993_1495364171"/>
    <s v="1920429052524416993_1495364171"/>
    <x v="114"/>
    <s v="https://www.instagram.com/p/BqmvAxkDs_h/"/>
    <s v="~Target~ 23andMe Personal Ancestry DNA Test Kit - $59⠀ . ⠀ Get the details by clicking on the link in our profile, then on the picture.⠀ .⠀ https://buff.ly/2BuKaYe⠀ . ⠀⠀ #deals #coupons #couponcommunity #couponer #coupon #couponing #extremecouponing #couponlife #coupondeal #deal #discount #sale #shopping #shop #save #couponers #couponfamily #savings #thecrazyshoppingcart @target #target #targetclearance #targetdeals #targetdoesitagain #targetfinds #targetcouponing #targetrun #targetmom #targetlife #targetaddict"/>
    <s v="https://buff.ly/2BuKaYe"/>
    <s v="buff.ly"/>
    <s v="deals coupons couponcommunity couponer coupon couponing extremecouponing couponlife coupondeal deal discount sale shopping shop save couponers couponfamily savings thecrazyshoppingcart target targetclearance targetdeals targetdoesitagain targetfinds targetcouponing targetrun targetmom targetlife targetaddict"/>
    <s v="Neutral"/>
    <s v="Neutral"/>
    <s v="Instagram"/>
    <m/>
    <s v="Image"/>
    <m/>
    <n v="1"/>
    <s v="11"/>
    <s v="11"/>
    <n v="1"/>
    <n v="1.8867924528301887"/>
    <n v="0"/>
    <n v="0"/>
    <n v="0"/>
    <n v="0"/>
    <n v="52"/>
    <n v="98.11320754716981"/>
    <n v="53"/>
  </r>
  <r>
    <s v="unitedfamiliesinternational"/>
    <s v="unitedfamiliesinternational"/>
    <m/>
    <m/>
    <m/>
    <m/>
    <m/>
    <m/>
    <m/>
    <m/>
    <s v="No"/>
    <n v="133"/>
    <m/>
    <m/>
    <s v="Tweet"/>
    <s v="1921305823508463115_8427964616"/>
    <s v="1921305823508463115_8427964616"/>
    <x v="115"/>
    <s v="https://www.instagram.com/p/Bqp2XeLHH4L/"/>
    <s v="Family history is an important part of who each of us are. How have you been strengthened by the stories of your ancestors? #unitedfamiliesinternational #ufi #family #families #familyhistory #ancestry #ancestors #ancestor #past #familyhistorymatters #ancestrydotcom #ancestrydna #ancestrydnaresults #23andme #twentythreeandme #sharestories #shareyourhistory #journal #journaling #diary #familymemories #familytree #familysearch #familyphotos #pastfamilyphotos #oldfamilyphotos #oldfamilyphotosarethebest"/>
    <m/>
    <m/>
    <s v="unitedfamiliesinternational ufi family families familyhistory ancestry ancestors ancestor past familyhistorymatters ancestrydotcom ancestrydna ancestrydnaresults 23andme twentythreeandme sharestories shareyourhistory journal journaling diary familymemories familytree familysearch familyphotos pastfamilyphotos oldfamilyphotos oldfamilyphotosarethebest"/>
    <s v="Positive"/>
    <s v="Joy"/>
    <s v="Instagram"/>
    <m/>
    <s v="Image"/>
    <m/>
    <n v="1"/>
    <s v="1"/>
    <s v="1"/>
    <n v="1"/>
    <n v="2"/>
    <n v="0"/>
    <n v="0"/>
    <n v="0"/>
    <n v="0"/>
    <n v="49"/>
    <n v="98"/>
    <n v="50"/>
  </r>
  <r>
    <s v="beehar34"/>
    <s v="beehar34"/>
    <m/>
    <m/>
    <m/>
    <m/>
    <m/>
    <m/>
    <m/>
    <m/>
    <s v="No"/>
    <n v="134"/>
    <m/>
    <m/>
    <s v="Tweet"/>
    <s v="1921452702531199452_144395064"/>
    <s v="1921452702531199452_144395064"/>
    <x v="116"/>
    <s v="https://www.instagram.com/p/BqqXw17FiHc/"/>
    <s v="My Amazon Black Friday purchase and early Christmas gift from the hubster. As an adoptee, family health history is my biggest concern. *Side soapbox moment: It’s annoying that at doctor’s offices I put unknown/adopted on paperwork and then every single visit after that, I still get asked. Create a check box for adopted already!* So many studies have shown that genetic risk factors can help in preventative care. I want to be able to make informed decisions about managing my health care. This is the first step. #adopteelife #koreanadoptee #23andMe"/>
    <m/>
    <m/>
    <s v="adopteelife koreanadoptee 23andMe"/>
    <s v="Negative"/>
    <s v="Anger"/>
    <s v="Instagram"/>
    <m/>
    <s v="Image"/>
    <m/>
    <n v="1"/>
    <s v="1"/>
    <s v="1"/>
    <n v="0"/>
    <n v="0"/>
    <n v="4"/>
    <n v="4.301075268817204"/>
    <n v="0"/>
    <n v="0"/>
    <n v="89"/>
    <n v="95.6989247311828"/>
    <n v="93"/>
  </r>
  <r>
    <s v="jay_the_invader"/>
    <s v="jay_the_invader"/>
    <m/>
    <m/>
    <m/>
    <m/>
    <m/>
    <m/>
    <m/>
    <m/>
    <s v="No"/>
    <n v="135"/>
    <m/>
    <m/>
    <s v="Tweet"/>
    <s v="1921514734676829489_1400802280"/>
    <s v="1921514734676829489_1400802280"/>
    <x v="117"/>
    <s v="https://www.instagram.com/p/Bqql3h3F2Ux/"/>
    <s v="Being adopted I've always wanted to know more about myself, what makes up me. This year for Christmas I'm gifting myself knowledge. In less than 2 months I'll be a little closer to knowing my background. #23andme #adopted #christmas #gift #knowlege #countdown"/>
    <m/>
    <m/>
    <s v="23andme adopted christmas gift knowlege countdown"/>
    <s v="Positive"/>
    <s v="Joy"/>
    <s v="Instagram"/>
    <m/>
    <s v="Image"/>
    <m/>
    <n v="1"/>
    <s v="1"/>
    <s v="1"/>
    <n v="0"/>
    <n v="0"/>
    <n v="0"/>
    <n v="0"/>
    <n v="0"/>
    <n v="0"/>
    <n v="42"/>
    <n v="100"/>
    <n v="42"/>
  </r>
  <r>
    <s v="bylisapitt"/>
    <s v="ancestry"/>
    <m/>
    <m/>
    <m/>
    <m/>
    <m/>
    <m/>
    <m/>
    <m/>
    <s v="No"/>
    <n v="136"/>
    <m/>
    <m/>
    <s v="Mentions"/>
    <s v="1920438265356041298_199887832"/>
    <s v="1920438265356041298_199887832"/>
    <x v="118"/>
    <s v="https://www.instagram.com/p/BqmxG1rnTxS/"/>
    <s v="Just casually collecting DNA at 2 am. NBD. I already did the @ancestry one. I'm making it really easy for law enforcement to find me one day 😂 Fingerprints registered with the FBI anyway, I'm going all in. @23andme #dna #health #ancestry"/>
    <m/>
    <m/>
    <s v="dna health ancestry"/>
    <s v="Positive"/>
    <s v="Fear"/>
    <s v="Instagram"/>
    <m/>
    <s v="Image"/>
    <m/>
    <n v="1"/>
    <s v="3"/>
    <s v="3"/>
    <n v="1"/>
    <n v="2.4390243902439024"/>
    <n v="0"/>
    <n v="0"/>
    <n v="0"/>
    <n v="0"/>
    <n v="40"/>
    <n v="97.5609756097561"/>
    <n v="41"/>
  </r>
  <r>
    <s v="endocanna_health"/>
    <s v="endocanna_health"/>
    <m/>
    <m/>
    <m/>
    <m/>
    <m/>
    <m/>
    <m/>
    <m/>
    <s v="No"/>
    <n v="138"/>
    <m/>
    <m/>
    <s v="Mentions"/>
    <s v="1921490628483888091_7726525045"/>
    <s v="1921490628483888091_7726525045"/>
    <x v="119"/>
    <s v="https://www.instagram.com/p/BqqgYvOBjPb/"/>
    <s v="Still@on sale today!Curious about your own #endocannabinoidsystem ? And how your #genetics may affect your experience with #plantmedicine like #cbd and #thc ? Check out @endocanna_health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
    <m/>
    <m/>
    <s v="endocannabinoidsystem genetics plantmedicine cbd thc DNA sale cybermonday terpene cannabinoid wellness 23andMe ancestry RawData terpenes blackfriday cannabis cannabisnurse cannabiscommunity cannabisismedicine terps health dnatesting nostrains shopping medicalcannabis medicalmarijuana womenincannabis cannabisdoctors"/>
    <s v="Unclassified"/>
    <s v="Unclassified"/>
    <s v="Instagram"/>
    <m/>
    <s v="Image"/>
    <m/>
    <n v="1"/>
    <s v="19"/>
    <s v="19"/>
    <n v="4"/>
    <n v="5.714285714285714"/>
    <n v="0"/>
    <n v="0"/>
    <n v="0"/>
    <n v="0"/>
    <n v="66"/>
    <n v="94.28571428571429"/>
    <n v="70"/>
  </r>
  <r>
    <s v="endocanna_health"/>
    <s v="endocanna_health"/>
    <m/>
    <m/>
    <m/>
    <m/>
    <m/>
    <m/>
    <m/>
    <m/>
    <s v="No"/>
    <n v="139"/>
    <m/>
    <m/>
    <s v="Tweet"/>
    <s v="1921484952760083566_7726525045"/>
    <s v="1921484952760083566_7726525045"/>
    <x v="120"/>
    <s v="https://www.instagram.com/p/BqqfGJSheRu/"/>
    <s v="Still on sale today! Curious about your own #endocannabinoidsystem ? And how your #genetics may affect your experience with #plantmedicine like #cbd and #thc ? Check out our #DNA test kit is safe and confidential and on #sale thru #cybermonday Discover your optimal #terpene and #cannabinoid ratios for #wellness - works with #23andMe and #ancestry #RawData too ! #terpenes —-////—- #blackfriday #cannabis #cannabisnurse #cannabiscommunity #cannabisismedicine #terps #health #dnatesting #nostrains #shopping #medicalcannabis #medicalmarijuana #womenincannabis #cannabisdoctors"/>
    <m/>
    <m/>
    <s v="endocannabinoidsystem genetics plantmedicine cbd thc DNA sale cybermonday terpene cannabinoid wellness 23andMe ancestry RawData terpenes blackfriday cannabis cannabisnurse cannabiscommunity cannabisismedicine terps health dnatesting nostrains shopping medicalcannabis medicalmarijuana womenincannabis cannabisdoctors"/>
    <s v="Positive"/>
    <s v="Joy"/>
    <s v="Instagram"/>
    <m/>
    <s v="Image"/>
    <m/>
    <n v="1"/>
    <s v="19"/>
    <s v="19"/>
    <n v="4"/>
    <n v="5.797101449275362"/>
    <n v="0"/>
    <n v="0"/>
    <n v="0"/>
    <n v="0"/>
    <n v="65"/>
    <n v="94.20289855072464"/>
    <n v="69"/>
  </r>
  <r>
    <s v="couponing.twinmom"/>
    <s v="couponing.twinmom"/>
    <m/>
    <m/>
    <m/>
    <m/>
    <m/>
    <m/>
    <m/>
    <m/>
    <s v="No"/>
    <n v="140"/>
    <m/>
    <m/>
    <s v="Tweet"/>
    <s v="1920943057684226219_8502908642"/>
    <s v="1920943057684226219_8502908642"/>
    <x v="121"/>
    <s v="https://www.instagram.com/p/Bqoj4iLBWCr/"/>
    <s v="This is a great time to buy a 23andMe kit! My mom and I bought them around this time last year with the same deal and it’s so cool to see your DNA results and see your living blood relatives!! Great for gifting as well! ❗️Link in bio! 🙌🏼 #couponcommunity #cybermonday #cybermonday2018 #23andme #ancestry"/>
    <m/>
    <m/>
    <s v="couponcommunity cybermonday cybermonday2018 23andme ancestry"/>
    <s v="Positive"/>
    <s v="Joy"/>
    <s v="Instagram"/>
    <m/>
    <s v="Image"/>
    <m/>
    <n v="1"/>
    <s v="1"/>
    <s v="1"/>
    <n v="4"/>
    <n v="7.407407407407407"/>
    <n v="0"/>
    <n v="0"/>
    <n v="0"/>
    <n v="0"/>
    <n v="50"/>
    <n v="92.5925925925926"/>
    <n v="54"/>
  </r>
  <r>
    <s v="monsieur_e._nigma"/>
    <s v="monsieur_e._nigma"/>
    <m/>
    <m/>
    <m/>
    <m/>
    <m/>
    <m/>
    <m/>
    <m/>
    <s v="No"/>
    <n v="141"/>
    <m/>
    <m/>
    <s v="Tweet"/>
    <s v="1921251936246513853_237909067"/>
    <s v="1921251936246513853_237909067"/>
    <x v="122"/>
    <s v="https://www.instagram.com/p/BqpqHTwAUC9/"/>
    <s v="Self discovery, in my opinion, is of the utmost. Let’s see what we’ll learn from this. 👑 #GiveThanks #23andMe #selfdiscovery #Health+Ancestry"/>
    <m/>
    <m/>
    <s v="GiveThanks 23andMe selfdiscovery Health"/>
    <s v="Neutral"/>
    <s v="Unclassified"/>
    <s v="Instagram"/>
    <m/>
    <s v="Image"/>
    <m/>
    <n v="2"/>
    <s v="1"/>
    <s v="1"/>
    <n v="0"/>
    <n v="0"/>
    <n v="0"/>
    <n v="0"/>
    <n v="0"/>
    <n v="0"/>
    <n v="23"/>
    <n v="100"/>
    <n v="23"/>
  </r>
  <r>
    <s v="monsieur_e._nigma"/>
    <s v="monsieur_e._nigma"/>
    <m/>
    <m/>
    <m/>
    <m/>
    <m/>
    <m/>
    <m/>
    <m/>
    <s v="No"/>
    <n v="142"/>
    <m/>
    <m/>
    <s v="Tweet"/>
    <s v="1921241647786494357_237909067"/>
    <s v="1921241647786494357_237909067"/>
    <x v="123"/>
    <s v="https://www.instagram.com/p/Bqpnxl4AAmV/"/>
    <s v="Self discovery, in my opinion, is of the utmost. Let’s see what we’ll learn from this. 👑 #GiveThanks #23andMe #selfdiscovery #Health+Ancestry"/>
    <m/>
    <m/>
    <s v="GiveThanks 23andMe selfdiscovery Health"/>
    <s v="Neutral"/>
    <s v="Unclassified"/>
    <s v="Instagram"/>
    <m/>
    <s v="Image"/>
    <m/>
    <n v="2"/>
    <s v="1"/>
    <s v="1"/>
    <n v="0"/>
    <n v="0"/>
    <n v="0"/>
    <n v="0"/>
    <n v="0"/>
    <n v="0"/>
    <n v="23"/>
    <n v="100"/>
    <n v="23"/>
  </r>
  <r>
    <s v="owenbleiler"/>
    <s v="owenbleiler"/>
    <m/>
    <m/>
    <m/>
    <m/>
    <m/>
    <m/>
    <m/>
    <m/>
    <s v="No"/>
    <n v="143"/>
    <m/>
    <m/>
    <s v="Tweet"/>
    <s v="1921371235566400552_2341840360"/>
    <s v="1921371235566400552_2341840360"/>
    <x v="124"/>
    <s v="https://www.instagram.com/p/BqqFPV5lrQo/"/>
    <s v="Sometimes I make good choices with my money. #23andme #ancestry #moneymoves"/>
    <m/>
    <m/>
    <s v="23andme ancestry moneymoves"/>
    <s v="Positive"/>
    <s v="Joy"/>
    <s v="Instagram"/>
    <m/>
    <s v="Image"/>
    <m/>
    <n v="1"/>
    <s v="1"/>
    <s v="1"/>
    <n v="1"/>
    <n v="9.090909090909092"/>
    <n v="0"/>
    <n v="0"/>
    <n v="0"/>
    <n v="0"/>
    <n v="10"/>
    <n v="90.9090909090909"/>
    <n v="11"/>
  </r>
  <r>
    <s v="mrsahendrix"/>
    <s v="mrsahendrix"/>
    <m/>
    <m/>
    <m/>
    <m/>
    <m/>
    <m/>
    <m/>
    <m/>
    <s v="No"/>
    <n v="144"/>
    <m/>
    <m/>
    <s v="Tweet"/>
    <s v="1920720881416873983_2112532378"/>
    <s v="1920720881416873983_2112532378"/>
    <x v="125"/>
    <s v="https://www.instagram.com/p/BqnxXcZhyf_/"/>
    <s v="It’s finally time! #welcometoyou #23andme"/>
    <m/>
    <m/>
    <s v="welcometoyou 23andme"/>
    <s v="Positive"/>
    <s v="Joy"/>
    <s v="Instagram"/>
    <m/>
    <s v="Image"/>
    <m/>
    <n v="1"/>
    <s v="1"/>
    <s v="1"/>
    <n v="0"/>
    <n v="0"/>
    <n v="0"/>
    <n v="0"/>
    <n v="0"/>
    <n v="0"/>
    <n v="6"/>
    <n v="100"/>
    <n v="6"/>
  </r>
  <r>
    <s v="_elo_m"/>
    <s v="_elo_m"/>
    <m/>
    <m/>
    <m/>
    <m/>
    <m/>
    <m/>
    <m/>
    <m/>
    <s v="No"/>
    <n v="145"/>
    <m/>
    <m/>
    <s v="Tweet"/>
    <s v="1920579532442041756_349693496"/>
    <s v="1920579532442041756_349693496"/>
    <x v="126"/>
    <s v="https://www.instagram.com/p/BqnROi6F_2c/"/>
    <s v="Choice Chance Change • You must make the Choice, to take the Chance, if you want anything in life to Change. #23andme #rnlife #comserve2018"/>
    <m/>
    <m/>
    <s v="23andme rnlife comserve2018"/>
    <s v="Positive"/>
    <s v="Joy"/>
    <s v="Instagram"/>
    <m/>
    <s v="Image"/>
    <m/>
    <n v="1"/>
    <s v="1"/>
    <s v="1"/>
    <n v="0"/>
    <n v="0"/>
    <n v="0"/>
    <n v="0"/>
    <n v="0"/>
    <n v="0"/>
    <n v="23"/>
    <n v="100"/>
    <n v="23"/>
  </r>
  <r>
    <s v="quantifiedbob"/>
    <s v="biohackersummit"/>
    <m/>
    <m/>
    <m/>
    <m/>
    <m/>
    <m/>
    <m/>
    <m/>
    <s v="No"/>
    <n v="146"/>
    <m/>
    <m/>
    <s v="Mentions"/>
    <s v="1920584336210412764_4113114668"/>
    <s v="1920584336210412764_4113114668"/>
    <x v="127"/>
    <s v="https://www.instagram.com/p/BqnSUcxAETc/"/>
    <s v="Epigenetic testing is here! It is understood that our environment and lifestyle (epigenetics) have a larger impact on our health and longevity than the genes with which we are born. Unfortunately, existing genomic tests only provide one-time results, fixed from birth and can only calculate health “risks” - they cannot tell which genes are/aren’t turned “on”. What if I told you it was now possible to find out how your environment and lifestyle are affecting your health at a DNA level?⠀ 👇⠀ @chronomics is a new company that was born out of research at Cambridge University. You may have heard of the “epigenetic clock” developed by Steve Horvath at UCLA in 2013, but Chronomics relies on over 1 million data points - it’s truly next-gen! I met them at the recent @biohackersummit in Toronto and submitted my saliva sample on the spot!⠀ 👇⠀ ➡️ Use my code “quantifiedbob” to save 10% off any of their plans (Biological Age, Epigenetic Life, Full Genome Test) and kickstart your health journey today!⠀ . . ⠀ . . ⠀ . . ⠀ . . ⠀ . . ⠀ #biohacking #biohacker #genetics #epigenetics #dna #longevity #healthspan #labtest #methylation #genome #23andme #genetic #genetictesting"/>
    <m/>
    <m/>
    <s v="biohacking biohacker genetics epigenetics dna longevity healthspan labtest methylation genome 23andme genetic genetictesting"/>
    <s v="Neutral"/>
    <s v="Neutral"/>
    <s v="Instagram"/>
    <m/>
    <s v="Image"/>
    <m/>
    <n v="1"/>
    <s v="6"/>
    <s v="6"/>
    <n v="0"/>
    <n v="0"/>
    <n v="2"/>
    <n v="1.098901098901099"/>
    <n v="0"/>
    <n v="0"/>
    <n v="180"/>
    <n v="98.9010989010989"/>
    <n v="182"/>
  </r>
  <r>
    <s v="kendrastarborn"/>
    <s v="kendrastarborn"/>
    <m/>
    <m/>
    <m/>
    <m/>
    <m/>
    <m/>
    <m/>
    <m/>
    <s v="No"/>
    <n v="148"/>
    <m/>
    <m/>
    <s v="Tweet"/>
    <s v="1921354109879631258_8123389656"/>
    <s v="1921354109879631258_8123389656"/>
    <x v="128"/>
    <s v="https://www.instagram.com/p/BqqBWIXHL2a/"/>
    <s v="1 DNA SAMPLE BUT GOT 2 different #dna #test s #results from 2 #sites —&gt; #23andme &amp; #myheritage ! The point of the test was to aid in #lookingforbirthfamily and wanting to know background but this didn’t really help in either #Igfam - I’d love to know #yourthoughts on which one describes me better cuz it’ll help in my #search #pleasehelp I loved finding out that I’m from countries all over the world (I’d say I’m multiracial but I don’t believe in the terminology -there’s only #onerace of people, the human race!) &amp; have such a diverse #ancestry /#background ❣️reminds me of a wise saying from a Magic Hat bottle cap- “peel off your skin to see we’re all kin #oneworldonepeople Results for Test 1 #irish #swiss #scandanavian #italian #european #african &amp; Test 2 Irish #swedish #spanish or #Portuguese #ukrainian or #Lithuanian #askenazi #jewish &amp; #persian Kendra Rainbowborn"/>
    <m/>
    <m/>
    <s v="dna test results sites 23andme myheritage lookingforbirthfamily Igfam yourthoughts search pleasehelp onerace ancestry background oneworldonepeople irish swiss scandanavian italian european african swedish spanish Portuguese ukrainian Lithuanian askenazi jewish persian"/>
    <s v="Neutral"/>
    <s v="Unclassified"/>
    <s v="Instagram"/>
    <m/>
    <s v="Image"/>
    <m/>
    <n v="1"/>
    <s v="1"/>
    <s v="1"/>
    <n v="5"/>
    <n v="3.3333333333333335"/>
    <n v="0"/>
    <n v="0"/>
    <n v="0"/>
    <n v="0"/>
    <n v="145"/>
    <n v="96.66666666666667"/>
    <n v="150"/>
  </r>
  <r>
    <s v="mybodygx"/>
    <s v="mybodygx"/>
    <m/>
    <m/>
    <m/>
    <m/>
    <m/>
    <m/>
    <m/>
    <m/>
    <s v="No"/>
    <n v="149"/>
    <m/>
    <m/>
    <s v="Tweet"/>
    <s v="1921354398638925595_1124682872"/>
    <s v="1921354398638925595_1124682872"/>
    <x v="129"/>
    <s v="https://www.instagram.com/p/BqqBaVSgecb/"/>
    <s v="CYBER MONDAY DEAL!!! . Give the gift of health this holiday!! . http://www.mybodygx.com . With each report purchased TODAY ONLY you will receive a FREE 30 Minute Coaching Session! . New Workouts, New Nutrition Plans, and Accountability! **23andME customers get an extra discount on the reports! Go to the website to find out more! #mybodygx #cybermonday #giftofhealth #gift #holidays #discount #health #fitness #nutrition #workout #planning #healthcoach #dna #personaltrainer #genetics #holidays"/>
    <s v="http://www.mybodygx.com"/>
    <s v="www.mybodygx.com"/>
    <s v="mybodygx cybermonday giftofhealth gift holidays discount health fitness nutrition workout planning healthcoach dna personaltrainer genetics holidays"/>
    <s v="Positive"/>
    <s v="Neutral"/>
    <s v="Instagram"/>
    <m/>
    <s v="Image"/>
    <m/>
    <n v="2"/>
    <s v="1"/>
    <s v="1"/>
    <n v="1"/>
    <n v="1.5384615384615385"/>
    <n v="0"/>
    <n v="0"/>
    <n v="0"/>
    <n v="0"/>
    <n v="64"/>
    <n v="98.46153846153847"/>
    <n v="65"/>
  </r>
  <r>
    <s v="mybodygx"/>
    <s v="mybodygx"/>
    <m/>
    <m/>
    <m/>
    <m/>
    <m/>
    <m/>
    <m/>
    <m/>
    <s v="No"/>
    <n v="150"/>
    <m/>
    <m/>
    <s v="Tweet"/>
    <s v="1921444989709512986_1124682872"/>
    <s v="1921444989709512986_1124682872"/>
    <x v="130"/>
    <s v="https://www.instagram.com/p/BqqWAmzFvEa/"/>
    <s v="CYBER MONDAY DEAL!!! . Give the gift of health this holiday season!! . http://www.mybodygx.com . Today ONLY with each report purchased you will receive a FREE 30 minute coaching session!! . 30 Minute Coaching Session: New fitness program, New nutrition plan, and Accountability toward your goals!. . **23andME customers receive an extra discount on the reports! Check the website to find out more! . #mybodygx #dna #cybermonday #health #fitness #nutrition #holidaygift #giftofhealth #gift #healthcoach #personaltrainer #healthylifestyle #lifestyle #balance #genetics"/>
    <s v="http://www.mybodygx.com"/>
    <s v="www.mybodygx.com"/>
    <s v="mybodygx dna cybermonday health fitness nutrition holidaygift giftofhealth gift healthcoach personaltrainer healthylifestyle lifestyle balance genetics"/>
    <s v="Positive"/>
    <s v="Joy"/>
    <s v="Instagram"/>
    <m/>
    <s v="Image"/>
    <m/>
    <n v="2"/>
    <s v="1"/>
    <s v="1"/>
    <n v="1"/>
    <n v="1.3888888888888888"/>
    <n v="0"/>
    <n v="0"/>
    <n v="0"/>
    <n v="0"/>
    <n v="71"/>
    <n v="98.61111111111111"/>
    <n v="72"/>
  </r>
  <r>
    <s v="koalacristina"/>
    <s v="koalacristina"/>
    <m/>
    <m/>
    <m/>
    <m/>
    <m/>
    <m/>
    <m/>
    <m/>
    <s v="No"/>
    <n v="151"/>
    <m/>
    <m/>
    <s v="Tweet"/>
    <s v="1921577492720788778_18524363"/>
    <s v="1921577492720788778_18524363"/>
    <x v="52"/>
    <s v="https://www.instagram.com/p/Bqq0Ix2AiUq/"/>
    <s v="THANKFUL - for my mom’s “5 minute fuck”, as she describes it😅 Sooo my mom had gifted me a 23andMe DNA test aaand... As I spit in the tube, I just thought I’d finally know how to respond to “what are you?”. When I got my results and it said I was 50% Jewish (waaat??), I told my mom IT’S WRONG🙄, to which she responded awww you’re Mateo and Violeta’s sister! How what when where why!? She had never hinted at the possibility. I was in shock (ok still kind of am), the person I had thought was my dad my whole life (the man my mom had been with for 20 yrs and had tried to conceive a 2nd child with for the 8 yrs following my brother’s birth), wasn’t actually my dad, and Mati and Violeta, who we had always considered family friends, were actually my brother and sister. Of all the emotions I’ve felt about this (🎢), more than anything, I am so grateful- grateful for finally knowing where my chin came from 😂, but really, grateful to have gained a sister and another brother; for the miracle of life - knowing now that after 8 yrs of trying with one person, I was conceived only because 42 yr old mom had a drunken quickie with a friend😆; for my mom finally sharing her full story, and thus, more than ever, grateful for the sacrifices she made for me, leaving behind everything she knew and had built in Spain for 20+ years to give me the best life she could; and for how it’s inspired me to live life more fully -since finding out, I’ve said yes to every adventure, every chance to truly live. With the heightened focus on what we’re thankful for, the time I’ve had to process, and being that I’m soon going to see Mati for the 1st time since finding out (last saw him and Violeta 25 yrs ago), I felt ready to share to all. Today and every day, I am thankful for all of the ups and downs in my journey and for where I’ve been and where I’m going!💝 PS. don’t do a DNA test if you’re not prepared to possibly be shoook! 😝#23andme #hotdad #ibiza #formentera"/>
    <m/>
    <m/>
    <s v="23andme hotdad ibiza formentera"/>
    <s v="Positive"/>
    <s v="Joy"/>
    <s v="Instagram"/>
    <m/>
    <s v="Image"/>
    <m/>
    <n v="1"/>
    <s v="1"/>
    <s v="1"/>
    <n v="12"/>
    <n v="3.0690537084398977"/>
    <n v="4"/>
    <n v="1.0230179028132993"/>
    <n v="0"/>
    <n v="0"/>
    <n v="375"/>
    <n v="95.9079283887468"/>
    <n v="391"/>
  </r>
  <r>
    <s v="carmenl.j"/>
    <s v="carmenl.j"/>
    <m/>
    <m/>
    <m/>
    <m/>
    <m/>
    <m/>
    <m/>
    <m/>
    <s v="No"/>
    <n v="152"/>
    <m/>
    <m/>
    <s v="Tweet"/>
    <s v="1920634432986087250_5691552"/>
    <s v="1920634432986087250_5691552"/>
    <x v="131"/>
    <s v="https://www.instagram.com/p/BqndtdBhP9S/"/>
    <s v="Got my #23andme results back! Very excited for the opportunity to learn more about my ancestry 🧬🧬🧬"/>
    <m/>
    <m/>
    <s v="23andme"/>
    <s v="Positive"/>
    <s v="Joy"/>
    <s v="Instagram"/>
    <m/>
    <s v="Image"/>
    <m/>
    <n v="1"/>
    <s v="1"/>
    <s v="1"/>
    <n v="1"/>
    <n v="6.25"/>
    <n v="0"/>
    <n v="0"/>
    <n v="0"/>
    <n v="0"/>
    <n v="15"/>
    <n v="93.75"/>
    <n v="16"/>
  </r>
  <r>
    <s v="mdkgod4323"/>
    <s v="mdkgod4323"/>
    <m/>
    <m/>
    <m/>
    <m/>
    <m/>
    <m/>
    <m/>
    <m/>
    <s v="No"/>
    <n v="153"/>
    <m/>
    <m/>
    <s v="Tweet"/>
    <s v="1921158658079720280_811098219"/>
    <s v="1921158658079720280_811098219"/>
    <x v="132"/>
    <s v="https://www.instagram.com/p/BqpU57sAgNY/"/>
    <s v="Time to find out where I came from #myroots #23andme"/>
    <m/>
    <m/>
    <s v="myroots 23andme"/>
    <s v="Neutral"/>
    <s v="Unclassified"/>
    <s v="Instagram"/>
    <m/>
    <s v="Image"/>
    <m/>
    <n v="2"/>
    <s v="1"/>
    <s v="1"/>
    <n v="0"/>
    <n v="0"/>
    <n v="0"/>
    <n v="0"/>
    <n v="0"/>
    <n v="0"/>
    <n v="10"/>
    <n v="100"/>
    <n v="10"/>
  </r>
  <r>
    <s v="mdkgod4323"/>
    <s v="mdkgod4323"/>
    <m/>
    <m/>
    <m/>
    <m/>
    <m/>
    <m/>
    <m/>
    <m/>
    <s v="No"/>
    <n v="154"/>
    <m/>
    <m/>
    <s v="Tweet"/>
    <s v="1920514018578192305_811098219"/>
    <s v="1920514018578192305_811098219"/>
    <x v="133"/>
    <s v="https://www.instagram.com/p/BqnCVMXgtex/"/>
    <s v="I need to know my roots #23andme #dna #roots"/>
    <m/>
    <m/>
    <s v="23andme dna roots"/>
    <s v="Positive"/>
    <s v="Unclassified"/>
    <s v="Instagram"/>
    <m/>
    <s v="Image"/>
    <m/>
    <n v="2"/>
    <s v="1"/>
    <s v="1"/>
    <n v="0"/>
    <n v="0"/>
    <n v="0"/>
    <n v="0"/>
    <n v="0"/>
    <n v="0"/>
    <n v="9"/>
    <n v="100"/>
    <n v="9"/>
  </r>
  <r>
    <s v="bodybytati73"/>
    <s v="bodybytati73"/>
    <m/>
    <m/>
    <m/>
    <m/>
    <m/>
    <m/>
    <m/>
    <m/>
    <s v="No"/>
    <n v="155"/>
    <m/>
    <m/>
    <s v="Tweet"/>
    <s v="1920875617612946524_45419931"/>
    <s v="1920875617612946524_45419931"/>
    <x v="134"/>
    <s v="https://www.instagram.com/p/BqoUjJth1xc/"/>
    <s v="This is a pretty cool gift. I'm excited to get my results. #23andme #coolgifts #spithappens"/>
    <m/>
    <m/>
    <s v="23andme coolgifts spithappens"/>
    <s v="Positive"/>
    <s v="Joy"/>
    <s v="Instagram"/>
    <m/>
    <s v="Image"/>
    <m/>
    <n v="1"/>
    <s v="1"/>
    <s v="1"/>
    <n v="3"/>
    <n v="20"/>
    <n v="0"/>
    <n v="0"/>
    <n v="0"/>
    <n v="0"/>
    <n v="12"/>
    <n v="80"/>
    <n v="15"/>
  </r>
  <r>
    <s v="mozamemesandmaps"/>
    <s v="mozamemesandmaps"/>
    <m/>
    <m/>
    <m/>
    <m/>
    <m/>
    <m/>
    <m/>
    <m/>
    <s v="No"/>
    <n v="156"/>
    <m/>
    <m/>
    <s v="Tweet"/>
    <s v="1921012179428166445_9177759346"/>
    <s v="1921012179428166445_9177759346"/>
    <x v="135"/>
    <s v="https://www.instagram.com/p/BqozmY0A8st/"/>
    <s v="A map of the most popular surnames in the U.S. I bet if you were to cross reference this with a map of popular European surnames it would be telling of ethnic groups. For example Smith would indicate British ancestry and Johnson would allude to Swedish or Norwegian heritage. Thots? 🤔 comment if ur last name is one of ones on the map 🤪 #foodforthought #garcia #swedish #norway #english #ancestrydnaresults #latin #23andme #map #interestingfacts #hmm #america #colorado #california #newyork #florida #texas #politics #historymemes #history #herstory"/>
    <m/>
    <m/>
    <s v="foodforthought garcia swedish norway english ancestrydnaresults latin 23andme map interestingfacts hmm america colorado california newyork florida texas politics historymemes history herstory"/>
    <s v="Neutral"/>
    <s v="Neutral"/>
    <s v="Instagram"/>
    <m/>
    <s v="Image"/>
    <m/>
    <n v="1"/>
    <s v="1"/>
    <s v="1"/>
    <n v="2"/>
    <n v="2.380952380952381"/>
    <n v="0"/>
    <n v="0"/>
    <n v="0"/>
    <n v="0"/>
    <n v="82"/>
    <n v="97.61904761904762"/>
    <n v="84"/>
  </r>
  <r>
    <s v="kiamiagia"/>
    <s v="kiamiagia"/>
    <m/>
    <m/>
    <m/>
    <m/>
    <m/>
    <m/>
    <m/>
    <m/>
    <s v="No"/>
    <n v="157"/>
    <m/>
    <m/>
    <s v="Tweet"/>
    <s v="1920794392525137091_257378650"/>
    <s v="1920794392525137091_257378650"/>
    <x v="136"/>
    <s v="https://www.instagram.com/p/BqoCFK9BeTD/"/>
    <s v="🚨🚨WALGREENS . COM🚨🚨 . . 23andMe Genetic Tests are $0.99 + tax! They tell your genetic health conditions and your ancestry. I used 1k points &amp; paid $.07. Side note: You will still have to pay a $69 lab fee once you send it off . Just a heads up. Clip $20 coupon &amp; use code: CYBER30 Choose SHIP TO STORE for free shipping or pay $5.99 shipping . TFS glitchin_angel . . . #kiacoupondiva #couponcommunity #couponing #couponingcommunity #digitalcoupons #coupons #couponcommunity101 #couponingdeals #couponscommunity #extremecouponing #extremecouponer #extremecouponers #houstoncouponers #houstoncouponer #louisianacouponer #832couponing #337couponing #walgreensdeals #walgreenscouponer #walgreenscouponing #walgreens #walgreensale #couponing101"/>
    <m/>
    <m/>
    <s v="kiacoupondiva couponcommunity couponing couponingcommunity digitalcoupons coupons couponcommunity101 couponingdeals couponscommunity extremecouponing extremecouponer extremecouponers houstoncouponers houstoncouponer louisianacouponer 832couponing 337couponing walgreensdeals walgreenscouponer walgreenscouponing walgreens walgreensale couponing101"/>
    <s v="Neutral"/>
    <s v="Neutral"/>
    <s v="Instagram"/>
    <m/>
    <s v="Image"/>
    <m/>
    <n v="1"/>
    <s v="1"/>
    <s v="1"/>
    <n v="1"/>
    <n v="1.1363636363636365"/>
    <n v="0"/>
    <n v="0"/>
    <n v="0"/>
    <n v="0"/>
    <n v="87"/>
    <n v="98.86363636363636"/>
    <n v="88"/>
  </r>
  <r>
    <s v="lifenome"/>
    <s v="lifenome"/>
    <m/>
    <m/>
    <m/>
    <m/>
    <m/>
    <m/>
    <m/>
    <m/>
    <s v="No"/>
    <n v="158"/>
    <m/>
    <m/>
    <s v="Tweet"/>
    <s v="1920708732440107193_4180300815"/>
    <s v="1920708732440107193_4180300815"/>
    <x v="137"/>
    <s v="https://www.instagram.com/p/BqnumpyFVi5/"/>
    <s v="Most of our our 20,000 genes have so far been neglected in research studies. Only a tiny fraction — 2,000 of them — have hogged most of the attention, and are the focus of 90 percent of the scientific studies published in recent years. Why? It turns out that the reasons have more to do with the working lives of scientists than the genes themselves. #genes #humangenome #science #research #lifeofgenes #lifeofscientists #23andme #future #technology #people https://www.nytimes.com/2018/09/18/science/why-your-dna-is-still-uncharted-territory.html"/>
    <s v="https://www.nytimes.com/2018/09/18/science/why-your-dna-is-still-uncharted-territory.html"/>
    <s v="www.nytimes.com"/>
    <s v="genes humangenome science research lifeofgenes lifeofscientists 23andme future technology people"/>
    <s v="Neutral"/>
    <s v="Joy"/>
    <s v="Instagram"/>
    <m/>
    <s v="Image"/>
    <m/>
    <n v="2"/>
    <s v="1"/>
    <s v="1"/>
    <n v="0"/>
    <n v="0"/>
    <n v="1"/>
    <n v="1.3333333333333333"/>
    <n v="0"/>
    <n v="0"/>
    <n v="74"/>
    <n v="98.66666666666667"/>
    <n v="75"/>
  </r>
  <r>
    <s v="lifenome"/>
    <s v="lifenome"/>
    <m/>
    <m/>
    <m/>
    <m/>
    <m/>
    <m/>
    <m/>
    <m/>
    <s v="No"/>
    <n v="159"/>
    <m/>
    <m/>
    <s v="Tweet"/>
    <s v="1920707880660913255_4180300815"/>
    <s v="1920707880660913255_4180300815"/>
    <x v="138"/>
    <s v="https://www.instagram.com/p/BqnuaQgFkxn/"/>
    <s v="Does your #DNA determine your culture, your next travel destination, your favorite soccer team, and even your Spotify playlist? Or all these are clever marketing tricks? The Atlantic explores #DNA #DNAtesting #DNAtravel #DNAmusic #DNAculture #23andme #ancestry #genetics #genes #world #people #culture https://www.theatlantic.com/science/archive/2018/09/your-dna-is-not-your-culture/571150/"/>
    <s v="https://www.theatlantic.com/science/archive/2018/09/your-dna-is-not-your-culture/571150"/>
    <s v="www.theatlantic.com"/>
    <s v="DNA DNA DNAtesting DNAtravel DNAmusic DNAculture 23andme ancestry genetics genes world people culture"/>
    <s v="Positive"/>
    <s v="Joy"/>
    <s v="Instagram"/>
    <m/>
    <s v="Image"/>
    <m/>
    <n v="2"/>
    <s v="1"/>
    <s v="1"/>
    <n v="2"/>
    <n v="4.878048780487805"/>
    <n v="0"/>
    <n v="0"/>
    <n v="0"/>
    <n v="0"/>
    <n v="39"/>
    <n v="95.1219512195122"/>
    <n v="41"/>
  </r>
  <r>
    <s v="smashlee_bear"/>
    <s v="balidanny"/>
    <m/>
    <m/>
    <m/>
    <m/>
    <m/>
    <m/>
    <m/>
    <m/>
    <s v="No"/>
    <n v="160"/>
    <m/>
    <m/>
    <s v="Mentions"/>
    <s v="1920724337079730558_222421879"/>
    <s v="1920724337079730558_222421879"/>
    <x v="139"/>
    <s v="https://www.instagram.com/p/BqnyJuvFcF-/"/>
    <s v="I’m beyond thrilled for this exciting experience! @balidanny surprised me with something I’ve always been curious about and asked about constantly. If this thing says I’m 0% Hispanic with majority Asian, I might have a melt down 🙃 #23andme #whosmyrealdaddy #wheresmaury"/>
    <m/>
    <m/>
    <s v="23andme whosmyrealdaddy wheresmaury"/>
    <s v="Positive"/>
    <s v="Unclassified"/>
    <s v="Instagram"/>
    <m/>
    <s v="Image"/>
    <m/>
    <n v="1"/>
    <s v="10"/>
    <s v="10"/>
    <n v="2"/>
    <n v="4.651162790697675"/>
    <n v="0"/>
    <n v="0"/>
    <n v="0"/>
    <n v="0"/>
    <n v="41"/>
    <n v="95.34883720930233"/>
    <n v="43"/>
  </r>
  <r>
    <s v="wear.bloodlines"/>
    <s v="overthelaw"/>
    <m/>
    <m/>
    <m/>
    <m/>
    <m/>
    <m/>
    <m/>
    <m/>
    <s v="No"/>
    <n v="161"/>
    <m/>
    <m/>
    <s v="Mentions"/>
    <s v="1921556981693350225_4382123114"/>
    <s v="1921556981693350225_4382123114"/>
    <x v="140"/>
    <s v="https://www.instagram.com/p/BqqveTdgQFR/"/>
    <s v="Props to my #polish boy @overthelaw for repping the Human hoodie with style. 🇵🇱🇵🇱🇵🇱 Every race and nationality share one common trait.... We're all human. Get yours today with the link in the bio. 🙏🔥🙏 #repyourroots #streetwear #apparel #clothingbrand #newbrand #graphicdesign #tshirt #tshirtdesign #threadless #ancestry #familytree #heritage #23andme #bloodline #bloodlines #hoodieseason #fallfashion"/>
    <m/>
    <m/>
    <s v="polish repyourroots streetwear apparel clothingbrand newbrand graphicdesign tshirt tshirtdesign threadless ancestry familytree heritage 23andme bloodline bloodlines hoodieseason fallfashion"/>
    <s v="Positive"/>
    <s v="Joy"/>
    <s v="Instagram"/>
    <m/>
    <s v="Image"/>
    <m/>
    <n v="1"/>
    <s v="9"/>
    <s v="9"/>
    <n v="0"/>
    <n v="0"/>
    <n v="0"/>
    <n v="0"/>
    <n v="0"/>
    <n v="0"/>
    <n v="50"/>
    <n v="100"/>
    <n v="50"/>
  </r>
  <r>
    <s v="hi.deals"/>
    <s v="hi.deals"/>
    <m/>
    <m/>
    <m/>
    <m/>
    <m/>
    <m/>
    <m/>
    <m/>
    <s v="No"/>
    <n v="162"/>
    <m/>
    <m/>
    <s v="Tweet"/>
    <s v="1920406807999018203_8268581980"/>
    <s v="1920406807999018203_8268581980"/>
    <x v="141"/>
    <s v="https://www.instagram.com/p/Bqmp9EvBfTb/"/>
    <s v="I want to try this I have a gift card it will be free‼️🧐🧐 should I or no lol .. Walmart.com 23andme $9.97 #ancestors #23andme #family #giftideas #walmartfinds"/>
    <m/>
    <m/>
    <s v="ancestors 23andme family giftideas walmartfinds"/>
    <s v="Positive"/>
    <s v="Neutral"/>
    <s v="Instagram"/>
    <m/>
    <s v="Image"/>
    <m/>
    <n v="1"/>
    <s v="1"/>
    <s v="1"/>
    <n v="1"/>
    <n v="3.4482758620689653"/>
    <n v="0"/>
    <n v="0"/>
    <n v="0"/>
    <n v="0"/>
    <n v="28"/>
    <n v="96.55172413793103"/>
    <n v="29"/>
  </r>
  <r>
    <s v="devynjon"/>
    <s v="23andme"/>
    <m/>
    <m/>
    <m/>
    <m/>
    <m/>
    <m/>
    <m/>
    <m/>
    <s v="No"/>
    <n v="163"/>
    <m/>
    <m/>
    <s v="Mentions"/>
    <s v="1921252398492372740_25495166"/>
    <s v="1921252398492372740_25495166"/>
    <x v="142"/>
    <s v="https://www.instagram.com/p/BqpqOCQAU8E/"/>
    <s v="The more I travel, the more I learn about myself. I’ve been to the usual stops in Europe (London, Paris, Rome, etc), but it wasn’t until I went to the Middle East that I really felt a connection to a city. I’ve often struggled with feeling assimilated in the United States, even though I’m a citizen and was born and raised there. People in the states don’t look like me, so it’s hard to fit in sometimes. When I went to Israel in 2015, I was awed by the energy and culture, and was excited to learn about my heritage. Jerusalem offered a look into the very origin of my Jewish heritage, and I instantly felt at home. But arriving today on my 4th continent, Africa, the Motherland, felt so charged, so natural, so much like home. Coming to Tangier today was a homecoming. It has so much more meaning to me. I did @23andme a year ago and found roots I never knew about, and I recently found out from my paternal grandmother that as Sephardic Jews, we have a significant amount of Moroccan blood (she found out she’s 33%). Walking around Tangier was comfortable. Foreign, yet somehow familiar. For once in my life, the people around me actually looked like me. #heritage #home #love #morocco #tangier #travel #thisisafrica #africa #travel #me #history"/>
    <m/>
    <m/>
    <s v="heritage home love morocco tangier travel thisisafrica africa travel me history"/>
    <s v="Positive"/>
    <s v="Sadness"/>
    <s v="Instagram"/>
    <m/>
    <s v="Image"/>
    <m/>
    <n v="1"/>
    <s v="2"/>
    <s v="2"/>
    <n v="9"/>
    <n v="3.896103896103896"/>
    <n v="2"/>
    <n v="0.8658008658008658"/>
    <n v="0"/>
    <n v="0"/>
    <n v="220"/>
    <n v="95.23809523809524"/>
    <n v="231"/>
  </r>
  <r>
    <s v="ttatsumaki"/>
    <s v="ttatsumaki"/>
    <m/>
    <m/>
    <m/>
    <m/>
    <m/>
    <m/>
    <m/>
    <m/>
    <s v="No"/>
    <n v="164"/>
    <m/>
    <m/>
    <s v="Tweet"/>
    <s v="1921401625998706273_1758393491"/>
    <s v="1921401625998706273_1758393491"/>
    <x v="143"/>
    <s v="https://www.instagram.com/p/BqqMJlMgsZh/"/>
    <s v="aw shit 🤘 #ancestrydna #23andme"/>
    <m/>
    <m/>
    <s v="ancestrydna 23andme"/>
    <s v="Unclassified"/>
    <s v="Unclassified"/>
    <s v="Instagram"/>
    <m/>
    <s v="Image"/>
    <m/>
    <n v="1"/>
    <s v="1"/>
    <s v="1"/>
    <n v="0"/>
    <n v="0"/>
    <n v="1"/>
    <n v="25"/>
    <n v="0"/>
    <n v="0"/>
    <n v="3"/>
    <n v="75"/>
    <n v="4"/>
  </r>
  <r>
    <s v="theturnbucklegazette"/>
    <s v="theturnbucklegazette"/>
    <m/>
    <m/>
    <m/>
    <m/>
    <m/>
    <m/>
    <m/>
    <m/>
    <s v="No"/>
    <n v="165"/>
    <m/>
    <m/>
    <s v="Tweet"/>
    <s v="1921499990975391831_4237882140"/>
    <s v="1921499990975391831_4237882140"/>
    <x v="144"/>
    <s v="https://www.instagram.com/p/Bqqig-uAShX/"/>
    <s v="Genealogy Results: Braun Strowman Descendant Of Smokey Bear -link in bio- #wwe #raw #wweraw #braunstrowman #onlyyoucanpreventforestfires #wwetlc #23andme #braun #getthesehands"/>
    <m/>
    <m/>
    <s v="wwe raw wweraw braunstrowman onlyyoucanpreventforestfires wwetlc 23andme braun getthesehands"/>
    <s v="Neutral"/>
    <s v="Unclassified"/>
    <s v="Instagram"/>
    <m/>
    <s v="Image"/>
    <m/>
    <n v="1"/>
    <s v="1"/>
    <s v="1"/>
    <n v="0"/>
    <n v="0"/>
    <n v="0"/>
    <n v="0"/>
    <n v="0"/>
    <n v="0"/>
    <n v="20"/>
    <n v="100"/>
    <n v="20"/>
  </r>
  <r>
    <s v="callmemrslowcarbbeckley"/>
    <s v="tif7459"/>
    <m/>
    <m/>
    <m/>
    <m/>
    <m/>
    <m/>
    <m/>
    <m/>
    <s v="No"/>
    <n v="166"/>
    <m/>
    <m/>
    <s v="Mentions"/>
    <s v="1921500229765515703_8366378240"/>
    <s v="1921500229765515703_8366378240"/>
    <x v="144"/>
    <s v="https://www.instagram.com/p/BqqikdHAUm3/"/>
    <s v="An early Christmas gift from my best friend @tif7459 #23andme and I’m excited for the results especially since I’m a twin! It’ll be fun to learn where my ancestors come from! I know I’m #jamaican and possibly #creole maybe some #nativeamerican but we shall see what this test says about me! . . . . . . #keto #ketobeginner #ketofriendly #mentalhealthjourney #spiritualjourney #weightlossjourney #lowcarb #lowcarblife #lowcarbliving #prettyblackgirls #blackgirlmagic #blackgirlsrock #blackmoms #23andmeancestry"/>
    <m/>
    <m/>
    <s v="23andme jamaican creole nativeamerican keto ketobeginner ketofriendly mentalhealthjourney spiritualjourney weightlossjourney lowcarb lowcarblife lowcarbliving prettyblackgirls blackgirlmagic blackgirlsrock blackmoms 23andmeancestry"/>
    <s v="Positive"/>
    <s v="Joy"/>
    <s v="Instagram"/>
    <m/>
    <s v="Image"/>
    <m/>
    <n v="1"/>
    <s v="8"/>
    <s v="8"/>
    <n v="3"/>
    <n v="4.3478260869565215"/>
    <n v="0"/>
    <n v="0"/>
    <n v="0"/>
    <n v="0"/>
    <n v="66"/>
    <n v="95.65217391304348"/>
    <n v="69"/>
  </r>
  <r>
    <s v="bludlow_"/>
    <s v="bludlow_"/>
    <m/>
    <m/>
    <m/>
    <m/>
    <m/>
    <m/>
    <m/>
    <m/>
    <s v="No"/>
    <n v="167"/>
    <m/>
    <m/>
    <s v="Tweet"/>
    <s v="1921477955764440723_265668075"/>
    <s v="1921477955764440723_265668075"/>
    <x v="145"/>
    <s v="https://www.instagram.com/p/BqqdgU1FU6T/"/>
    <s v="Let’s find out what my DNA is made of! 👩🏻‍🦰💜 • • • #23andme #ancestrydna #dna #genetics #health"/>
    <m/>
    <m/>
    <s v="23andme ancestrydna dna genetics health"/>
    <s v="Positive"/>
    <s v="Joy"/>
    <s v="Instagram"/>
    <m/>
    <s v="Image"/>
    <m/>
    <n v="1"/>
    <s v="1"/>
    <s v="1"/>
    <n v="0"/>
    <n v="0"/>
    <n v="0"/>
    <n v="0"/>
    <n v="0"/>
    <n v="0"/>
    <n v="15"/>
    <n v="100"/>
    <n v="15"/>
  </r>
  <r>
    <s v="jpockphoto"/>
    <s v="jpockphoto"/>
    <m/>
    <m/>
    <m/>
    <m/>
    <m/>
    <m/>
    <m/>
    <m/>
    <s v="No"/>
    <n v="168"/>
    <m/>
    <m/>
    <s v="Tweet"/>
    <s v="1920472060280676192_4935106"/>
    <s v="1920472060280676192_4935106"/>
    <x v="146"/>
    <s v="https://www.instagram.com/p/Bqm4ynqF59g/"/>
    <s v="The results are in. I’m 99.8% human! The other 0.2% must mean I’m part Extraterrestrial. Which makes sense I guess. #findingmyroots #partalien #👽 #wearefamily #23andme #23andmeresults"/>
    <m/>
    <m/>
    <s v="findingmyroots partalien wearefamily 23andme 23andmeresults"/>
    <s v="Positive"/>
    <s v="Fear"/>
    <s v="Instagram"/>
    <m/>
    <s v="Image"/>
    <m/>
    <n v="1"/>
    <s v="1"/>
    <s v="1"/>
    <n v="0"/>
    <n v="0"/>
    <n v="0"/>
    <n v="0"/>
    <n v="0"/>
    <n v="0"/>
    <n v="29"/>
    <n v="100"/>
    <n v="29"/>
  </r>
  <r>
    <s v="wearethesibs"/>
    <s v="wearethesibs"/>
    <m/>
    <m/>
    <m/>
    <m/>
    <m/>
    <m/>
    <m/>
    <m/>
    <s v="No"/>
    <n v="169"/>
    <m/>
    <m/>
    <s v="Tweet"/>
    <s v="1921503189670370099_8887391838"/>
    <s v="1921503189670370099_8887391838"/>
    <x v="147"/>
    <s v="https://www.instagram.com/p/BqqjPhvFRsz/"/>
    <s v="The followers of Wearethesibs know that Judy was a part time model in Beverly Hills. Judy had 8 kids and gave up 6 for adoption. Her daughter Mary, searched for her bio family for over 25 years. This past year, with the help of 23andme, the surviving 5 were found and reunited. Those surviving children had no idea that there were 8 kids nor did they know that 2 of the kids were living five minutes apart their whole lives! Judy kept her first born son, Steve. He is pictured in all the shots showing him at different ages. Steve led a very difficult life and died tragically. His reunited siblings think of him and wish they had a chance to meet him. They continue to honor his memory. RIP Steve . . . . . #adoption #adoptionstory #dna #miracles #23andme #TLC #cnn #humaninterest #cbsnews #nbcnews #abcnews #latimes #cbsla #nbcla #abcla #timemagazine #instastory #stories #love #losangeles #hollywood #mrjesscagle #nytimes #theellenshow #ancestry #beverlyhills #familyhistory #adoptionstory #dna #miracles #23andme #TLC #cnn #humaninterest #cbsnews #nbcnews #abcnews #latimes #cbsla #nbcla #abcla #timemagazine #instastory #stories #love #losangeles #hollywood #mrjesscagle #nytimes #theellenshow #ancestry #beverlyhills #familyhistory"/>
    <m/>
    <m/>
    <s v="adoption adoptionstory dna miracles 23andme TLC cnn humaninterest cbsnews nbcnews abcnews latimes cbsla nbcla abcla timemagazine instastory stories love losangeles hollywood mrjesscagle nytimes theellenshow ancestry beverlyhills familyhistory adoptionstory dna miracles 23andme TLC cnn humaninterest cbsnews nbcnews abcnews latimes cbsla nbcla abcla timemagazine instastory stories love losangeles hollywood mrjesscagle nytimes theellenshow ancestry beverlyhills familyhistory"/>
    <s v="Positive"/>
    <s v="Sadness"/>
    <s v="Instagram"/>
    <m/>
    <s v="Image"/>
    <m/>
    <n v="2"/>
    <s v="1"/>
    <s v="1"/>
    <n v="6"/>
    <n v="3.260869565217391"/>
    <n v="4"/>
    <n v="2.1739130434782608"/>
    <n v="0"/>
    <n v="0"/>
    <n v="174"/>
    <n v="94.56521739130434"/>
    <n v="184"/>
  </r>
  <r>
    <s v="wearethesibs"/>
    <s v="wearethesibs"/>
    <m/>
    <m/>
    <m/>
    <m/>
    <m/>
    <m/>
    <m/>
    <m/>
    <s v="No"/>
    <n v="170"/>
    <m/>
    <m/>
    <s v="Tweet"/>
    <s v="1920786427333143382_8887391838"/>
    <s v="1920786427333143382_8887391838"/>
    <x v="39"/>
    <s v="https://www.instagram.com/p/BqoARQylWtW/"/>
    <s v="Judy, pictured bottom left, gave up 6 of her 8 children for adoption. One of Judy’s bio daughters searched for her siblings for over 25 years. Her bio siblings were unaware of her search and also had no idea there were 8 kids. Two of the kids grew up 5 minutes apart! This past year, with the help of 23andme, Judy’s surviving children found each other. In the top pic, Steve is meeting his bio mom for the first time. He is sitting next to her grave. Judy passed away in 1965 and would never imagine that these kids would find each other. Steve did not know who his bio mom was till this past January. He had hoped one day to meet her but sadly it was at her gravesite. Please follow us for more details on this interesting story! . . . . . . #adoption #adoptionjourney #dna #miracles #23andme #TLC #cnn #humaninterest #cbsnews #nbcnews #abcnews #latimes #cbsla #nbcla #abcla #timemagazine #instastory #stories #love #losangeles #hollywood #mrjesscagle #nytimes #theellenshow #ancestry #beverlyhills #familyhistory"/>
    <m/>
    <m/>
    <s v="adoption adoptionjourney dna miracles 23andme TLC cnn humaninterest cbsnews nbcnews abcnews latimes cbsla nbcla abcla timemagazine instastory stories love losangeles hollywood mrjesscagle nytimes theellenshow ancestry beverlyhills familyhistory"/>
    <s v="Neutral"/>
    <s v="Sadness"/>
    <s v="Instagram"/>
    <m/>
    <s v="Image"/>
    <m/>
    <n v="2"/>
    <s v="1"/>
    <s v="1"/>
    <n v="4"/>
    <n v="2.3529411764705883"/>
    <n v="1"/>
    <n v="0.5882352941176471"/>
    <n v="0"/>
    <n v="0"/>
    <n v="165"/>
    <n v="97.05882352941177"/>
    <n v="170"/>
  </r>
  <r>
    <s v="brianna_kristen"/>
    <s v="brianna_kristen"/>
    <m/>
    <m/>
    <m/>
    <m/>
    <m/>
    <m/>
    <m/>
    <m/>
    <s v="No"/>
    <n v="171"/>
    <m/>
    <m/>
    <s v="Tweet"/>
    <s v="1921546398601709746_229176645"/>
    <s v="1921546398601709746_229176645"/>
    <x v="148"/>
    <s v="https://www.instagram.com/p/BqqtETMFgiy/"/>
    <s v="I finally gave in and purchased 23andme for the health and ancestry service! I'm excited to see what the results will be for my husband and I. There's a Cyber Monday two for one deal going on today. Use my referral code at https://refer.23andme.com/s/n2rgf #23andme"/>
    <s v="https://refer.23andme.com/s/n2rgf"/>
    <s v="refer.23andme.com"/>
    <s v="23andme"/>
    <s v="Positive"/>
    <s v="Joy"/>
    <s v="Instagram"/>
    <m/>
    <s v="Image"/>
    <m/>
    <n v="1"/>
    <s v="1"/>
    <s v="1"/>
    <n v="1"/>
    <n v="2.272727272727273"/>
    <n v="0"/>
    <n v="0"/>
    <n v="0"/>
    <n v="0"/>
    <n v="43"/>
    <n v="97.72727272727273"/>
    <n v="44"/>
  </r>
  <r>
    <s v="dramandi"/>
    <s v="23andme"/>
    <m/>
    <m/>
    <m/>
    <m/>
    <m/>
    <m/>
    <m/>
    <m/>
    <s v="No"/>
    <n v="172"/>
    <m/>
    <m/>
    <s v="Mentions"/>
    <s v="1921402023627087262_312413798"/>
    <s v="1921402023627087262_312413798"/>
    <x v="143"/>
    <s v="https://www.instagram.com/p/BqqMPXhAl2e/"/>
    <s v="Early Christmas present to myself/The Man? Stay Tuned in 6-8 weeks for the results! #23andme #dna @23andme"/>
    <m/>
    <m/>
    <s v="23andme dna"/>
    <s v="Neutral"/>
    <s v="Joy"/>
    <s v="Instagram"/>
    <m/>
    <s v="Image"/>
    <m/>
    <n v="1"/>
    <s v="2"/>
    <s v="2"/>
    <n v="0"/>
    <n v="0"/>
    <n v="0"/>
    <n v="0"/>
    <n v="0"/>
    <n v="0"/>
    <n v="19"/>
    <n v="100"/>
    <n v="19"/>
  </r>
  <r>
    <s v="staygolden49"/>
    <s v="staygolden49"/>
    <m/>
    <m/>
    <m/>
    <m/>
    <m/>
    <m/>
    <m/>
    <m/>
    <s v="No"/>
    <n v="173"/>
    <m/>
    <m/>
    <s v="Tweet"/>
    <s v="1920796930130941441_176707510"/>
    <s v="1920796930130941441_176707510"/>
    <x v="149"/>
    <s v="https://www.instagram.com/p/BqoCqGSHZYB/"/>
    <s v="Oh how it feels to be 23 Finally free Feelin like me What a time to be 23 . . . . . . . . #23andme #bethankful #befree #thanksgivingbaby"/>
    <m/>
    <m/>
    <s v="23andme bethankful befree thanksgivingbaby"/>
    <s v="Positive"/>
    <s v="Joy"/>
    <s v="Instagram"/>
    <m/>
    <s v="Image"/>
    <m/>
    <n v="1"/>
    <s v="1"/>
    <s v="1"/>
    <n v="2"/>
    <n v="9.090909090909092"/>
    <n v="0"/>
    <n v="0"/>
    <n v="0"/>
    <n v="0"/>
    <n v="20"/>
    <n v="90.9090909090909"/>
    <n v="22"/>
  </r>
  <r>
    <s v="meagan_zielinski"/>
    <s v="meagan_zielinski"/>
    <m/>
    <m/>
    <m/>
    <m/>
    <m/>
    <m/>
    <m/>
    <m/>
    <s v="No"/>
    <n v="174"/>
    <m/>
    <m/>
    <s v="Tweet"/>
    <s v="1921419421818221458_429880595"/>
    <s v="1921419421818221458_429880595"/>
    <x v="150"/>
    <s v="https://www.instagram.com/p/BqqQMi2AvOS/"/>
    <s v="Hoping to learn a thing or two! #23andme #dna #genevariance #insight #learning #growing #tryingtofindhealth"/>
    <m/>
    <m/>
    <s v="23andme dna genevariance insight learning growing tryingtofindhealth"/>
    <s v="Positive"/>
    <s v="Fear"/>
    <s v="Instagram"/>
    <m/>
    <s v="Image"/>
    <m/>
    <n v="2"/>
    <s v="1"/>
    <s v="1"/>
    <n v="0"/>
    <n v="0"/>
    <n v="0"/>
    <n v="0"/>
    <n v="0"/>
    <n v="0"/>
    <n v="14"/>
    <n v="100"/>
    <n v="14"/>
  </r>
  <r>
    <s v="meagan_zielinski"/>
    <s v="meagan_zielinski"/>
    <m/>
    <m/>
    <m/>
    <m/>
    <m/>
    <m/>
    <m/>
    <m/>
    <s v="No"/>
    <n v="175"/>
    <m/>
    <m/>
    <s v="Tweet"/>
    <s v="1921421035526259755_429880595"/>
    <s v="1921421035526259755_429880595"/>
    <x v="151"/>
    <s v="https://www.instagram.com/p/BqqQkBugYQr/"/>
    <s v="Rad!!! #23andme"/>
    <m/>
    <m/>
    <s v="23andme"/>
    <s v="Unclassified"/>
    <s v="Unclassified"/>
    <s v="Instagram"/>
    <m/>
    <s v="Image"/>
    <m/>
    <n v="2"/>
    <s v="1"/>
    <s v="1"/>
    <n v="0"/>
    <n v="0"/>
    <n v="0"/>
    <n v="0"/>
    <n v="0"/>
    <n v="0"/>
    <n v="2"/>
    <n v="100"/>
    <n v="2"/>
  </r>
  <r>
    <s v="drknprty"/>
    <s v="drknprty"/>
    <m/>
    <m/>
    <m/>
    <m/>
    <m/>
    <m/>
    <m/>
    <m/>
    <s v="No"/>
    <n v="176"/>
    <m/>
    <m/>
    <s v="Tweet"/>
    <s v="1921550609581155770_14142913"/>
    <s v="1921550609581155770_14142913"/>
    <x v="152"/>
    <s v="https://www.instagram.com/p/BqquBk-BSW6/"/>
    <s v="Can't wait to crack open this #23andme to see if I'm from #china LMAO"/>
    <m/>
    <m/>
    <s v="23andme china"/>
    <s v="Positive"/>
    <s v="Fear"/>
    <s v="Instagram"/>
    <m/>
    <s v="Image"/>
    <m/>
    <n v="1"/>
    <s v="1"/>
    <s v="1"/>
    <n v="0"/>
    <n v="0"/>
    <n v="1"/>
    <n v="7.142857142857143"/>
    <n v="0"/>
    <n v="0"/>
    <n v="13"/>
    <n v="92.85714285714286"/>
    <n v="14"/>
  </r>
  <r>
    <s v="wear.bloodlines"/>
    <s v="wear.bloodlines"/>
    <m/>
    <m/>
    <m/>
    <m/>
    <m/>
    <m/>
    <m/>
    <m/>
    <s v="No"/>
    <n v="177"/>
    <m/>
    <m/>
    <s v="Tweet"/>
    <s v="1921567701268973000_4382123114"/>
    <s v="1921567701268973000_4382123114"/>
    <x v="153"/>
    <s v="https://www.instagram.com/p/Bqqx6S2AEXI/"/>
    <s v="We're all human. ------------------------------------------- Link in the bio. ------------------------------------------- #repyourroots #streetwear #apparel #clothingbrand #newbrand #graphicdesign #tshirt #tshirtdesign #threadless #ancestry #familytree #heritage #23andme #bloodline #bloodlines"/>
    <m/>
    <m/>
    <s v="repyourroots streetwear apparel clothingbrand newbrand graphicdesign tshirt tshirtdesign threadless ancestry familytree heritage 23andme bloodline bloodlines"/>
    <s v="Positive"/>
    <s v="Joy"/>
    <s v="Instagram"/>
    <m/>
    <s v="Image"/>
    <m/>
    <n v="1"/>
    <s v="9"/>
    <s v="9"/>
    <n v="0"/>
    <n v="0"/>
    <n v="0"/>
    <n v="0"/>
    <n v="0"/>
    <n v="0"/>
    <n v="22"/>
    <n v="100"/>
    <n v="22"/>
  </r>
  <r>
    <s v="pinkdragons17"/>
    <s v="23andme"/>
    <m/>
    <m/>
    <m/>
    <m/>
    <m/>
    <m/>
    <m/>
    <m/>
    <s v="No"/>
    <n v="178"/>
    <m/>
    <m/>
    <s v="Mentions"/>
    <s v="1920727487596421773_5412457509"/>
    <s v="1920727487596421773_5412457509"/>
    <x v="154"/>
    <s v="https://www.instagram.com/p/Bqny3k4g2KN/"/>
    <s v="*RESULTS ARE IN*⁣ ⁣ In case anyone wanted to see an example of what two parents and an offspring would look like when doing the @23andme ancestry kits....here’s mine:⁣ ⁣ No major surprises...mainly Polish, German, British, and French. Mom’s dash of Jewish and Italian weren’t known. Dad’s hint of Native American (Potowatami) did show up. Fun stuff!⁣ ⁣ #23andme #ancestry #familygenetics #whoamI⁣ #wheredoicomefrom"/>
    <m/>
    <m/>
    <s v="23andme ancestry familygenetics whoamI wheredoicomefrom"/>
    <s v="Positive"/>
    <s v="Unclassified"/>
    <s v="Instagram"/>
    <m/>
    <s v="Image"/>
    <m/>
    <n v="1"/>
    <s v="2"/>
    <s v="2"/>
    <n v="2"/>
    <n v="3.0303030303030303"/>
    <n v="0"/>
    <n v="0"/>
    <n v="0"/>
    <n v="0"/>
    <n v="64"/>
    <n v="96.96969696969697"/>
    <n v="66"/>
  </r>
  <r>
    <s v="f_ramos93"/>
    <s v="f_ramos93"/>
    <m/>
    <m/>
    <m/>
    <m/>
    <m/>
    <m/>
    <m/>
    <m/>
    <s v="No"/>
    <n v="179"/>
    <m/>
    <m/>
    <s v="Tweet"/>
    <s v="1921585088798348080_240416881"/>
    <s v="1921585088798348080_240416881"/>
    <x v="155"/>
    <s v="https://www.instagram.com/p/Bqq13UPg1Mw/"/>
    <s v="OMG I'm so excited to try this!! I wanna see my DNA says about me!! 😊 #random #excited #23andme #dna"/>
    <m/>
    <m/>
    <s v="random excited 23andme dna"/>
    <s v="Positive"/>
    <s v="Fear"/>
    <s v="Instagram"/>
    <m/>
    <s v="Image"/>
    <m/>
    <n v="1"/>
    <s v="1"/>
    <s v="1"/>
    <n v="2"/>
    <n v="10.526315789473685"/>
    <n v="0"/>
    <n v="0"/>
    <n v="0"/>
    <n v="0"/>
    <n v="17"/>
    <n v="89.47368421052632"/>
    <n v="19"/>
  </r>
  <r>
    <s v="thefaciane"/>
    <s v="23andme"/>
    <m/>
    <m/>
    <m/>
    <m/>
    <m/>
    <m/>
    <m/>
    <m/>
    <s v="No"/>
    <n v="180"/>
    <m/>
    <m/>
    <s v="Mentions"/>
    <s v="1920861492505223752_238290306"/>
    <s v="1920861492505223752_238290306"/>
    <x v="156"/>
    <s v="https://www.instagram.com/p/BqoRVmrgCJI/"/>
    <s v="So excited to learn more about my genetic makeup with @23andme 😁🧬 I believe it is important to connect with my ancestors and the cultures that led my family to create me. #23andme #ancestrydna #happypeople #spiritualconnection #gay #gayswithbeards #guyswithglasses #findingmyself #spiritualjourney"/>
    <m/>
    <m/>
    <s v="23andme ancestrydna happypeople spiritualconnection gay gayswithbeards guyswithglasses findingmyself spiritualjourney"/>
    <s v="Positive"/>
    <s v="Joy"/>
    <s v="Instagram"/>
    <m/>
    <s v="Image"/>
    <m/>
    <n v="1"/>
    <s v="2"/>
    <s v="2"/>
    <n v="3"/>
    <n v="7.5"/>
    <n v="0"/>
    <n v="0"/>
    <n v="0"/>
    <n v="0"/>
    <n v="37"/>
    <n v="92.5"/>
    <n v="40"/>
  </r>
  <r>
    <s v="jr_strom"/>
    <s v="jr_strom"/>
    <m/>
    <m/>
    <m/>
    <m/>
    <m/>
    <m/>
    <m/>
    <m/>
    <s v="No"/>
    <n v="181"/>
    <m/>
    <m/>
    <s v="Tweet"/>
    <s v="1921447920041780996_12797878"/>
    <s v="1921447920041780996_12797878"/>
    <x v="157"/>
    <s v="https://www.instagram.com/p/BqqWrP4gOcE/"/>
    <s v="Being adopted has for sure come with some challenges in my life. One of the biggest ones for me is feeling this missing puzzle piece of not fully knowing who I am or knowing any genetic or health traits that I have inherited. So after 28 years feeling this way the puzzle pieces are finally gonna come together and questions will finally be answered! Can’t wait to get the results and see what it says! Regardless the results I’m gonna continue to be me but hopefully this will help me feel more comfortable and confident with who I am have grown into! #23AndMe #Adopted #MyStory #GettingAnswers #ThisIsMe"/>
    <m/>
    <m/>
    <s v="23AndMe Adopted MyStory GettingAnswers ThisIsMe"/>
    <s v="Positive"/>
    <s v="Fear"/>
    <s v="Instagram"/>
    <m/>
    <s v="Image"/>
    <m/>
    <n v="1"/>
    <s v="1"/>
    <s v="1"/>
    <n v="2"/>
    <n v="1.834862385321101"/>
    <n v="0"/>
    <n v="0"/>
    <n v="0"/>
    <n v="0"/>
    <n v="107"/>
    <n v="98.1651376146789"/>
    <n v="10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0" firstHeaderRow="1" firstDataRow="1" firstDataCol="1"/>
  <pivotFields count="4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2"/>
    <field x="41"/>
    <field x="17"/>
  </rowFields>
  <rowItems count="5">
    <i>
      <x v="1"/>
    </i>
    <i r="1">
      <x v="11"/>
    </i>
    <i r="2">
      <x v="330"/>
    </i>
    <i r="2">
      <x v="331"/>
    </i>
    <i t="grand">
      <x/>
    </i>
  </rowItems>
  <colItems count="1">
    <i/>
  </colItems>
  <dataFields count="1">
    <dataField name="Count of Date (EST)" fld="1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O181" totalsRowShown="0" headerRowDxfId="354" dataDxfId="318">
  <autoFilter ref="A2:AO181"/>
  <tableColumns count="41">
    <tableColumn id="1" name="Vertex 1" dataDxfId="297"/>
    <tableColumn id="2" name="Vertex 2" dataDxfId="295"/>
    <tableColumn id="3" name="Color" dataDxfId="296"/>
    <tableColumn id="4" name="Width" dataDxfId="327"/>
    <tableColumn id="11" name="Style" dataDxfId="326"/>
    <tableColumn id="5" name="Opacity" dataDxfId="325"/>
    <tableColumn id="6" name="Visibility" dataDxfId="324"/>
    <tableColumn id="10" name="Label" dataDxfId="323"/>
    <tableColumn id="12" name="Label Text Color" dataDxfId="322"/>
    <tableColumn id="13" name="Label Font Size" dataDxfId="321"/>
    <tableColumn id="14" name="Reciprocated?" dataDxfId="208"/>
    <tableColumn id="7" name="ID" dataDxfId="320"/>
    <tableColumn id="9" name="Dynamic Filter" dataDxfId="319"/>
    <tableColumn id="8" name="Add Your Own Columns Here" dataDxfId="294"/>
    <tableColumn id="15" name="Relationship" dataDxfId="293"/>
    <tableColumn id="16" name="Tweet ID" dataDxfId="292"/>
    <tableColumn id="17" name="GUID" dataDxfId="291"/>
    <tableColumn id="18" name="Date (EST)" dataDxfId="290"/>
    <tableColumn id="19" name="URL" dataDxfId="289"/>
    <tableColumn id="20" name="Tweet" dataDxfId="288"/>
    <tableColumn id="21" name="URLs in Tweet" dataDxfId="287"/>
    <tableColumn id="22" name="Domains in Tweet" dataDxfId="286"/>
    <tableColumn id="23" name="Hashtags in Tweet" dataDxfId="285"/>
    <tableColumn id="24" name="Category" dataDxfId="284"/>
    <tableColumn id="25" name="Emotion" dataDxfId="283"/>
    <tableColumn id="26" name="Source" dataDxfId="282"/>
    <tableColumn id="27" name="Gender" dataDxfId="281"/>
    <tableColumn id="28" name="Post Type" dataDxfId="280"/>
    <tableColumn id="29" name="Image URL" dataDxfId="279"/>
    <tableColumn id="30" name="Edge Weight"/>
    <tableColumn id="31" name="Vertex 1 Group" dataDxfId="265">
      <calculatedColumnFormula>REPLACE(INDEX(GroupVertices[Group], MATCH(Edges[[#This Row],[Vertex 1]],GroupVertices[Vertex],0)),1,1,"")</calculatedColumnFormula>
    </tableColumn>
    <tableColumn id="32" name="Vertex 2 Group" dataDxfId="234">
      <calculatedColumnFormula>REPLACE(INDEX(GroupVertices[Group], MATCH(Edges[[#This Row],[Vertex 2]],GroupVertices[Vertex],0)),1,1,"")</calculatedColumnFormula>
    </tableColumn>
    <tableColumn id="33" name="Sentiment List #1: Positive Word Count" dataDxfId="233"/>
    <tableColumn id="34" name="Sentiment List #1: Positive Word Percentage (%)" dataDxfId="232"/>
    <tableColumn id="35" name="Sentiment List #2: Negative Word Count" dataDxfId="231"/>
    <tableColumn id="36" name="Sentiment List #2: Negative Word Percentage (%)" dataDxfId="230"/>
    <tableColumn id="37" name="Sentiment List #3: (Add your own word list) Word Count" dataDxfId="229"/>
    <tableColumn id="38" name="Sentiment List #3: (Add your own word list) Word Percentage (%)" dataDxfId="228"/>
    <tableColumn id="39" name="Non-categorized Word Count" dataDxfId="227"/>
    <tableColumn id="40" name="Non-categorized Word Percentage (%)" dataDxfId="226"/>
    <tableColumn id="41"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64" dataDxfId="263">
  <autoFilter ref="A2:C22"/>
  <tableColumns count="3">
    <tableColumn id="1" name="Group 1" dataDxfId="262"/>
    <tableColumn id="2" name="Group 2" dataDxfId="261"/>
    <tableColumn id="3" name="Edges" dataDxfId="260"/>
  </tableColumns>
  <tableStyleInfo name="NodeXL Table" showFirstColumn="0" showLastColumn="0" showRowStripes="1" showColumnStripes="0"/>
</table>
</file>

<file path=xl/tables/table12.xml><?xml version="1.0" encoding="utf-8"?>
<table xmlns="http://schemas.openxmlformats.org/spreadsheetml/2006/main" id="11" name="Words" displayName="Words" ref="A1:G1736" totalsRowShown="0" headerRowDxfId="257" dataDxfId="256">
  <autoFilter ref="A1:G1736"/>
  <tableColumns count="7">
    <tableColumn id="1" name="Word" dataDxfId="255"/>
    <tableColumn id="2" name="Count" dataDxfId="254"/>
    <tableColumn id="3" name="Salience" dataDxfId="253"/>
    <tableColumn id="4" name="Group" dataDxfId="252"/>
    <tableColumn id="5" name="Word on Sentiment List #1: Positive" dataDxfId="251"/>
    <tableColumn id="6" name="Word on Sentiment List #2: Negative" dataDxfId="250"/>
    <tableColumn id="7" name="Word on Sentiment List #3: (Add your own word list)" dataDxfId="24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204" totalsRowShown="0" headerRowDxfId="248" dataDxfId="247">
  <autoFilter ref="A1:L1204"/>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Positive" dataDxfId="240"/>
    <tableColumn id="8" name="Word1 on Sentiment List #2: Negative" dataDxfId="239"/>
    <tableColumn id="9" name="Word1 on Sentiment List #3: (Add your own word list)" dataDxfId="238"/>
    <tableColumn id="10" name="Word2 on Sentiment List #1: Positive" dataDxfId="237"/>
    <tableColumn id="11" name="Word2 on Sentiment List #2: Negative" dataDxfId="236"/>
    <tableColumn id="12" name="Word2 on Sentiment List #3: (Add your own word list)" dataDxfId="235"/>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182" dataDxfId="181">
  <autoFilter ref="A1:B11"/>
  <tableColumns count="2">
    <tableColumn id="1" name="Top 10 Vertices, Ranked by Betweenness Centrality" dataDxfId="180"/>
    <tableColumn id="2" name="Betweenness Centrality" dataDxfId="179"/>
  </tableColumns>
  <tableStyleInfo name="NodeXL Table" showFirstColumn="0" showLastColumn="0" showRowStripes="1" showColumnStripes="0"/>
</table>
</file>

<file path=xl/tables/table15.xml><?xml version="1.0" encoding="utf-8"?>
<table xmlns="http://schemas.openxmlformats.org/spreadsheetml/2006/main" id="20" name="Edges21" displayName="Edges21" ref="A2:AO167" totalsRowShown="0" headerRowDxfId="41" dataDxfId="40">
  <autoFilter ref="A2:AO167"/>
  <tableColumns count="41">
    <tableColumn id="1" name="Vertex 1" dataDxfId="39"/>
    <tableColumn id="2" name="Vertex 2" dataDxfId="38"/>
    <tableColumn id="3" name="Color" dataDxfId="37"/>
    <tableColumn id="4" name="Width" dataDxfId="36"/>
    <tableColumn id="11" name="Style" dataDxfId="35"/>
    <tableColumn id="5" name="Opacity" dataDxfId="34"/>
    <tableColumn id="6" name="Visibility" dataDxfId="33"/>
    <tableColumn id="10" name="Label" dataDxfId="32"/>
    <tableColumn id="12" name="Label Text Color" dataDxfId="31"/>
    <tableColumn id="13" name="Label Font Size" dataDxfId="30"/>
    <tableColumn id="14" name="Reciprocated?" dataDxfId="29"/>
    <tableColumn id="7" name="ID" dataDxfId="28"/>
    <tableColumn id="9" name="Dynamic Filter" dataDxfId="27"/>
    <tableColumn id="8" name="Add Your Own Columns Here" dataDxfId="26"/>
    <tableColumn id="15" name="Relationship" dataDxfId="25"/>
    <tableColumn id="16" name="Tweet ID" dataDxfId="24"/>
    <tableColumn id="17" name="GUID" dataDxfId="23"/>
    <tableColumn id="18" name="Date (EST)" dataDxfId="22"/>
    <tableColumn id="19" name="URL" dataDxfId="21"/>
    <tableColumn id="20" name="Tweet" dataDxfId="20"/>
    <tableColumn id="21" name="URLs in Tweet" dataDxfId="19"/>
    <tableColumn id="22" name="Domains in Tweet" dataDxfId="18"/>
    <tableColumn id="23" name="Hashtags in Tweet" dataDxfId="17"/>
    <tableColumn id="24" name="Category" dataDxfId="16"/>
    <tableColumn id="25" name="Emotion" dataDxfId="15"/>
    <tableColumn id="26" name="Source" dataDxfId="14"/>
    <tableColumn id="27" name="Gender" dataDxfId="13"/>
    <tableColumn id="28" name="Post Type" dataDxfId="12"/>
    <tableColumn id="29" name="Image URL" dataDxfId="11"/>
    <tableColumn id="30" name="Edge Weight"/>
    <tableColumn id="31" name="Vertex 1 Group" dataDxfId="10">
      <calculatedColumnFormula>REPLACE(INDEX(GroupVertices[Group], MATCH(Edges21[[#This Row],[Vertex 1]],GroupVertices[Vertex],0)),1,1,"")</calculatedColumnFormula>
    </tableColumn>
    <tableColumn id="32" name="Vertex 2 Group" dataDxfId="9">
      <calculatedColumnFormula>REPLACE(INDEX(GroupVertices[Group], MATCH(Edges21[[#This Row],[Vertex 2]],GroupVertices[Vertex],0)),1,1,"")</calculatedColumnFormula>
    </tableColumn>
    <tableColumn id="33" name="Sentiment List #1: Positive Word Count" dataDxfId="8"/>
    <tableColumn id="34" name="Sentiment List #1: Positive Word Percentage (%)" dataDxfId="7"/>
    <tableColumn id="35" name="Sentiment List #2: Negative Word Count" dataDxfId="6"/>
    <tableColumn id="36" name="Sentiment List #2: Negative Word Percentage (%)" dataDxfId="5"/>
    <tableColumn id="37" name="Sentiment List #3: (Add your own word list) Word Count" dataDxfId="4"/>
    <tableColumn id="38" name="Sentiment List #3: (Add your own word list) Word Percentage (%)" dataDxfId="3"/>
    <tableColumn id="39" name="Non-categorized Word Count" dataDxfId="2"/>
    <tableColumn id="40" name="Non-categorized Word Percentage (%)" dataDxfId="1"/>
    <tableColumn id="41"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V9" totalsRowShown="0" headerRowDxfId="178" dataDxfId="177">
  <autoFilter ref="A1:V9"/>
  <tableColumns count="22">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 id="9" name="Top URLs in Tweet in G4" dataDxfId="168"/>
    <tableColumn id="10" name="G4 Count" dataDxfId="167"/>
    <tableColumn id="11" name="Top URLs in Tweet in G5" dataDxfId="166"/>
    <tableColumn id="12" name="G5 Count" dataDxfId="165"/>
    <tableColumn id="13" name="Top URLs in Tweet in G6" dataDxfId="164"/>
    <tableColumn id="14" name="G6 Count" dataDxfId="163"/>
    <tableColumn id="15" name="Top URLs in Tweet in G7" dataDxfId="162"/>
    <tableColumn id="16" name="G7 Count" dataDxfId="161"/>
    <tableColumn id="17" name="Top URLs in Tweet in G8" dataDxfId="160"/>
    <tableColumn id="18" name="G8 Count" dataDxfId="159"/>
    <tableColumn id="19" name="Top URLs in Tweet in G9" dataDxfId="158"/>
    <tableColumn id="20" name="G9 Count" dataDxfId="157"/>
    <tableColumn id="21" name="Top URLs in Tweet in G10" dataDxfId="156"/>
    <tableColumn id="22" name="G10 Count" dataDxfId="155"/>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2:V19" totalsRowShown="0" headerRowDxfId="153" dataDxfId="152">
  <autoFilter ref="A12:V19"/>
  <tableColumns count="22">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 id="9" name="Top Domains in Tweet in G4" dataDxfId="143"/>
    <tableColumn id="10" name="G4 Count" dataDxfId="142"/>
    <tableColumn id="11" name="Top Domains in Tweet in G5" dataDxfId="141"/>
    <tableColumn id="12" name="G5 Count" dataDxfId="140"/>
    <tableColumn id="13" name="Top Domains in Tweet in G6" dataDxfId="139"/>
    <tableColumn id="14" name="G6 Count" dataDxfId="138"/>
    <tableColumn id="15" name="Top Domains in Tweet in G7" dataDxfId="137"/>
    <tableColumn id="16" name="G7 Count" dataDxfId="136"/>
    <tableColumn id="17" name="Top Domains in Tweet in G8" dataDxfId="135"/>
    <tableColumn id="18" name="G8 Count" dataDxfId="134"/>
    <tableColumn id="19" name="Top Domains in Tweet in G9" dataDxfId="133"/>
    <tableColumn id="20" name="G9 Count" dataDxfId="132"/>
    <tableColumn id="21" name="Top Domains in Tweet in G10" dataDxfId="131"/>
    <tableColumn id="22" name="G10 Count" dataDxfId="130"/>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2:V32" totalsRowShown="0" headerRowDxfId="128" dataDxfId="127">
  <autoFilter ref="A22:V32"/>
  <tableColumns count="22">
    <tableColumn id="1" name="Top Hashtags in Tweet in Entire Graph" dataDxfId="126"/>
    <tableColumn id="2" name="Entire Graph Count" dataDxfId="125"/>
    <tableColumn id="3" name="Top Hashtags in Tweet in G1" dataDxfId="124"/>
    <tableColumn id="4" name="G1 Count" dataDxfId="123"/>
    <tableColumn id="5" name="Top Hashtags in Tweet in G2" dataDxfId="122"/>
    <tableColumn id="6" name="G2 Count" dataDxfId="121"/>
    <tableColumn id="7" name="Top Hashtags in Tweet in G3" dataDxfId="120"/>
    <tableColumn id="8" name="G3 Count" dataDxfId="119"/>
    <tableColumn id="9" name="Top Hashtags in Tweet in G4" dataDxfId="118"/>
    <tableColumn id="10" name="G4 Count" dataDxfId="117"/>
    <tableColumn id="11" name="Top Hashtags in Tweet in G5" dataDxfId="116"/>
    <tableColumn id="12" name="G5 Count" dataDxfId="115"/>
    <tableColumn id="13" name="Top Hashtags in Tweet in G6" dataDxfId="114"/>
    <tableColumn id="14" name="G6 Count" dataDxfId="113"/>
    <tableColumn id="15" name="Top Hashtags in Tweet in G7" dataDxfId="112"/>
    <tableColumn id="16" name="G7 Count" dataDxfId="111"/>
    <tableColumn id="17" name="Top Hashtags in Tweet in G8" dataDxfId="110"/>
    <tableColumn id="18" name="G8 Count" dataDxfId="109"/>
    <tableColumn id="19" name="Top Hashtags in Tweet in G9" dataDxfId="108"/>
    <tableColumn id="20" name="G9 Count" dataDxfId="107"/>
    <tableColumn id="21" name="Top Hashtags in Tweet in G10" dataDxfId="106"/>
    <tableColumn id="22" name="G10 Count" dataDxfId="10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35:V45" totalsRowShown="0" headerRowDxfId="103" dataDxfId="102">
  <autoFilter ref="A35:V45"/>
  <tableColumns count="22">
    <tableColumn id="1" name="Top Words in Tweet in Entire Graph" dataDxfId="101"/>
    <tableColumn id="2" name="Entire Graph Count" dataDxfId="100"/>
    <tableColumn id="3" name="Top Words in Tweet in G1" dataDxfId="99"/>
    <tableColumn id="4" name="G1 Count" dataDxfId="98"/>
    <tableColumn id="5" name="Top Words in Tweet in G2" dataDxfId="97"/>
    <tableColumn id="6" name="G2 Count" dataDxfId="96"/>
    <tableColumn id="7" name="Top Words in Tweet in G3" dataDxfId="95"/>
    <tableColumn id="8" name="G3 Count" dataDxfId="94"/>
    <tableColumn id="9" name="Top Words in Tweet in G4" dataDxfId="93"/>
    <tableColumn id="10" name="G4 Count" dataDxfId="92"/>
    <tableColumn id="11" name="Top Words in Tweet in G5" dataDxfId="91"/>
    <tableColumn id="12" name="G5 Count" dataDxfId="90"/>
    <tableColumn id="13" name="Top Words in Tweet in G6" dataDxfId="89"/>
    <tableColumn id="14" name="G6 Count" dataDxfId="88"/>
    <tableColumn id="15" name="Top Words in Tweet in G7" dataDxfId="87"/>
    <tableColumn id="16" name="G7 Count" dataDxfId="86"/>
    <tableColumn id="17" name="Top Words in Tweet in G8" dataDxfId="85"/>
    <tableColumn id="18" name="G8 Count" dataDxfId="84"/>
    <tableColumn id="19" name="Top Words in Tweet in G9" dataDxfId="83"/>
    <tableColumn id="20" name="G9 Count" dataDxfId="82"/>
    <tableColumn id="21" name="Top Words in Tweet in G10" dataDxfId="81"/>
    <tableColumn id="22" name="G10 Count" dataDxfId="8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83" totalsRowShown="0" headerRowDxfId="353" dataDxfId="298">
  <autoFilter ref="A2:BB183"/>
  <tableColumns count="54">
    <tableColumn id="1" name="Vertex" dataDxfId="317"/>
    <tableColumn id="2" name="Color" dataDxfId="316"/>
    <tableColumn id="5" name="Shape" dataDxfId="315"/>
    <tableColumn id="6" name="Size" dataDxfId="314"/>
    <tableColumn id="4" name="Opacity" dataDxfId="313"/>
    <tableColumn id="7" name="Image File" dataDxfId="312"/>
    <tableColumn id="3" name="Visibility" dataDxfId="311"/>
    <tableColumn id="10" name="Label" dataDxfId="310"/>
    <tableColumn id="16" name="Label Fill Color" dataDxfId="309"/>
    <tableColumn id="9" name="Label Position" dataDxfId="308"/>
    <tableColumn id="8" name="Tooltip" dataDxfId="307"/>
    <tableColumn id="18" name="Layout Order" dataDxfId="306"/>
    <tableColumn id="13" name="X" dataDxfId="305"/>
    <tableColumn id="14" name="Y" dataDxfId="304"/>
    <tableColumn id="12" name="Locked?" dataDxfId="303"/>
    <tableColumn id="19" name="Polar R" dataDxfId="302"/>
    <tableColumn id="20" name="Polar Angle" dataDxfId="301"/>
    <tableColumn id="21" name="Degree" dataDxfId="191"/>
    <tableColumn id="22" name="In-Degree" dataDxfId="190"/>
    <tableColumn id="23" name="Out-Degree" dataDxfId="187"/>
    <tableColumn id="24" name="Betweenness Centrality" dataDxfId="186"/>
    <tableColumn id="25" name="Closeness Centrality" dataDxfId="185"/>
    <tableColumn id="26" name="Eigenvector Centrality" dataDxfId="183"/>
    <tableColumn id="15" name="PageRank" dataDxfId="184"/>
    <tableColumn id="27" name="Clustering Coefficient" dataDxfId="188"/>
    <tableColumn id="29" name="Reciprocated Vertex Pair Ratio" dataDxfId="189"/>
    <tableColumn id="11" name="ID" dataDxfId="300"/>
    <tableColumn id="28" name="Dynamic Filter" dataDxfId="299"/>
    <tableColumn id="17" name="Add Your Own Columns Here" dataDxfId="278"/>
    <tableColumn id="30" name="Author" dataDxfId="277"/>
    <tableColumn id="31" name="Name" dataDxfId="276"/>
    <tableColumn id="32" name="Country" dataDxfId="275"/>
    <tableColumn id="33" name="State/Region" dataDxfId="274"/>
    <tableColumn id="34" name="City/Urban Area" dataDxfId="266"/>
    <tableColumn id="35" name="Vertex Group" dataDxfId="224">
      <calculatedColumnFormula>REPLACE(INDEX(GroupVertices[Group], MATCH(Vertices[[#This Row],[Vertex]],GroupVertices[Vertex],0)),1,1,"")</calculatedColumnFormula>
    </tableColumn>
    <tableColumn id="36" name="Sentiment List #1: Positive Word Count" dataDxfId="223"/>
    <tableColumn id="37" name="Sentiment List #1: Positive Word Percentage (%)" dataDxfId="222"/>
    <tableColumn id="38" name="Sentiment List #2: Negative Word Count" dataDxfId="221"/>
    <tableColumn id="39" name="Sentiment List #2: Negative Word Percentage (%)" dataDxfId="220"/>
    <tableColumn id="40" name="Sentiment List #3: (Add your own word list) Word Count" dataDxfId="219"/>
    <tableColumn id="41" name="Sentiment List #3: (Add your own word list) Word Percentage (%)" dataDxfId="218"/>
    <tableColumn id="42" name="Non-categorized Word Count" dataDxfId="217"/>
    <tableColumn id="43" name="Non-categorized Word Percentage (%)" dataDxfId="216"/>
    <tableColumn id="44" name="Vertex Content Word Count" dataDxfId="52"/>
    <tableColumn id="45" name="URLs in Tweet by Count" dataDxfId="51"/>
    <tableColumn id="46" name="URLs in Tweet by Salience" dataDxfId="50"/>
    <tableColumn id="47" name="Domains in Tweet by Count" dataDxfId="49"/>
    <tableColumn id="48" name="Domains in Tweet by Salience" dataDxfId="48"/>
    <tableColumn id="49" name="Hashtags in Tweet by Count" dataDxfId="47"/>
    <tableColumn id="50" name="Hashtags in Tweet by Salience" dataDxfId="46"/>
    <tableColumn id="51" name="Top Words in Tweet by Count" dataDxfId="45"/>
    <tableColumn id="52" name="Top Words in Tweet by Salience" dataDxfId="44"/>
    <tableColumn id="53" name="Top Word Pairs in Tweet by Count" dataDxfId="43"/>
    <tableColumn id="54" name="Top Word Pairs in Tweet by Salience" dataDxfId="42"/>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48:V58" totalsRowShown="0" headerRowDxfId="78" dataDxfId="77">
  <autoFilter ref="A48:V58"/>
  <tableColumns count="22">
    <tableColumn id="1" name="Top Word Pairs in Tweet in Entire Graph" dataDxfId="76"/>
    <tableColumn id="2" name="Entire Graph Count" dataDxfId="75"/>
    <tableColumn id="3" name="Top Word Pairs in Tweet in G1" dataDxfId="74"/>
    <tableColumn id="4" name="G1 Count" dataDxfId="73"/>
    <tableColumn id="5" name="Top Word Pairs in Tweet in G2" dataDxfId="72"/>
    <tableColumn id="6" name="G2 Count" dataDxfId="71"/>
    <tableColumn id="7" name="Top Word Pairs in Tweet in G3" dataDxfId="70"/>
    <tableColumn id="8" name="G3 Count" dataDxfId="69"/>
    <tableColumn id="9" name="Top Word Pairs in Tweet in G4" dataDxfId="68"/>
    <tableColumn id="10" name="G4 Count" dataDxfId="67"/>
    <tableColumn id="11" name="Top Word Pairs in Tweet in G5" dataDxfId="66"/>
    <tableColumn id="12" name="G5 Count" dataDxfId="65"/>
    <tableColumn id="13" name="Top Word Pairs in Tweet in G6" dataDxfId="64"/>
    <tableColumn id="14" name="G6 Count" dataDxfId="63"/>
    <tableColumn id="15" name="Top Word Pairs in Tweet in G7" dataDxfId="62"/>
    <tableColumn id="16" name="G7 Count" dataDxfId="61"/>
    <tableColumn id="17" name="Top Word Pairs in Tweet in G8" dataDxfId="60"/>
    <tableColumn id="18" name="G8 Count" dataDxfId="59"/>
    <tableColumn id="19" name="Top Word Pairs in Tweet in G9" dataDxfId="58"/>
    <tableColumn id="20" name="G9 Count" dataDxfId="57"/>
    <tableColumn id="21" name="Top Word Pairs in Tweet in G10" dataDxfId="56"/>
    <tableColumn id="22" name="G10 Count" dataDxfId="55"/>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1" totalsRowShown="0" headerRowDxfId="352">
  <autoFilter ref="A2:AL21"/>
  <tableColumns count="38">
    <tableColumn id="1" name="Group" dataDxfId="273"/>
    <tableColumn id="2" name="Vertex Color" dataDxfId="272"/>
    <tableColumn id="3" name="Vertex Shape" dataDxfId="270"/>
    <tableColumn id="22" name="Visibility" dataDxfId="271"/>
    <tableColumn id="4" name="Collapsed?"/>
    <tableColumn id="18" name="Label" dataDxfId="351"/>
    <tableColumn id="20" name="Collapsed X"/>
    <tableColumn id="21" name="Collapsed Y"/>
    <tableColumn id="6" name="ID" dataDxfId="350"/>
    <tableColumn id="19" name="Collapsed Properties" dataDxfId="207"/>
    <tableColumn id="5" name="Vertices" dataDxfId="206"/>
    <tableColumn id="7" name="Unique Edges" dataDxfId="205"/>
    <tableColumn id="8" name="Edges With Duplicates" dataDxfId="204"/>
    <tableColumn id="9" name="Total Edges" dataDxfId="203"/>
    <tableColumn id="10" name="Self-Loops" dataDxfId="202"/>
    <tableColumn id="24" name="Reciprocated Vertex Pair Ratio" dataDxfId="201"/>
    <tableColumn id="25" name="Reciprocated Edge Ratio" dataDxfId="200"/>
    <tableColumn id="11" name="Connected Components" dataDxfId="199"/>
    <tableColumn id="12" name="Single-Vertex Connected Components" dataDxfId="198"/>
    <tableColumn id="13" name="Maximum Vertices in a Connected Component" dataDxfId="197"/>
    <tableColumn id="14" name="Maximum Edges in a Connected Component" dataDxfId="196"/>
    <tableColumn id="15" name="Maximum Geodesic Distance (Diameter)" dataDxfId="195"/>
    <tableColumn id="16" name="Average Geodesic Distance" dataDxfId="194"/>
    <tableColumn id="17" name="Graph Density" dataDxfId="192"/>
    <tableColumn id="23" name="Sentiment List #1: Positive Word Count" dataDxfId="193"/>
    <tableColumn id="26" name="Sentiment List #1: Positive Word Percentage (%)" dataDxfId="215"/>
    <tableColumn id="27" name="Sentiment List #2: Negative Word Count" dataDxfId="214"/>
    <tableColumn id="28" name="Sentiment List #2: Negative Word Percentage (%)" dataDxfId="213"/>
    <tableColumn id="29" name="Sentiment List #3: (Add your own word list) Word Count" dataDxfId="212"/>
    <tableColumn id="30" name="Sentiment List #3: (Add your own word list) Word Percentage (%)" dataDxfId="211"/>
    <tableColumn id="31" name="Non-categorized Word Count" dataDxfId="210"/>
    <tableColumn id="32" name="Non-categorized Word Percentage (%)" dataDxfId="209"/>
    <tableColumn id="33" name="Group Content Word Count" dataDxfId="154"/>
    <tableColumn id="34" name="Top URLs in Tweet" dataDxfId="129"/>
    <tableColumn id="35" name="Top Domains in Tweet" dataDxfId="104"/>
    <tableColumn id="36" name="Top Hashtags in Tweet" dataDxfId="79"/>
    <tableColumn id="37" name="Top Words in Tweet" dataDxfId="54"/>
    <tableColumn id="38" name="Top Word Pairs in Tweet" dataDxfId="5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49" dataDxfId="348">
  <autoFilter ref="A1:C182"/>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59"/>
    <tableColumn id="2" name="Value" dataDxfId="25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9" totalsRowShown="0" headerRowDxfId="329">
  <autoFilter ref="J1:K7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qqTj0-B1Qo/" TargetMode="External" /><Relationship Id="rId2" Type="http://schemas.openxmlformats.org/officeDocument/2006/relationships/hyperlink" Target="https://www.instagram.com/p/BqqW150gbVB/" TargetMode="External" /><Relationship Id="rId3" Type="http://schemas.openxmlformats.org/officeDocument/2006/relationships/hyperlink" Target="https://www.instagram.com/p/Bqnqe9mA6qX/" TargetMode="External" /><Relationship Id="rId4" Type="http://schemas.openxmlformats.org/officeDocument/2006/relationships/hyperlink" Target="https://www.instagram.com/p/Bqn-yhJgbTS/" TargetMode="External" /><Relationship Id="rId5" Type="http://schemas.openxmlformats.org/officeDocument/2006/relationships/hyperlink" Target="https://www.instagram.com/p/BqqMm9tFkO0/" TargetMode="External" /><Relationship Id="rId6" Type="http://schemas.openxmlformats.org/officeDocument/2006/relationships/hyperlink" Target="https://www.instagram.com/p/Bqnt1uanHIM/" TargetMode="External" /><Relationship Id="rId7" Type="http://schemas.openxmlformats.org/officeDocument/2006/relationships/hyperlink" Target="https://www.instagram.com/p/BqqAHqAlqif/" TargetMode="External" /><Relationship Id="rId8" Type="http://schemas.openxmlformats.org/officeDocument/2006/relationships/hyperlink" Target="https://www.instagram.com/p/Bqq6E-ngFZn/" TargetMode="External" /><Relationship Id="rId9" Type="http://schemas.openxmlformats.org/officeDocument/2006/relationships/hyperlink" Target="https://www.instagram.com/p/Bqpuw1AlHI_/" TargetMode="External" /><Relationship Id="rId10" Type="http://schemas.openxmlformats.org/officeDocument/2006/relationships/hyperlink" Target="https://www.instagram.com/p/Bqpuw1AlHI_/" TargetMode="External" /><Relationship Id="rId11" Type="http://schemas.openxmlformats.org/officeDocument/2006/relationships/hyperlink" Target="https://www.instagram.com/p/Bqpox3sl01B/" TargetMode="External" /><Relationship Id="rId12" Type="http://schemas.openxmlformats.org/officeDocument/2006/relationships/hyperlink" Target="https://www.instagram.com/p/BqpxuWVhGpk/" TargetMode="External" /><Relationship Id="rId13" Type="http://schemas.openxmlformats.org/officeDocument/2006/relationships/hyperlink" Target="https://www.instagram.com/p/BqpxuWVhGpk/" TargetMode="External" /><Relationship Id="rId14" Type="http://schemas.openxmlformats.org/officeDocument/2006/relationships/hyperlink" Target="https://www.instagram.com/p/BqnO2kigJS_/" TargetMode="External" /><Relationship Id="rId15" Type="http://schemas.openxmlformats.org/officeDocument/2006/relationships/hyperlink" Target="https://www.instagram.com/p/Bqp4segAf6o/" TargetMode="External" /><Relationship Id="rId16" Type="http://schemas.openxmlformats.org/officeDocument/2006/relationships/hyperlink" Target="https://www.instagram.com/p/Bqp4segAf6o/" TargetMode="External" /><Relationship Id="rId17" Type="http://schemas.openxmlformats.org/officeDocument/2006/relationships/hyperlink" Target="https://www.instagram.com/p/BqqQ444l7Hr/" TargetMode="External" /><Relationship Id="rId18" Type="http://schemas.openxmlformats.org/officeDocument/2006/relationships/hyperlink" Target="https://www.instagram.com/p/Bqqm3ULABgD/" TargetMode="External" /><Relationship Id="rId19" Type="http://schemas.openxmlformats.org/officeDocument/2006/relationships/hyperlink" Target="https://www.instagram.com/p/Bqp6Rw5HCRX/" TargetMode="External" /><Relationship Id="rId20" Type="http://schemas.openxmlformats.org/officeDocument/2006/relationships/hyperlink" Target="https://www.instagram.com/provocativeoperations/p/Bqp7jfRAl1O/" TargetMode="External" /><Relationship Id="rId21" Type="http://schemas.openxmlformats.org/officeDocument/2006/relationships/hyperlink" Target="https://www.instagram.com/p/BqoHU8Wh3gJ/" TargetMode="External" /><Relationship Id="rId22" Type="http://schemas.openxmlformats.org/officeDocument/2006/relationships/hyperlink" Target="https://www.instagram.com/p/Bqn0YzohD9O/" TargetMode="External" /><Relationship Id="rId23" Type="http://schemas.openxmlformats.org/officeDocument/2006/relationships/hyperlink" Target="https://www.instagram.com/p/BqnERe6AlXc/" TargetMode="External" /><Relationship Id="rId24" Type="http://schemas.openxmlformats.org/officeDocument/2006/relationships/hyperlink" Target="https://www.instagram.com/p/BqoTVLYhgNb/" TargetMode="External" /><Relationship Id="rId25" Type="http://schemas.openxmlformats.org/officeDocument/2006/relationships/hyperlink" Target="https://www.instagram.com/p/BqpiVCwhmPo/" TargetMode="External" /><Relationship Id="rId26" Type="http://schemas.openxmlformats.org/officeDocument/2006/relationships/hyperlink" Target="https://www.instagram.com/p/BqoG6SRgZFD/" TargetMode="External" /><Relationship Id="rId27" Type="http://schemas.openxmlformats.org/officeDocument/2006/relationships/hyperlink" Target="https://www.instagram.com/p/Bqnpkt1nXRq/" TargetMode="External" /><Relationship Id="rId28" Type="http://schemas.openxmlformats.org/officeDocument/2006/relationships/hyperlink" Target="https://www.instagram.com/p/Bqn9K-Jh2Wd/" TargetMode="External" /><Relationship Id="rId29" Type="http://schemas.openxmlformats.org/officeDocument/2006/relationships/hyperlink" Target="https://www.instagram.com/p/BqnFrk8ncw1/" TargetMode="External" /><Relationship Id="rId30" Type="http://schemas.openxmlformats.org/officeDocument/2006/relationships/hyperlink" Target="https://www.instagram.com/p/BqneLMvgZnO/" TargetMode="External" /><Relationship Id="rId31" Type="http://schemas.openxmlformats.org/officeDocument/2006/relationships/hyperlink" Target="https://www.instagram.com/p/Bqm6mn8AGhA/" TargetMode="External" /><Relationship Id="rId32" Type="http://schemas.openxmlformats.org/officeDocument/2006/relationships/hyperlink" Target="https://www.instagram.com/p/BqnhfYPljXF/" TargetMode="External" /><Relationship Id="rId33" Type="http://schemas.openxmlformats.org/officeDocument/2006/relationships/hyperlink" Target="https://www.instagram.com/p/Bqqx48hhii-/" TargetMode="External" /><Relationship Id="rId34" Type="http://schemas.openxmlformats.org/officeDocument/2006/relationships/hyperlink" Target="https://www.instagram.com/p/Bqpg61UgX5-/" TargetMode="External" /><Relationship Id="rId35" Type="http://schemas.openxmlformats.org/officeDocument/2006/relationships/hyperlink" Target="https://www.instagram.com/p/BqqDU98Ak18/" TargetMode="External" /><Relationship Id="rId36" Type="http://schemas.openxmlformats.org/officeDocument/2006/relationships/hyperlink" Target="https://www.instagram.com/p/BqpuHJ9FwbL/" TargetMode="External" /><Relationship Id="rId37" Type="http://schemas.openxmlformats.org/officeDocument/2006/relationships/hyperlink" Target="https://www.instagram.com/p/Bqos0GwhgR1/" TargetMode="External" /><Relationship Id="rId38" Type="http://schemas.openxmlformats.org/officeDocument/2006/relationships/hyperlink" Target="https://www.instagram.com/p/BqqrIkKAyrz/" TargetMode="External" /><Relationship Id="rId39" Type="http://schemas.openxmlformats.org/officeDocument/2006/relationships/hyperlink" Target="https://www.instagram.com/p/BqoZQTjHlZh/" TargetMode="External" /><Relationship Id="rId40" Type="http://schemas.openxmlformats.org/officeDocument/2006/relationships/hyperlink" Target="https://www.instagram.com/p/BqpH-cAFjx4/" TargetMode="External" /><Relationship Id="rId41" Type="http://schemas.openxmlformats.org/officeDocument/2006/relationships/hyperlink" Target="https://www.instagram.com/p/BqqDUHIhzd_/" TargetMode="External" /><Relationship Id="rId42" Type="http://schemas.openxmlformats.org/officeDocument/2006/relationships/hyperlink" Target="https://www.instagram.com/p/BqpeQUuATDg/" TargetMode="External" /><Relationship Id="rId43" Type="http://schemas.openxmlformats.org/officeDocument/2006/relationships/hyperlink" Target="https://www.instagram.com/p/Bqna4BkhLlF/" TargetMode="External" /><Relationship Id="rId44" Type="http://schemas.openxmlformats.org/officeDocument/2006/relationships/hyperlink" Target="https://www.instagram.com/p/BqoAOGXh8AG/" TargetMode="External" /><Relationship Id="rId45" Type="http://schemas.openxmlformats.org/officeDocument/2006/relationships/hyperlink" Target="https://www.instagram.com/p/BqoAOGXh8AG/" TargetMode="External" /><Relationship Id="rId46" Type="http://schemas.openxmlformats.org/officeDocument/2006/relationships/hyperlink" Target="https://www.instagram.com/p/BqoAOGXh8AG/" TargetMode="External" /><Relationship Id="rId47" Type="http://schemas.openxmlformats.org/officeDocument/2006/relationships/hyperlink" Target="https://www.instagram.com/p/BqoAOGXh8AG/" TargetMode="External" /><Relationship Id="rId48" Type="http://schemas.openxmlformats.org/officeDocument/2006/relationships/hyperlink" Target="https://www.instagram.com/p/Bqq0zKalpWz/" TargetMode="External" /><Relationship Id="rId49" Type="http://schemas.openxmlformats.org/officeDocument/2006/relationships/hyperlink" Target="https://www.instagram.com/p/BqnvBt9gvO2/" TargetMode="External" /><Relationship Id="rId50" Type="http://schemas.openxmlformats.org/officeDocument/2006/relationships/hyperlink" Target="https://www.instagram.com/p/Bqo9sKTASdU/" TargetMode="External" /><Relationship Id="rId51" Type="http://schemas.openxmlformats.org/officeDocument/2006/relationships/hyperlink" Target="https://www.instagram.com/p/Bqq2zidAT3B/" TargetMode="External" /><Relationship Id="rId52" Type="http://schemas.openxmlformats.org/officeDocument/2006/relationships/hyperlink" Target="https://www.instagram.com/p/Bqn3sozDeSI/" TargetMode="External" /><Relationship Id="rId53" Type="http://schemas.openxmlformats.org/officeDocument/2006/relationships/hyperlink" Target="https://www.instagram.com/p/BqqZ_rcnE_U/" TargetMode="External" /><Relationship Id="rId54" Type="http://schemas.openxmlformats.org/officeDocument/2006/relationships/hyperlink" Target="https://www.instagram.com/p/BqmBPi_Bk0u/" TargetMode="External" /><Relationship Id="rId55" Type="http://schemas.openxmlformats.org/officeDocument/2006/relationships/hyperlink" Target="https://www.instagram.com/p/BqpofIYgl-U/" TargetMode="External" /><Relationship Id="rId56" Type="http://schemas.openxmlformats.org/officeDocument/2006/relationships/hyperlink" Target="https://www.instagram.com/p/BqnE5HjBptQ/" TargetMode="External" /><Relationship Id="rId57" Type="http://schemas.openxmlformats.org/officeDocument/2006/relationships/hyperlink" Target="https://www.instagram.com/p/BqqJLQiFjCw/" TargetMode="External" /><Relationship Id="rId58" Type="http://schemas.openxmlformats.org/officeDocument/2006/relationships/hyperlink" Target="https://www.instagram.com/p/BqoAZ_AhcHb/" TargetMode="External" /><Relationship Id="rId59" Type="http://schemas.openxmlformats.org/officeDocument/2006/relationships/hyperlink" Target="https://www.instagram.com/p/Bqpn46-FQ4x/" TargetMode="External" /><Relationship Id="rId60" Type="http://schemas.openxmlformats.org/officeDocument/2006/relationships/hyperlink" Target="https://www.instagram.com/p/Bqq0FYWlwCV/" TargetMode="External" /><Relationship Id="rId61" Type="http://schemas.openxmlformats.org/officeDocument/2006/relationships/hyperlink" Target="https://www.instagram.com/p/BqqxJvrnjO3/" TargetMode="External" /><Relationship Id="rId62" Type="http://schemas.openxmlformats.org/officeDocument/2006/relationships/hyperlink" Target="https://www.instagram.com/p/Bqprrv3go12/" TargetMode="External" /><Relationship Id="rId63" Type="http://schemas.openxmlformats.org/officeDocument/2006/relationships/hyperlink" Target="https://www.instagram.com/p/Bqnd5tgDygS/" TargetMode="External" /><Relationship Id="rId64" Type="http://schemas.openxmlformats.org/officeDocument/2006/relationships/hyperlink" Target="https://www.instagram.com/p/Bqpw4hOF0Uo/" TargetMode="External" /><Relationship Id="rId65" Type="http://schemas.openxmlformats.org/officeDocument/2006/relationships/hyperlink" Target="https://www.instagram.com/p/Bqm_7_THUx8/" TargetMode="External" /><Relationship Id="rId66" Type="http://schemas.openxmlformats.org/officeDocument/2006/relationships/hyperlink" Target="https://www.instagram.com/p/Bqm_7_THUx8/" TargetMode="External" /><Relationship Id="rId67" Type="http://schemas.openxmlformats.org/officeDocument/2006/relationships/hyperlink" Target="https://www.instagram.com/p/Bqm_7_THUx8/" TargetMode="External" /><Relationship Id="rId68" Type="http://schemas.openxmlformats.org/officeDocument/2006/relationships/hyperlink" Target="https://www.instagram.com/p/Bqm_7_THUx8/" TargetMode="External" /><Relationship Id="rId69" Type="http://schemas.openxmlformats.org/officeDocument/2006/relationships/hyperlink" Target="https://www.instagram.com/p/BqpUMVuHSOb/" TargetMode="External" /><Relationship Id="rId70" Type="http://schemas.openxmlformats.org/officeDocument/2006/relationships/hyperlink" Target="https://www.instagram.com/p/BqoKTfXFEO8/" TargetMode="External" /><Relationship Id="rId71" Type="http://schemas.openxmlformats.org/officeDocument/2006/relationships/hyperlink" Target="https://www.instagram.com/p/BqnZpmGFxi-/" TargetMode="External" /><Relationship Id="rId72" Type="http://schemas.openxmlformats.org/officeDocument/2006/relationships/hyperlink" Target="https://www.instagram.com/p/BqmIpdogM6j/" TargetMode="External" /><Relationship Id="rId73" Type="http://schemas.openxmlformats.org/officeDocument/2006/relationships/hyperlink" Target="https://www.instagram.com/p/BqmIpdogM6j/" TargetMode="External" /><Relationship Id="rId74" Type="http://schemas.openxmlformats.org/officeDocument/2006/relationships/hyperlink" Target="https://www.instagram.com/p/BqmIpdogM6j/" TargetMode="External" /><Relationship Id="rId75" Type="http://schemas.openxmlformats.org/officeDocument/2006/relationships/hyperlink" Target="https://www.instagram.com/p/BqmIpdogM6j/" TargetMode="External" /><Relationship Id="rId76" Type="http://schemas.openxmlformats.org/officeDocument/2006/relationships/hyperlink" Target="https://www.instagram.com/p/BqqfVYWDKZQ/" TargetMode="External" /><Relationship Id="rId77" Type="http://schemas.openxmlformats.org/officeDocument/2006/relationships/hyperlink" Target="https://www.instagram.com/p/BqnqfMwFO8d/" TargetMode="External" /><Relationship Id="rId78" Type="http://schemas.openxmlformats.org/officeDocument/2006/relationships/hyperlink" Target="https://www.instagram.com/p/Bqn_cIGBU6I/" TargetMode="External" /><Relationship Id="rId79" Type="http://schemas.openxmlformats.org/officeDocument/2006/relationships/hyperlink" Target="https://www.instagram.com/p/Bqn6VAOguHc/" TargetMode="External" /><Relationship Id="rId80" Type="http://schemas.openxmlformats.org/officeDocument/2006/relationships/hyperlink" Target="https://www.instagram.com/p/BqqFkEjFsXc/" TargetMode="External" /><Relationship Id="rId81" Type="http://schemas.openxmlformats.org/officeDocument/2006/relationships/hyperlink" Target="https://www.instagram.com/p/BqnDaEDnIqr/" TargetMode="External" /><Relationship Id="rId82" Type="http://schemas.openxmlformats.org/officeDocument/2006/relationships/hyperlink" Target="https://www.instagram.com/p/BqoWcUUnSkF/" TargetMode="External" /><Relationship Id="rId83" Type="http://schemas.openxmlformats.org/officeDocument/2006/relationships/hyperlink" Target="https://www.instagram.com/p/BqqSTIuF9d4/" TargetMode="External" /><Relationship Id="rId84" Type="http://schemas.openxmlformats.org/officeDocument/2006/relationships/hyperlink" Target="https://www.instagram.com/p/BqnFQpfhJS8/" TargetMode="External" /><Relationship Id="rId85" Type="http://schemas.openxmlformats.org/officeDocument/2006/relationships/hyperlink" Target="https://www.instagram.com/p/Bqn6ttgBTep/" TargetMode="External" /><Relationship Id="rId86" Type="http://schemas.openxmlformats.org/officeDocument/2006/relationships/hyperlink" Target="https://www.instagram.com/p/BqqLn6QnOU3/" TargetMode="External" /><Relationship Id="rId87" Type="http://schemas.openxmlformats.org/officeDocument/2006/relationships/hyperlink" Target="https://www.instagram.com/p/BqqpzgklWTC/" TargetMode="External" /><Relationship Id="rId88" Type="http://schemas.openxmlformats.org/officeDocument/2006/relationships/hyperlink" Target="https://www.instagram.com/p/Bqng752guCJ/" TargetMode="External" /><Relationship Id="rId89" Type="http://schemas.openxmlformats.org/officeDocument/2006/relationships/hyperlink" Target="https://www.instagram.com/p/Bqp-DBSgKQ6/" TargetMode="External" /><Relationship Id="rId90" Type="http://schemas.openxmlformats.org/officeDocument/2006/relationships/hyperlink" Target="https://www.instagram.com/p/BqoURWYApf2/" TargetMode="External" /><Relationship Id="rId91" Type="http://schemas.openxmlformats.org/officeDocument/2006/relationships/hyperlink" Target="https://www.instagram.com/p/Bqm2dbRH7Zu/" TargetMode="External" /><Relationship Id="rId92" Type="http://schemas.openxmlformats.org/officeDocument/2006/relationships/hyperlink" Target="https://www.instagram.com/p/BqmRH28HY0F/" TargetMode="External" /><Relationship Id="rId93" Type="http://schemas.openxmlformats.org/officeDocument/2006/relationships/hyperlink" Target="https://www.instagram.com/p/Bqp-hfhlDY9/" TargetMode="External" /><Relationship Id="rId94" Type="http://schemas.openxmlformats.org/officeDocument/2006/relationships/hyperlink" Target="https://www.instagram.com/p/Bqq0MQNgLgs/" TargetMode="External" /><Relationship Id="rId95" Type="http://schemas.openxmlformats.org/officeDocument/2006/relationships/hyperlink" Target="https://www.instagram.com/p/BqngLOBFsk6/" TargetMode="External" /><Relationship Id="rId96" Type="http://schemas.openxmlformats.org/officeDocument/2006/relationships/hyperlink" Target="https://www.instagram.com/p/BqqbYieBqd8/" TargetMode="External" /><Relationship Id="rId97" Type="http://schemas.openxmlformats.org/officeDocument/2006/relationships/hyperlink" Target="https://www.instagram.com/p/Bqp4_QhADqZ/" TargetMode="External" /><Relationship Id="rId98" Type="http://schemas.openxmlformats.org/officeDocument/2006/relationships/hyperlink" Target="https://www.instagram.com/p/Bqn1JFVgrnX/" TargetMode="External" /><Relationship Id="rId99" Type="http://schemas.openxmlformats.org/officeDocument/2006/relationships/hyperlink" Target="https://www.instagram.com/p/Bqn-3twAp3J/" TargetMode="External" /><Relationship Id="rId100" Type="http://schemas.openxmlformats.org/officeDocument/2006/relationships/hyperlink" Target="https://www.instagram.com/p/BqqJnUOAE-d/" TargetMode="External" /><Relationship Id="rId101" Type="http://schemas.openxmlformats.org/officeDocument/2006/relationships/hyperlink" Target="https://www.instagram.com/p/Bqmv1SBnfvP/" TargetMode="External" /><Relationship Id="rId102" Type="http://schemas.openxmlformats.org/officeDocument/2006/relationships/hyperlink" Target="https://www.instagram.com/p/BqodDM6hYOa/" TargetMode="External" /><Relationship Id="rId103" Type="http://schemas.openxmlformats.org/officeDocument/2006/relationships/hyperlink" Target="https://www.instagram.com/p/Bqp-2melNoI/" TargetMode="External" /><Relationship Id="rId104" Type="http://schemas.openxmlformats.org/officeDocument/2006/relationships/hyperlink" Target="https://www.instagram.com/p/BqnMtEcB2jY/" TargetMode="External" /><Relationship Id="rId105" Type="http://schemas.openxmlformats.org/officeDocument/2006/relationships/hyperlink" Target="https://www.instagram.com/p/BqneTq5niJt/" TargetMode="External" /><Relationship Id="rId106" Type="http://schemas.openxmlformats.org/officeDocument/2006/relationships/hyperlink" Target="https://www.instagram.com/p/BqqPtcADL2X/" TargetMode="External" /><Relationship Id="rId107" Type="http://schemas.openxmlformats.org/officeDocument/2006/relationships/hyperlink" Target="https://www.instagram.com/p/BqoSnb8BawU/" TargetMode="External" /><Relationship Id="rId108" Type="http://schemas.openxmlformats.org/officeDocument/2006/relationships/hyperlink" Target="https://www.instagram.com/p/BqnXMtqnono/" TargetMode="External" /><Relationship Id="rId109" Type="http://schemas.openxmlformats.org/officeDocument/2006/relationships/hyperlink" Target="https://www.instagram.com/p/BqoIhfJh624/" TargetMode="External" /><Relationship Id="rId110" Type="http://schemas.openxmlformats.org/officeDocument/2006/relationships/hyperlink" Target="https://www.instagram.com/p/BqpUgllgA7Z/" TargetMode="External" /><Relationship Id="rId111" Type="http://schemas.openxmlformats.org/officeDocument/2006/relationships/hyperlink" Target="https://www.instagram.com/p/BqquP0xFfcH/" TargetMode="External" /><Relationship Id="rId112" Type="http://schemas.openxmlformats.org/officeDocument/2006/relationships/hyperlink" Target="https://www.instagram.com/p/BqmE8VCj3rb/" TargetMode="External" /><Relationship Id="rId113" Type="http://schemas.openxmlformats.org/officeDocument/2006/relationships/hyperlink" Target="https://www.instagram.com/p/BqqcAY7Bi-5/" TargetMode="External" /><Relationship Id="rId114" Type="http://schemas.openxmlformats.org/officeDocument/2006/relationships/hyperlink" Target="https://www.instagram.com/p/Bqmvg_bgg-j/" TargetMode="External" /><Relationship Id="rId115" Type="http://schemas.openxmlformats.org/officeDocument/2006/relationships/hyperlink" Target="https://www.instagram.com/p/BqpsprPl7B0/" TargetMode="External" /><Relationship Id="rId116" Type="http://schemas.openxmlformats.org/officeDocument/2006/relationships/hyperlink" Target="https://www.instagram.com/p/Bqnq4Z5HyyB/" TargetMode="External" /><Relationship Id="rId117" Type="http://schemas.openxmlformats.org/officeDocument/2006/relationships/hyperlink" Target="https://www.instagram.com/p/BqpY3SzHTv8/" TargetMode="External" /><Relationship Id="rId118" Type="http://schemas.openxmlformats.org/officeDocument/2006/relationships/hyperlink" Target="https://www.instagram.com/p/BqpGABxgxx6/" TargetMode="External" /><Relationship Id="rId119" Type="http://schemas.openxmlformats.org/officeDocument/2006/relationships/hyperlink" Target="https://www.instagram.com/p/BqnC697njvC/" TargetMode="External" /><Relationship Id="rId120" Type="http://schemas.openxmlformats.org/officeDocument/2006/relationships/hyperlink" Target="https://www.instagram.com/p/BqpECnbAMxU/" TargetMode="External" /><Relationship Id="rId121" Type="http://schemas.openxmlformats.org/officeDocument/2006/relationships/hyperlink" Target="https://www.instagram.com/p/Bqp2y4MAoxM/" TargetMode="External" /><Relationship Id="rId122" Type="http://schemas.openxmlformats.org/officeDocument/2006/relationships/hyperlink" Target="https://www.instagram.com/p/BqoOgOWl6no/" TargetMode="External" /><Relationship Id="rId123" Type="http://schemas.openxmlformats.org/officeDocument/2006/relationships/hyperlink" Target="https://www.instagram.com/p/Bqql7LXAu0S/" TargetMode="External" /><Relationship Id="rId124" Type="http://schemas.openxmlformats.org/officeDocument/2006/relationships/hyperlink" Target="https://www.instagram.com/p/BqoLtroFPDM/" TargetMode="External" /><Relationship Id="rId125" Type="http://schemas.openxmlformats.org/officeDocument/2006/relationships/hyperlink" Target="https://www.instagram.com/p/BqobShZny2M/" TargetMode="External" /><Relationship Id="rId126" Type="http://schemas.openxmlformats.org/officeDocument/2006/relationships/hyperlink" Target="https://www.instagram.com/p/Bqqzv67FiUj/" TargetMode="External" /><Relationship Id="rId127" Type="http://schemas.openxmlformats.org/officeDocument/2006/relationships/hyperlink" Target="https://www.instagram.com/p/BqpOPfUB8Iy/" TargetMode="External" /><Relationship Id="rId128" Type="http://schemas.openxmlformats.org/officeDocument/2006/relationships/hyperlink" Target="https://www.instagram.com/p/BqqlA7iHRNJ/" TargetMode="External" /><Relationship Id="rId129" Type="http://schemas.openxmlformats.org/officeDocument/2006/relationships/hyperlink" Target="https://www.instagram.com/p/Bqo3x7LHzAY/" TargetMode="External" /><Relationship Id="rId130" Type="http://schemas.openxmlformats.org/officeDocument/2006/relationships/hyperlink" Target="https://www.instagram.com/p/BqmvAxkDs_h/" TargetMode="External" /><Relationship Id="rId131" Type="http://schemas.openxmlformats.org/officeDocument/2006/relationships/hyperlink" Target="https://www.instagram.com/p/Bqp2XeLHH4L/" TargetMode="External" /><Relationship Id="rId132" Type="http://schemas.openxmlformats.org/officeDocument/2006/relationships/hyperlink" Target="https://www.instagram.com/p/BqqXw17FiHc/" TargetMode="External" /><Relationship Id="rId133" Type="http://schemas.openxmlformats.org/officeDocument/2006/relationships/hyperlink" Target="https://www.instagram.com/p/Bqql3h3F2Ux/" TargetMode="External" /><Relationship Id="rId134" Type="http://schemas.openxmlformats.org/officeDocument/2006/relationships/hyperlink" Target="https://www.instagram.com/p/BqmxG1rnTxS/" TargetMode="External" /><Relationship Id="rId135" Type="http://schemas.openxmlformats.org/officeDocument/2006/relationships/hyperlink" Target="https://www.instagram.com/p/BqmxG1rnTxS/" TargetMode="External" /><Relationship Id="rId136" Type="http://schemas.openxmlformats.org/officeDocument/2006/relationships/hyperlink" Target="https://www.instagram.com/p/BqqgYvOBjPb/" TargetMode="External" /><Relationship Id="rId137" Type="http://schemas.openxmlformats.org/officeDocument/2006/relationships/hyperlink" Target="https://www.instagram.com/p/BqqfGJSheRu/" TargetMode="External" /><Relationship Id="rId138" Type="http://schemas.openxmlformats.org/officeDocument/2006/relationships/hyperlink" Target="https://www.instagram.com/p/Bqoj4iLBWCr/" TargetMode="External" /><Relationship Id="rId139" Type="http://schemas.openxmlformats.org/officeDocument/2006/relationships/hyperlink" Target="https://www.instagram.com/p/BqpqHTwAUC9/" TargetMode="External" /><Relationship Id="rId140" Type="http://schemas.openxmlformats.org/officeDocument/2006/relationships/hyperlink" Target="https://www.instagram.com/p/Bqpnxl4AAmV/" TargetMode="External" /><Relationship Id="rId141" Type="http://schemas.openxmlformats.org/officeDocument/2006/relationships/hyperlink" Target="https://www.instagram.com/p/BqqFPV5lrQo/" TargetMode="External" /><Relationship Id="rId142" Type="http://schemas.openxmlformats.org/officeDocument/2006/relationships/hyperlink" Target="https://www.instagram.com/p/BqnxXcZhyf_/" TargetMode="External" /><Relationship Id="rId143" Type="http://schemas.openxmlformats.org/officeDocument/2006/relationships/hyperlink" Target="https://www.instagram.com/p/BqnROi6F_2c/" TargetMode="External" /><Relationship Id="rId144" Type="http://schemas.openxmlformats.org/officeDocument/2006/relationships/hyperlink" Target="https://www.instagram.com/p/BqnSUcxAETc/" TargetMode="External" /><Relationship Id="rId145" Type="http://schemas.openxmlformats.org/officeDocument/2006/relationships/hyperlink" Target="https://www.instagram.com/p/BqnSUcxAETc/" TargetMode="External" /><Relationship Id="rId146" Type="http://schemas.openxmlformats.org/officeDocument/2006/relationships/hyperlink" Target="https://www.instagram.com/p/BqqBWIXHL2a/" TargetMode="External" /><Relationship Id="rId147" Type="http://schemas.openxmlformats.org/officeDocument/2006/relationships/hyperlink" Target="https://www.instagram.com/p/BqqBaVSgecb/" TargetMode="External" /><Relationship Id="rId148" Type="http://schemas.openxmlformats.org/officeDocument/2006/relationships/hyperlink" Target="https://www.instagram.com/p/BqqWAmzFvEa/" TargetMode="External" /><Relationship Id="rId149" Type="http://schemas.openxmlformats.org/officeDocument/2006/relationships/hyperlink" Target="https://www.instagram.com/p/Bqq0Ix2AiUq/" TargetMode="External" /><Relationship Id="rId150" Type="http://schemas.openxmlformats.org/officeDocument/2006/relationships/hyperlink" Target="https://www.instagram.com/p/BqndtdBhP9S/" TargetMode="External" /><Relationship Id="rId151" Type="http://schemas.openxmlformats.org/officeDocument/2006/relationships/hyperlink" Target="https://www.instagram.com/p/BqpU57sAgNY/" TargetMode="External" /><Relationship Id="rId152" Type="http://schemas.openxmlformats.org/officeDocument/2006/relationships/hyperlink" Target="https://www.instagram.com/p/BqnCVMXgtex/" TargetMode="External" /><Relationship Id="rId153" Type="http://schemas.openxmlformats.org/officeDocument/2006/relationships/hyperlink" Target="https://www.instagram.com/p/BqoUjJth1xc/" TargetMode="External" /><Relationship Id="rId154" Type="http://schemas.openxmlformats.org/officeDocument/2006/relationships/hyperlink" Target="https://www.instagram.com/p/BqozmY0A8st/" TargetMode="External" /><Relationship Id="rId155" Type="http://schemas.openxmlformats.org/officeDocument/2006/relationships/hyperlink" Target="https://www.instagram.com/p/BqoCFK9BeTD/" TargetMode="External" /><Relationship Id="rId156" Type="http://schemas.openxmlformats.org/officeDocument/2006/relationships/hyperlink" Target="https://www.instagram.com/p/BqnumpyFVi5/" TargetMode="External" /><Relationship Id="rId157" Type="http://schemas.openxmlformats.org/officeDocument/2006/relationships/hyperlink" Target="https://www.instagram.com/p/BqnuaQgFkxn/" TargetMode="External" /><Relationship Id="rId158" Type="http://schemas.openxmlformats.org/officeDocument/2006/relationships/hyperlink" Target="https://www.instagram.com/p/BqnyJuvFcF-/" TargetMode="External" /><Relationship Id="rId159" Type="http://schemas.openxmlformats.org/officeDocument/2006/relationships/hyperlink" Target="https://www.instagram.com/p/BqqveTdgQFR/" TargetMode="External" /><Relationship Id="rId160" Type="http://schemas.openxmlformats.org/officeDocument/2006/relationships/hyperlink" Target="https://www.instagram.com/p/Bqmp9EvBfTb/" TargetMode="External" /><Relationship Id="rId161" Type="http://schemas.openxmlformats.org/officeDocument/2006/relationships/hyperlink" Target="https://www.instagram.com/p/BqpqOCQAU8E/" TargetMode="External" /><Relationship Id="rId162" Type="http://schemas.openxmlformats.org/officeDocument/2006/relationships/hyperlink" Target="https://www.instagram.com/p/BqqMJlMgsZh/" TargetMode="External" /><Relationship Id="rId163" Type="http://schemas.openxmlformats.org/officeDocument/2006/relationships/hyperlink" Target="https://www.instagram.com/p/Bqqig-uAShX/" TargetMode="External" /><Relationship Id="rId164" Type="http://schemas.openxmlformats.org/officeDocument/2006/relationships/hyperlink" Target="https://www.instagram.com/p/BqqikdHAUm3/" TargetMode="External" /><Relationship Id="rId165" Type="http://schemas.openxmlformats.org/officeDocument/2006/relationships/hyperlink" Target="https://www.instagram.com/p/BqqdgU1FU6T/" TargetMode="External" /><Relationship Id="rId166" Type="http://schemas.openxmlformats.org/officeDocument/2006/relationships/hyperlink" Target="https://www.instagram.com/p/Bqm4ynqF59g/" TargetMode="External" /><Relationship Id="rId167" Type="http://schemas.openxmlformats.org/officeDocument/2006/relationships/hyperlink" Target="https://www.instagram.com/p/BqqjPhvFRsz/" TargetMode="External" /><Relationship Id="rId168" Type="http://schemas.openxmlformats.org/officeDocument/2006/relationships/hyperlink" Target="https://www.instagram.com/p/BqoARQylWtW/" TargetMode="External" /><Relationship Id="rId169" Type="http://schemas.openxmlformats.org/officeDocument/2006/relationships/hyperlink" Target="https://www.instagram.com/p/BqqtETMFgiy/" TargetMode="External" /><Relationship Id="rId170" Type="http://schemas.openxmlformats.org/officeDocument/2006/relationships/hyperlink" Target="https://www.instagram.com/p/BqqMPXhAl2e/" TargetMode="External" /><Relationship Id="rId171" Type="http://schemas.openxmlformats.org/officeDocument/2006/relationships/hyperlink" Target="https://www.instagram.com/p/BqoCqGSHZYB/" TargetMode="External" /><Relationship Id="rId172" Type="http://schemas.openxmlformats.org/officeDocument/2006/relationships/hyperlink" Target="https://www.instagram.com/p/BqqQMi2AvOS/" TargetMode="External" /><Relationship Id="rId173" Type="http://schemas.openxmlformats.org/officeDocument/2006/relationships/hyperlink" Target="https://www.instagram.com/p/BqqQkBugYQr/" TargetMode="External" /><Relationship Id="rId174" Type="http://schemas.openxmlformats.org/officeDocument/2006/relationships/hyperlink" Target="https://www.instagram.com/p/BqquBk-BSW6/" TargetMode="External" /><Relationship Id="rId175" Type="http://schemas.openxmlformats.org/officeDocument/2006/relationships/hyperlink" Target="https://www.instagram.com/p/Bqqx6S2AEXI/" TargetMode="External" /><Relationship Id="rId176" Type="http://schemas.openxmlformats.org/officeDocument/2006/relationships/hyperlink" Target="https://www.instagram.com/p/Bqny3k4g2KN/" TargetMode="External" /><Relationship Id="rId177" Type="http://schemas.openxmlformats.org/officeDocument/2006/relationships/hyperlink" Target="https://www.instagram.com/p/Bqq13UPg1Mw/" TargetMode="External" /><Relationship Id="rId178" Type="http://schemas.openxmlformats.org/officeDocument/2006/relationships/hyperlink" Target="https://www.instagram.com/p/BqoRVmrgCJI/" TargetMode="External" /><Relationship Id="rId179" Type="http://schemas.openxmlformats.org/officeDocument/2006/relationships/hyperlink" Target="https://www.instagram.com/p/BqqWrP4gOcE/" TargetMode="External" /><Relationship Id="rId180" Type="http://schemas.openxmlformats.org/officeDocument/2006/relationships/hyperlink" Target="https://refer.23andme.com/s/przet" TargetMode="External" /><Relationship Id="rId181" Type="http://schemas.openxmlformats.org/officeDocument/2006/relationships/hyperlink" Target="https://hollywarnerhealth.com/product/endocannabinoid-dna-variant-report" TargetMode="External" /><Relationship Id="rId182" Type="http://schemas.openxmlformats.org/officeDocument/2006/relationships/hyperlink" Target="https://buff.ly/2BuKaYe" TargetMode="External" /><Relationship Id="rId183" Type="http://schemas.openxmlformats.org/officeDocument/2006/relationships/hyperlink" Target="http://www.mybodygx.com/" TargetMode="External" /><Relationship Id="rId184" Type="http://schemas.openxmlformats.org/officeDocument/2006/relationships/hyperlink" Target="http://www.mybodygx.com/" TargetMode="External" /><Relationship Id="rId185" Type="http://schemas.openxmlformats.org/officeDocument/2006/relationships/hyperlink" Target="https://www.nytimes.com/2018/09/18/science/why-your-dna-is-still-uncharted-territory.html" TargetMode="External" /><Relationship Id="rId186" Type="http://schemas.openxmlformats.org/officeDocument/2006/relationships/hyperlink" Target="https://www.theatlantic.com/science/archive/2018/09/your-dna-is-not-your-culture/571150" TargetMode="External" /><Relationship Id="rId187" Type="http://schemas.openxmlformats.org/officeDocument/2006/relationships/hyperlink" Target="https://refer.23andme.com/s/n2rgf" TargetMode="External" /><Relationship Id="rId188" Type="http://schemas.openxmlformats.org/officeDocument/2006/relationships/hyperlink" Target="https://scontent.cdninstagram.com/vp/855f4d8c2d7291e8fa46f24ccee019c0/5CAEFFE8/t51.2885-15/sh0.08/e35/s640x640/44558809_508671582968457_6995639493850470499_n.jpg" TargetMode="External" /><Relationship Id="rId189" Type="http://schemas.openxmlformats.org/officeDocument/2006/relationships/comments" Target="../comments1.xml" /><Relationship Id="rId190" Type="http://schemas.openxmlformats.org/officeDocument/2006/relationships/vmlDrawing" Target="../drawings/vmlDrawing1.vml" /><Relationship Id="rId191" Type="http://schemas.openxmlformats.org/officeDocument/2006/relationships/table" Target="../tables/table1.xml" /><Relationship Id="rId1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qqTj0-B1Qo/" TargetMode="External" /><Relationship Id="rId2" Type="http://schemas.openxmlformats.org/officeDocument/2006/relationships/hyperlink" Target="https://www.instagram.com/p/BqqW150gbVB/" TargetMode="External" /><Relationship Id="rId3" Type="http://schemas.openxmlformats.org/officeDocument/2006/relationships/hyperlink" Target="https://www.instagram.com/p/Bqnqe9mA6qX/" TargetMode="External" /><Relationship Id="rId4" Type="http://schemas.openxmlformats.org/officeDocument/2006/relationships/hyperlink" Target="https://www.instagram.com/p/Bqn-yhJgbTS/" TargetMode="External" /><Relationship Id="rId5" Type="http://schemas.openxmlformats.org/officeDocument/2006/relationships/hyperlink" Target="https://www.instagram.com/p/BqqMm9tFkO0/" TargetMode="External" /><Relationship Id="rId6" Type="http://schemas.openxmlformats.org/officeDocument/2006/relationships/hyperlink" Target="https://www.instagram.com/p/Bqnt1uanHIM/" TargetMode="External" /><Relationship Id="rId7" Type="http://schemas.openxmlformats.org/officeDocument/2006/relationships/hyperlink" Target="https://www.instagram.com/p/BqqAHqAlqif/" TargetMode="External" /><Relationship Id="rId8" Type="http://schemas.openxmlformats.org/officeDocument/2006/relationships/hyperlink" Target="https://www.instagram.com/p/Bqq6E-ngFZn/" TargetMode="External" /><Relationship Id="rId9" Type="http://schemas.openxmlformats.org/officeDocument/2006/relationships/hyperlink" Target="https://www.instagram.com/p/Bqpuw1AlHI_/" TargetMode="External" /><Relationship Id="rId10" Type="http://schemas.openxmlformats.org/officeDocument/2006/relationships/hyperlink" Target="https://www.instagram.com/p/Bqpox3sl01B/" TargetMode="External" /><Relationship Id="rId11" Type="http://schemas.openxmlformats.org/officeDocument/2006/relationships/hyperlink" Target="https://www.instagram.com/p/BqpxuWVhGpk/" TargetMode="External" /><Relationship Id="rId12" Type="http://schemas.openxmlformats.org/officeDocument/2006/relationships/hyperlink" Target="https://www.instagram.com/p/BqnO2kigJS_/" TargetMode="External" /><Relationship Id="rId13" Type="http://schemas.openxmlformats.org/officeDocument/2006/relationships/hyperlink" Target="https://www.instagram.com/p/Bqp4segAf6o/" TargetMode="External" /><Relationship Id="rId14" Type="http://schemas.openxmlformats.org/officeDocument/2006/relationships/hyperlink" Target="https://www.instagram.com/p/BqqQ444l7Hr/" TargetMode="External" /><Relationship Id="rId15" Type="http://schemas.openxmlformats.org/officeDocument/2006/relationships/hyperlink" Target="https://www.instagram.com/p/Bqqm3ULABgD/" TargetMode="External" /><Relationship Id="rId16" Type="http://schemas.openxmlformats.org/officeDocument/2006/relationships/hyperlink" Target="https://www.instagram.com/p/Bqp6Rw5HCRX/" TargetMode="External" /><Relationship Id="rId17" Type="http://schemas.openxmlformats.org/officeDocument/2006/relationships/hyperlink" Target="https://www.instagram.com/provocativeoperations/p/Bqp7jfRAl1O/" TargetMode="External" /><Relationship Id="rId18" Type="http://schemas.openxmlformats.org/officeDocument/2006/relationships/hyperlink" Target="https://www.instagram.com/p/BqoHU8Wh3gJ/" TargetMode="External" /><Relationship Id="rId19" Type="http://schemas.openxmlformats.org/officeDocument/2006/relationships/hyperlink" Target="https://www.instagram.com/p/Bqn0YzohD9O/" TargetMode="External" /><Relationship Id="rId20" Type="http://schemas.openxmlformats.org/officeDocument/2006/relationships/hyperlink" Target="https://www.instagram.com/p/BqnERe6AlXc/" TargetMode="External" /><Relationship Id="rId21" Type="http://schemas.openxmlformats.org/officeDocument/2006/relationships/hyperlink" Target="https://www.instagram.com/p/BqoTVLYhgNb/" TargetMode="External" /><Relationship Id="rId22" Type="http://schemas.openxmlformats.org/officeDocument/2006/relationships/hyperlink" Target="https://www.instagram.com/p/BqpiVCwhmPo/" TargetMode="External" /><Relationship Id="rId23" Type="http://schemas.openxmlformats.org/officeDocument/2006/relationships/hyperlink" Target="https://www.instagram.com/p/BqoG6SRgZFD/" TargetMode="External" /><Relationship Id="rId24" Type="http://schemas.openxmlformats.org/officeDocument/2006/relationships/hyperlink" Target="https://www.instagram.com/p/Bqnpkt1nXRq/" TargetMode="External" /><Relationship Id="rId25" Type="http://schemas.openxmlformats.org/officeDocument/2006/relationships/hyperlink" Target="https://www.instagram.com/p/Bqn9K-Jh2Wd/" TargetMode="External" /><Relationship Id="rId26" Type="http://schemas.openxmlformats.org/officeDocument/2006/relationships/hyperlink" Target="https://www.instagram.com/p/BqnFrk8ncw1/" TargetMode="External" /><Relationship Id="rId27" Type="http://schemas.openxmlformats.org/officeDocument/2006/relationships/hyperlink" Target="https://www.instagram.com/p/BqneLMvgZnO/" TargetMode="External" /><Relationship Id="rId28" Type="http://schemas.openxmlformats.org/officeDocument/2006/relationships/hyperlink" Target="https://www.instagram.com/p/Bqm6mn8AGhA/" TargetMode="External" /><Relationship Id="rId29" Type="http://schemas.openxmlformats.org/officeDocument/2006/relationships/hyperlink" Target="https://www.instagram.com/p/BqnhfYPljXF/" TargetMode="External" /><Relationship Id="rId30" Type="http://schemas.openxmlformats.org/officeDocument/2006/relationships/hyperlink" Target="https://www.instagram.com/p/Bqqx48hhii-/" TargetMode="External" /><Relationship Id="rId31" Type="http://schemas.openxmlformats.org/officeDocument/2006/relationships/hyperlink" Target="https://www.instagram.com/p/Bqpg61UgX5-/" TargetMode="External" /><Relationship Id="rId32" Type="http://schemas.openxmlformats.org/officeDocument/2006/relationships/hyperlink" Target="https://www.instagram.com/p/BqqDU98Ak18/" TargetMode="External" /><Relationship Id="rId33" Type="http://schemas.openxmlformats.org/officeDocument/2006/relationships/hyperlink" Target="https://www.instagram.com/p/BqpuHJ9FwbL/" TargetMode="External" /><Relationship Id="rId34" Type="http://schemas.openxmlformats.org/officeDocument/2006/relationships/hyperlink" Target="https://www.instagram.com/p/Bqos0GwhgR1/" TargetMode="External" /><Relationship Id="rId35" Type="http://schemas.openxmlformats.org/officeDocument/2006/relationships/hyperlink" Target="https://www.instagram.com/p/BqqrIkKAyrz/" TargetMode="External" /><Relationship Id="rId36" Type="http://schemas.openxmlformats.org/officeDocument/2006/relationships/hyperlink" Target="https://www.instagram.com/p/BqoZQTjHlZh/" TargetMode="External" /><Relationship Id="rId37" Type="http://schemas.openxmlformats.org/officeDocument/2006/relationships/hyperlink" Target="https://www.instagram.com/p/BqpH-cAFjx4/" TargetMode="External" /><Relationship Id="rId38" Type="http://schemas.openxmlformats.org/officeDocument/2006/relationships/hyperlink" Target="https://www.instagram.com/p/BqqDUHIhzd_/" TargetMode="External" /><Relationship Id="rId39" Type="http://schemas.openxmlformats.org/officeDocument/2006/relationships/hyperlink" Target="https://www.instagram.com/p/BqpeQUuATDg/" TargetMode="External" /><Relationship Id="rId40" Type="http://schemas.openxmlformats.org/officeDocument/2006/relationships/hyperlink" Target="https://www.instagram.com/p/Bqna4BkhLlF/" TargetMode="External" /><Relationship Id="rId41" Type="http://schemas.openxmlformats.org/officeDocument/2006/relationships/hyperlink" Target="https://www.instagram.com/p/BqoAOGXh8AG/" TargetMode="External" /><Relationship Id="rId42" Type="http://schemas.openxmlformats.org/officeDocument/2006/relationships/hyperlink" Target="https://www.instagram.com/p/Bqq0zKalpWz/" TargetMode="External" /><Relationship Id="rId43" Type="http://schemas.openxmlformats.org/officeDocument/2006/relationships/hyperlink" Target="https://www.instagram.com/p/BqnvBt9gvO2/" TargetMode="External" /><Relationship Id="rId44" Type="http://schemas.openxmlformats.org/officeDocument/2006/relationships/hyperlink" Target="https://www.instagram.com/p/Bqo9sKTASdU/" TargetMode="External" /><Relationship Id="rId45" Type="http://schemas.openxmlformats.org/officeDocument/2006/relationships/hyperlink" Target="https://www.instagram.com/p/Bqq2zidAT3B/" TargetMode="External" /><Relationship Id="rId46" Type="http://schemas.openxmlformats.org/officeDocument/2006/relationships/hyperlink" Target="https://www.instagram.com/p/Bqn3sozDeSI/" TargetMode="External" /><Relationship Id="rId47" Type="http://schemas.openxmlformats.org/officeDocument/2006/relationships/hyperlink" Target="https://www.instagram.com/p/BqqZ_rcnE_U/" TargetMode="External" /><Relationship Id="rId48" Type="http://schemas.openxmlformats.org/officeDocument/2006/relationships/hyperlink" Target="https://www.instagram.com/p/BqmBPi_Bk0u/" TargetMode="External" /><Relationship Id="rId49" Type="http://schemas.openxmlformats.org/officeDocument/2006/relationships/hyperlink" Target="https://www.instagram.com/p/BqpofIYgl-U/" TargetMode="External" /><Relationship Id="rId50" Type="http://schemas.openxmlformats.org/officeDocument/2006/relationships/hyperlink" Target="https://www.instagram.com/p/BqnE5HjBptQ/" TargetMode="External" /><Relationship Id="rId51" Type="http://schemas.openxmlformats.org/officeDocument/2006/relationships/hyperlink" Target="https://www.instagram.com/p/BqqJLQiFjCw/" TargetMode="External" /><Relationship Id="rId52" Type="http://schemas.openxmlformats.org/officeDocument/2006/relationships/hyperlink" Target="https://www.instagram.com/p/BqoAZ_AhcHb/" TargetMode="External" /><Relationship Id="rId53" Type="http://schemas.openxmlformats.org/officeDocument/2006/relationships/hyperlink" Target="https://www.instagram.com/p/Bqpn46-FQ4x/" TargetMode="External" /><Relationship Id="rId54" Type="http://schemas.openxmlformats.org/officeDocument/2006/relationships/hyperlink" Target="https://www.instagram.com/p/Bqq0FYWlwCV/" TargetMode="External" /><Relationship Id="rId55" Type="http://schemas.openxmlformats.org/officeDocument/2006/relationships/hyperlink" Target="https://www.instagram.com/p/BqqxJvrnjO3/" TargetMode="External" /><Relationship Id="rId56" Type="http://schemas.openxmlformats.org/officeDocument/2006/relationships/hyperlink" Target="https://www.instagram.com/p/Bqprrv3go12/" TargetMode="External" /><Relationship Id="rId57" Type="http://schemas.openxmlformats.org/officeDocument/2006/relationships/hyperlink" Target="https://www.instagram.com/p/Bqnd5tgDygS/" TargetMode="External" /><Relationship Id="rId58" Type="http://schemas.openxmlformats.org/officeDocument/2006/relationships/hyperlink" Target="https://www.instagram.com/p/Bqpw4hOF0Uo/" TargetMode="External" /><Relationship Id="rId59" Type="http://schemas.openxmlformats.org/officeDocument/2006/relationships/hyperlink" Target="https://www.instagram.com/p/Bqm_7_THUx8/" TargetMode="External" /><Relationship Id="rId60" Type="http://schemas.openxmlformats.org/officeDocument/2006/relationships/hyperlink" Target="https://www.instagram.com/p/BqpUMVuHSOb/" TargetMode="External" /><Relationship Id="rId61" Type="http://schemas.openxmlformats.org/officeDocument/2006/relationships/hyperlink" Target="https://www.instagram.com/p/BqoKTfXFEO8/" TargetMode="External" /><Relationship Id="rId62" Type="http://schemas.openxmlformats.org/officeDocument/2006/relationships/hyperlink" Target="https://www.instagram.com/p/BqnZpmGFxi-/" TargetMode="External" /><Relationship Id="rId63" Type="http://schemas.openxmlformats.org/officeDocument/2006/relationships/hyperlink" Target="https://www.instagram.com/p/BqmIpdogM6j/" TargetMode="External" /><Relationship Id="rId64" Type="http://schemas.openxmlformats.org/officeDocument/2006/relationships/hyperlink" Target="https://www.instagram.com/p/BqqfVYWDKZQ/" TargetMode="External" /><Relationship Id="rId65" Type="http://schemas.openxmlformats.org/officeDocument/2006/relationships/hyperlink" Target="https://www.instagram.com/p/BqnqfMwFO8d/" TargetMode="External" /><Relationship Id="rId66" Type="http://schemas.openxmlformats.org/officeDocument/2006/relationships/hyperlink" Target="https://www.instagram.com/p/Bqn_cIGBU6I/" TargetMode="External" /><Relationship Id="rId67" Type="http://schemas.openxmlformats.org/officeDocument/2006/relationships/hyperlink" Target="https://www.instagram.com/p/Bqn6VAOguHc/" TargetMode="External" /><Relationship Id="rId68" Type="http://schemas.openxmlformats.org/officeDocument/2006/relationships/hyperlink" Target="https://www.instagram.com/p/BqqFkEjFsXc/" TargetMode="External" /><Relationship Id="rId69" Type="http://schemas.openxmlformats.org/officeDocument/2006/relationships/hyperlink" Target="https://www.instagram.com/p/BqnDaEDnIqr/" TargetMode="External" /><Relationship Id="rId70" Type="http://schemas.openxmlformats.org/officeDocument/2006/relationships/hyperlink" Target="https://www.instagram.com/p/BqoWcUUnSkF/" TargetMode="External" /><Relationship Id="rId71" Type="http://schemas.openxmlformats.org/officeDocument/2006/relationships/hyperlink" Target="https://www.instagram.com/p/BqqSTIuF9d4/" TargetMode="External" /><Relationship Id="rId72" Type="http://schemas.openxmlformats.org/officeDocument/2006/relationships/hyperlink" Target="https://www.instagram.com/p/BqnFQpfhJS8/" TargetMode="External" /><Relationship Id="rId73" Type="http://schemas.openxmlformats.org/officeDocument/2006/relationships/hyperlink" Target="https://www.instagram.com/p/Bqn6ttgBTep/" TargetMode="External" /><Relationship Id="rId74" Type="http://schemas.openxmlformats.org/officeDocument/2006/relationships/hyperlink" Target="https://www.instagram.com/p/BqqLn6QnOU3/" TargetMode="External" /><Relationship Id="rId75" Type="http://schemas.openxmlformats.org/officeDocument/2006/relationships/hyperlink" Target="https://www.instagram.com/p/BqqpzgklWTC/" TargetMode="External" /><Relationship Id="rId76" Type="http://schemas.openxmlformats.org/officeDocument/2006/relationships/hyperlink" Target="https://www.instagram.com/p/Bqng752guCJ/" TargetMode="External" /><Relationship Id="rId77" Type="http://schemas.openxmlformats.org/officeDocument/2006/relationships/hyperlink" Target="https://www.instagram.com/p/Bqp-DBSgKQ6/" TargetMode="External" /><Relationship Id="rId78" Type="http://schemas.openxmlformats.org/officeDocument/2006/relationships/hyperlink" Target="https://www.instagram.com/p/BqoURWYApf2/" TargetMode="External" /><Relationship Id="rId79" Type="http://schemas.openxmlformats.org/officeDocument/2006/relationships/hyperlink" Target="https://www.instagram.com/p/Bqm2dbRH7Zu/" TargetMode="External" /><Relationship Id="rId80" Type="http://schemas.openxmlformats.org/officeDocument/2006/relationships/hyperlink" Target="https://www.instagram.com/p/BqmRH28HY0F/" TargetMode="External" /><Relationship Id="rId81" Type="http://schemas.openxmlformats.org/officeDocument/2006/relationships/hyperlink" Target="https://www.instagram.com/p/Bqp-hfhlDY9/" TargetMode="External" /><Relationship Id="rId82" Type="http://schemas.openxmlformats.org/officeDocument/2006/relationships/hyperlink" Target="https://www.instagram.com/p/Bqq0MQNgLgs/" TargetMode="External" /><Relationship Id="rId83" Type="http://schemas.openxmlformats.org/officeDocument/2006/relationships/hyperlink" Target="https://www.instagram.com/p/BqngLOBFsk6/" TargetMode="External" /><Relationship Id="rId84" Type="http://schemas.openxmlformats.org/officeDocument/2006/relationships/hyperlink" Target="https://www.instagram.com/p/BqqbYieBqd8/" TargetMode="External" /><Relationship Id="rId85" Type="http://schemas.openxmlformats.org/officeDocument/2006/relationships/hyperlink" Target="https://www.instagram.com/p/Bqp4_QhADqZ/" TargetMode="External" /><Relationship Id="rId86" Type="http://schemas.openxmlformats.org/officeDocument/2006/relationships/hyperlink" Target="https://www.instagram.com/p/Bqn1JFVgrnX/" TargetMode="External" /><Relationship Id="rId87" Type="http://schemas.openxmlformats.org/officeDocument/2006/relationships/hyperlink" Target="https://www.instagram.com/p/Bqn-3twAp3J/" TargetMode="External" /><Relationship Id="rId88" Type="http://schemas.openxmlformats.org/officeDocument/2006/relationships/hyperlink" Target="https://www.instagram.com/p/BqqJnUOAE-d/" TargetMode="External" /><Relationship Id="rId89" Type="http://schemas.openxmlformats.org/officeDocument/2006/relationships/hyperlink" Target="https://www.instagram.com/p/Bqmv1SBnfvP/" TargetMode="External" /><Relationship Id="rId90" Type="http://schemas.openxmlformats.org/officeDocument/2006/relationships/hyperlink" Target="https://www.instagram.com/p/BqodDM6hYOa/" TargetMode="External" /><Relationship Id="rId91" Type="http://schemas.openxmlformats.org/officeDocument/2006/relationships/hyperlink" Target="https://www.instagram.com/p/Bqp-2melNoI/" TargetMode="External" /><Relationship Id="rId92" Type="http://schemas.openxmlformats.org/officeDocument/2006/relationships/hyperlink" Target="https://www.instagram.com/p/BqnMtEcB2jY/" TargetMode="External" /><Relationship Id="rId93" Type="http://schemas.openxmlformats.org/officeDocument/2006/relationships/hyperlink" Target="https://www.instagram.com/p/BqneTq5niJt/" TargetMode="External" /><Relationship Id="rId94" Type="http://schemas.openxmlformats.org/officeDocument/2006/relationships/hyperlink" Target="https://www.instagram.com/p/BqqPtcADL2X/" TargetMode="External" /><Relationship Id="rId95" Type="http://schemas.openxmlformats.org/officeDocument/2006/relationships/hyperlink" Target="https://www.instagram.com/p/BqoSnb8BawU/" TargetMode="External" /><Relationship Id="rId96" Type="http://schemas.openxmlformats.org/officeDocument/2006/relationships/hyperlink" Target="https://www.instagram.com/p/BqnXMtqnono/" TargetMode="External" /><Relationship Id="rId97" Type="http://schemas.openxmlformats.org/officeDocument/2006/relationships/hyperlink" Target="https://www.instagram.com/p/BqoIhfJh624/" TargetMode="External" /><Relationship Id="rId98" Type="http://schemas.openxmlformats.org/officeDocument/2006/relationships/hyperlink" Target="https://www.instagram.com/p/BqpUgllgA7Z/" TargetMode="External" /><Relationship Id="rId99" Type="http://schemas.openxmlformats.org/officeDocument/2006/relationships/hyperlink" Target="https://www.instagram.com/p/BqquP0xFfcH/" TargetMode="External" /><Relationship Id="rId100" Type="http://schemas.openxmlformats.org/officeDocument/2006/relationships/hyperlink" Target="https://www.instagram.com/p/BqmE8VCj3rb/" TargetMode="External" /><Relationship Id="rId101" Type="http://schemas.openxmlformats.org/officeDocument/2006/relationships/hyperlink" Target="https://www.instagram.com/p/BqqcAY7Bi-5/" TargetMode="External" /><Relationship Id="rId102" Type="http://schemas.openxmlformats.org/officeDocument/2006/relationships/hyperlink" Target="https://www.instagram.com/p/Bqmvg_bgg-j/" TargetMode="External" /><Relationship Id="rId103" Type="http://schemas.openxmlformats.org/officeDocument/2006/relationships/hyperlink" Target="https://www.instagram.com/p/BqpsprPl7B0/" TargetMode="External" /><Relationship Id="rId104" Type="http://schemas.openxmlformats.org/officeDocument/2006/relationships/hyperlink" Target="https://www.instagram.com/p/Bqnq4Z5HyyB/" TargetMode="External" /><Relationship Id="rId105" Type="http://schemas.openxmlformats.org/officeDocument/2006/relationships/hyperlink" Target="https://www.instagram.com/p/BqpY3SzHTv8/" TargetMode="External" /><Relationship Id="rId106" Type="http://schemas.openxmlformats.org/officeDocument/2006/relationships/hyperlink" Target="https://www.instagram.com/p/BqpGABxgxx6/" TargetMode="External" /><Relationship Id="rId107" Type="http://schemas.openxmlformats.org/officeDocument/2006/relationships/hyperlink" Target="https://www.instagram.com/p/BqnC697njvC/" TargetMode="External" /><Relationship Id="rId108" Type="http://schemas.openxmlformats.org/officeDocument/2006/relationships/hyperlink" Target="https://www.instagram.com/p/BqpECnbAMxU/" TargetMode="External" /><Relationship Id="rId109" Type="http://schemas.openxmlformats.org/officeDocument/2006/relationships/hyperlink" Target="https://www.instagram.com/p/Bqp2y4MAoxM/" TargetMode="External" /><Relationship Id="rId110" Type="http://schemas.openxmlformats.org/officeDocument/2006/relationships/hyperlink" Target="https://www.instagram.com/p/BqoOgOWl6no/" TargetMode="External" /><Relationship Id="rId111" Type="http://schemas.openxmlformats.org/officeDocument/2006/relationships/hyperlink" Target="https://www.instagram.com/p/Bqql7LXAu0S/" TargetMode="External" /><Relationship Id="rId112" Type="http://schemas.openxmlformats.org/officeDocument/2006/relationships/hyperlink" Target="https://www.instagram.com/p/BqoLtroFPDM/" TargetMode="External" /><Relationship Id="rId113" Type="http://schemas.openxmlformats.org/officeDocument/2006/relationships/hyperlink" Target="https://www.instagram.com/p/BqobShZny2M/" TargetMode="External" /><Relationship Id="rId114" Type="http://schemas.openxmlformats.org/officeDocument/2006/relationships/hyperlink" Target="https://www.instagram.com/p/Bqqzv67FiUj/" TargetMode="External" /><Relationship Id="rId115" Type="http://schemas.openxmlformats.org/officeDocument/2006/relationships/hyperlink" Target="https://www.instagram.com/p/BqpOPfUB8Iy/" TargetMode="External" /><Relationship Id="rId116" Type="http://schemas.openxmlformats.org/officeDocument/2006/relationships/hyperlink" Target="https://www.instagram.com/p/BqqlA7iHRNJ/" TargetMode="External" /><Relationship Id="rId117" Type="http://schemas.openxmlformats.org/officeDocument/2006/relationships/hyperlink" Target="https://www.instagram.com/p/Bqo3x7LHzAY/" TargetMode="External" /><Relationship Id="rId118" Type="http://schemas.openxmlformats.org/officeDocument/2006/relationships/hyperlink" Target="https://www.instagram.com/p/BqmvAxkDs_h/" TargetMode="External" /><Relationship Id="rId119" Type="http://schemas.openxmlformats.org/officeDocument/2006/relationships/hyperlink" Target="https://www.instagram.com/p/Bqp2XeLHH4L/" TargetMode="External" /><Relationship Id="rId120" Type="http://schemas.openxmlformats.org/officeDocument/2006/relationships/hyperlink" Target="https://www.instagram.com/p/BqqXw17FiHc/" TargetMode="External" /><Relationship Id="rId121" Type="http://schemas.openxmlformats.org/officeDocument/2006/relationships/hyperlink" Target="https://www.instagram.com/p/Bqql3h3F2Ux/" TargetMode="External" /><Relationship Id="rId122" Type="http://schemas.openxmlformats.org/officeDocument/2006/relationships/hyperlink" Target="https://www.instagram.com/p/BqmxG1rnTxS/" TargetMode="External" /><Relationship Id="rId123" Type="http://schemas.openxmlformats.org/officeDocument/2006/relationships/hyperlink" Target="https://www.instagram.com/p/BqqgYvOBjPb/" TargetMode="External" /><Relationship Id="rId124" Type="http://schemas.openxmlformats.org/officeDocument/2006/relationships/hyperlink" Target="https://www.instagram.com/p/BqqfGJSheRu/" TargetMode="External" /><Relationship Id="rId125" Type="http://schemas.openxmlformats.org/officeDocument/2006/relationships/hyperlink" Target="https://www.instagram.com/p/Bqoj4iLBWCr/" TargetMode="External" /><Relationship Id="rId126" Type="http://schemas.openxmlformats.org/officeDocument/2006/relationships/hyperlink" Target="https://www.instagram.com/p/BqpqHTwAUC9/" TargetMode="External" /><Relationship Id="rId127" Type="http://schemas.openxmlformats.org/officeDocument/2006/relationships/hyperlink" Target="https://www.instagram.com/p/Bqpnxl4AAmV/" TargetMode="External" /><Relationship Id="rId128" Type="http://schemas.openxmlformats.org/officeDocument/2006/relationships/hyperlink" Target="https://www.instagram.com/p/BqqFPV5lrQo/" TargetMode="External" /><Relationship Id="rId129" Type="http://schemas.openxmlformats.org/officeDocument/2006/relationships/hyperlink" Target="https://www.instagram.com/p/BqnxXcZhyf_/" TargetMode="External" /><Relationship Id="rId130" Type="http://schemas.openxmlformats.org/officeDocument/2006/relationships/hyperlink" Target="https://www.instagram.com/p/BqnROi6F_2c/" TargetMode="External" /><Relationship Id="rId131" Type="http://schemas.openxmlformats.org/officeDocument/2006/relationships/hyperlink" Target="https://www.instagram.com/p/BqnSUcxAETc/" TargetMode="External" /><Relationship Id="rId132" Type="http://schemas.openxmlformats.org/officeDocument/2006/relationships/hyperlink" Target="https://www.instagram.com/p/BqqBWIXHL2a/" TargetMode="External" /><Relationship Id="rId133" Type="http://schemas.openxmlformats.org/officeDocument/2006/relationships/hyperlink" Target="https://www.instagram.com/p/BqqBaVSgecb/" TargetMode="External" /><Relationship Id="rId134" Type="http://schemas.openxmlformats.org/officeDocument/2006/relationships/hyperlink" Target="https://www.instagram.com/p/BqqWAmzFvEa/" TargetMode="External" /><Relationship Id="rId135" Type="http://schemas.openxmlformats.org/officeDocument/2006/relationships/hyperlink" Target="https://www.instagram.com/p/Bqq0Ix2AiUq/" TargetMode="External" /><Relationship Id="rId136" Type="http://schemas.openxmlformats.org/officeDocument/2006/relationships/hyperlink" Target="https://www.instagram.com/p/BqndtdBhP9S/" TargetMode="External" /><Relationship Id="rId137" Type="http://schemas.openxmlformats.org/officeDocument/2006/relationships/hyperlink" Target="https://www.instagram.com/p/BqpU57sAgNY/" TargetMode="External" /><Relationship Id="rId138" Type="http://schemas.openxmlformats.org/officeDocument/2006/relationships/hyperlink" Target="https://www.instagram.com/p/BqnCVMXgtex/" TargetMode="External" /><Relationship Id="rId139" Type="http://schemas.openxmlformats.org/officeDocument/2006/relationships/hyperlink" Target="https://www.instagram.com/p/BqoUjJth1xc/" TargetMode="External" /><Relationship Id="rId140" Type="http://schemas.openxmlformats.org/officeDocument/2006/relationships/hyperlink" Target="https://www.instagram.com/p/BqozmY0A8st/" TargetMode="External" /><Relationship Id="rId141" Type="http://schemas.openxmlformats.org/officeDocument/2006/relationships/hyperlink" Target="https://www.instagram.com/p/BqoCFK9BeTD/" TargetMode="External" /><Relationship Id="rId142" Type="http://schemas.openxmlformats.org/officeDocument/2006/relationships/hyperlink" Target="https://www.instagram.com/p/BqnumpyFVi5/" TargetMode="External" /><Relationship Id="rId143" Type="http://schemas.openxmlformats.org/officeDocument/2006/relationships/hyperlink" Target="https://www.instagram.com/p/BqnuaQgFkxn/" TargetMode="External" /><Relationship Id="rId144" Type="http://schemas.openxmlformats.org/officeDocument/2006/relationships/hyperlink" Target="https://www.instagram.com/p/BqnyJuvFcF-/" TargetMode="External" /><Relationship Id="rId145" Type="http://schemas.openxmlformats.org/officeDocument/2006/relationships/hyperlink" Target="https://www.instagram.com/p/BqqveTdgQFR/" TargetMode="External" /><Relationship Id="rId146" Type="http://schemas.openxmlformats.org/officeDocument/2006/relationships/hyperlink" Target="https://www.instagram.com/p/Bqmp9EvBfTb/" TargetMode="External" /><Relationship Id="rId147" Type="http://schemas.openxmlformats.org/officeDocument/2006/relationships/hyperlink" Target="https://www.instagram.com/p/BqpqOCQAU8E/" TargetMode="External" /><Relationship Id="rId148" Type="http://schemas.openxmlformats.org/officeDocument/2006/relationships/hyperlink" Target="https://www.instagram.com/p/BqqMJlMgsZh/" TargetMode="External" /><Relationship Id="rId149" Type="http://schemas.openxmlformats.org/officeDocument/2006/relationships/hyperlink" Target="https://www.instagram.com/p/Bqqig-uAShX/" TargetMode="External" /><Relationship Id="rId150" Type="http://schemas.openxmlformats.org/officeDocument/2006/relationships/hyperlink" Target="https://www.instagram.com/p/BqqikdHAUm3/" TargetMode="External" /><Relationship Id="rId151" Type="http://schemas.openxmlformats.org/officeDocument/2006/relationships/hyperlink" Target="https://www.instagram.com/p/BqqdgU1FU6T/" TargetMode="External" /><Relationship Id="rId152" Type="http://schemas.openxmlformats.org/officeDocument/2006/relationships/hyperlink" Target="https://www.instagram.com/p/Bqm4ynqF59g/" TargetMode="External" /><Relationship Id="rId153" Type="http://schemas.openxmlformats.org/officeDocument/2006/relationships/hyperlink" Target="https://www.instagram.com/p/BqqjPhvFRsz/" TargetMode="External" /><Relationship Id="rId154" Type="http://schemas.openxmlformats.org/officeDocument/2006/relationships/hyperlink" Target="https://www.instagram.com/p/BqoARQylWtW/" TargetMode="External" /><Relationship Id="rId155" Type="http://schemas.openxmlformats.org/officeDocument/2006/relationships/hyperlink" Target="https://www.instagram.com/p/BqqtETMFgiy/" TargetMode="External" /><Relationship Id="rId156" Type="http://schemas.openxmlformats.org/officeDocument/2006/relationships/hyperlink" Target="https://www.instagram.com/p/BqqMPXhAl2e/" TargetMode="External" /><Relationship Id="rId157" Type="http://schemas.openxmlformats.org/officeDocument/2006/relationships/hyperlink" Target="https://www.instagram.com/p/BqoCqGSHZYB/" TargetMode="External" /><Relationship Id="rId158" Type="http://schemas.openxmlformats.org/officeDocument/2006/relationships/hyperlink" Target="https://www.instagram.com/p/BqqQMi2AvOS/" TargetMode="External" /><Relationship Id="rId159" Type="http://schemas.openxmlformats.org/officeDocument/2006/relationships/hyperlink" Target="https://www.instagram.com/p/BqqQkBugYQr/" TargetMode="External" /><Relationship Id="rId160" Type="http://schemas.openxmlformats.org/officeDocument/2006/relationships/hyperlink" Target="https://www.instagram.com/p/BqquBk-BSW6/" TargetMode="External" /><Relationship Id="rId161" Type="http://schemas.openxmlformats.org/officeDocument/2006/relationships/hyperlink" Target="https://www.instagram.com/p/Bqqx6S2AEXI/" TargetMode="External" /><Relationship Id="rId162" Type="http://schemas.openxmlformats.org/officeDocument/2006/relationships/hyperlink" Target="https://www.instagram.com/p/Bqny3k4g2KN/" TargetMode="External" /><Relationship Id="rId163" Type="http://schemas.openxmlformats.org/officeDocument/2006/relationships/hyperlink" Target="https://www.instagram.com/p/Bqq13UPg1Mw/" TargetMode="External" /><Relationship Id="rId164" Type="http://schemas.openxmlformats.org/officeDocument/2006/relationships/hyperlink" Target="https://www.instagram.com/p/BqoRVmrgCJI/" TargetMode="External" /><Relationship Id="rId165" Type="http://schemas.openxmlformats.org/officeDocument/2006/relationships/hyperlink" Target="https://www.instagram.com/p/BqqWrP4gOcE/" TargetMode="External" /><Relationship Id="rId166" Type="http://schemas.openxmlformats.org/officeDocument/2006/relationships/hyperlink" Target="https://refer.23andme.com/s/przet" TargetMode="External" /><Relationship Id="rId167" Type="http://schemas.openxmlformats.org/officeDocument/2006/relationships/hyperlink" Target="https://hollywarnerhealth.com/product/endocannabinoid-dna-variant-report" TargetMode="External" /><Relationship Id="rId168" Type="http://schemas.openxmlformats.org/officeDocument/2006/relationships/hyperlink" Target="https://buff.ly/2BuKaYe" TargetMode="External" /><Relationship Id="rId169" Type="http://schemas.openxmlformats.org/officeDocument/2006/relationships/hyperlink" Target="http://www.mybodygx.com/" TargetMode="External" /><Relationship Id="rId170" Type="http://schemas.openxmlformats.org/officeDocument/2006/relationships/hyperlink" Target="http://www.mybodygx.com/" TargetMode="External" /><Relationship Id="rId171" Type="http://schemas.openxmlformats.org/officeDocument/2006/relationships/hyperlink" Target="https://www.nytimes.com/2018/09/18/science/why-your-dna-is-still-uncharted-territory.html" TargetMode="External" /><Relationship Id="rId172" Type="http://schemas.openxmlformats.org/officeDocument/2006/relationships/hyperlink" Target="https://www.theatlantic.com/science/archive/2018/09/your-dna-is-not-your-culture/571150" TargetMode="External" /><Relationship Id="rId173" Type="http://schemas.openxmlformats.org/officeDocument/2006/relationships/hyperlink" Target="https://refer.23andme.com/s/n2rgf" TargetMode="External" /><Relationship Id="rId174" Type="http://schemas.openxmlformats.org/officeDocument/2006/relationships/hyperlink" Target="https://scontent.cdninstagram.com/vp/855f4d8c2d7291e8fa46f24ccee019c0/5CAEFFE8/t51.2885-15/sh0.08/e35/s640x640/44558809_508671582968457_6995639493850470499_n.jpg" TargetMode="External" /><Relationship Id="rId175" Type="http://schemas.openxmlformats.org/officeDocument/2006/relationships/comments" Target="../comments12.xml" /><Relationship Id="rId176" Type="http://schemas.openxmlformats.org/officeDocument/2006/relationships/vmlDrawing" Target="../drawings/vmlDrawing6.vml" /><Relationship Id="rId177" Type="http://schemas.openxmlformats.org/officeDocument/2006/relationships/table" Target="../tables/table15.xml" /><Relationship Id="rId1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mybodygx.com/" TargetMode="External" /><Relationship Id="rId2" Type="http://schemas.openxmlformats.org/officeDocument/2006/relationships/hyperlink" Target="https://refer.23andme.com/s/n2rgf" TargetMode="External" /><Relationship Id="rId3" Type="http://schemas.openxmlformats.org/officeDocument/2006/relationships/hyperlink" Target="https://www.theatlantic.com/science/archive/2018/09/your-dna-is-not-your-culture/571150" TargetMode="External" /><Relationship Id="rId4" Type="http://schemas.openxmlformats.org/officeDocument/2006/relationships/hyperlink" Target="https://www.nytimes.com/2018/09/18/science/why-your-dna-is-still-uncharted-territory.html" TargetMode="External" /><Relationship Id="rId5" Type="http://schemas.openxmlformats.org/officeDocument/2006/relationships/hyperlink" Target="https://buff.ly/2BuKaYe" TargetMode="External" /><Relationship Id="rId6" Type="http://schemas.openxmlformats.org/officeDocument/2006/relationships/hyperlink" Target="https://hollywarnerhealth.com/product/endocannabinoid-dna-variant-report" TargetMode="External" /><Relationship Id="rId7" Type="http://schemas.openxmlformats.org/officeDocument/2006/relationships/hyperlink" Target="https://refer.23andme.com/s/przet" TargetMode="External" /><Relationship Id="rId8" Type="http://schemas.openxmlformats.org/officeDocument/2006/relationships/hyperlink" Target="http://www.mybodygx.com/" TargetMode="External" /><Relationship Id="rId9" Type="http://schemas.openxmlformats.org/officeDocument/2006/relationships/hyperlink" Target="https://refer.23andme.com/s/przet" TargetMode="External" /><Relationship Id="rId10" Type="http://schemas.openxmlformats.org/officeDocument/2006/relationships/hyperlink" Target="https://hollywarnerhealth.com/product/endocannabinoid-dna-variant-report" TargetMode="External" /><Relationship Id="rId11" Type="http://schemas.openxmlformats.org/officeDocument/2006/relationships/hyperlink" Target="https://www.theatlantic.com/science/archive/2018/09/your-dna-is-not-your-culture/571150" TargetMode="External" /><Relationship Id="rId12" Type="http://schemas.openxmlformats.org/officeDocument/2006/relationships/hyperlink" Target="https://www.nytimes.com/2018/09/18/science/why-your-dna-is-still-uncharted-territory.html" TargetMode="External" /><Relationship Id="rId13" Type="http://schemas.openxmlformats.org/officeDocument/2006/relationships/hyperlink" Target="https://refer.23andme.com/s/n2rgf" TargetMode="Externa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1.140625" style="0" bestFit="1" customWidth="1"/>
    <col min="17" max="18" width="7.7109375" style="0" bestFit="1" customWidth="1"/>
    <col min="19" max="19" width="6.57421875" style="0" bestFit="1" customWidth="1"/>
    <col min="20" max="20" width="8.8515625" style="0" bestFit="1" customWidth="1"/>
    <col min="21" max="21" width="9.57421875" style="0" bestFit="1" customWidth="1"/>
    <col min="22" max="22" width="13.140625" style="0" bestFit="1" customWidth="1"/>
    <col min="23" max="23" width="13.28125" style="0" bestFit="1" customWidth="1"/>
    <col min="24" max="24" width="11.140625" style="0" bestFit="1" customWidth="1"/>
    <col min="25" max="25" width="10.7109375" style="0" bestFit="1" customWidth="1"/>
    <col min="26" max="26" width="9.28125" style="0" bestFit="1" customWidth="1"/>
    <col min="27" max="27" width="9.8515625" style="0" bestFit="1" customWidth="1"/>
    <col min="28" max="28" width="7.57421875" style="0" bestFit="1" customWidth="1"/>
    <col min="29" max="29" width="8.7109375" style="0" bestFit="1" customWidth="1"/>
    <col min="30" max="30" width="14.421875" style="0" customWidth="1"/>
    <col min="31" max="32" width="10.71093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5.140625" style="0" bestFit="1" customWidth="1"/>
  </cols>
  <sheetData>
    <row r="1" spans="3:14" ht="15">
      <c r="C1" s="16" t="s">
        <v>39</v>
      </c>
      <c r="D1" s="17"/>
      <c r="E1" s="17"/>
      <c r="F1" s="17"/>
      <c r="G1" s="16"/>
      <c r="H1" s="14" t="s">
        <v>43</v>
      </c>
      <c r="I1" s="50"/>
      <c r="J1" s="50"/>
      <c r="K1" s="33" t="s">
        <v>42</v>
      </c>
      <c r="L1" s="18" t="s">
        <v>40</v>
      </c>
      <c r="M1" s="18"/>
      <c r="N1" s="15" t="s">
        <v>41</v>
      </c>
    </row>
    <row r="2" spans="1:4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300</v>
      </c>
      <c r="P2" s="13" t="s">
        <v>301</v>
      </c>
      <c r="Q2" s="13" t="s">
        <v>302</v>
      </c>
      <c r="R2" s="13" t="s">
        <v>303</v>
      </c>
      <c r="S2" s="13" t="s">
        <v>304</v>
      </c>
      <c r="T2" s="13" t="s">
        <v>305</v>
      </c>
      <c r="U2" s="13" t="s">
        <v>306</v>
      </c>
      <c r="V2" s="13" t="s">
        <v>307</v>
      </c>
      <c r="W2" s="13" t="s">
        <v>308</v>
      </c>
      <c r="X2" s="13" t="s">
        <v>309</v>
      </c>
      <c r="Y2" s="13" t="s">
        <v>310</v>
      </c>
      <c r="Z2" s="13" t="s">
        <v>311</v>
      </c>
      <c r="AA2" s="13" t="s">
        <v>312</v>
      </c>
      <c r="AB2" s="13" t="s">
        <v>313</v>
      </c>
      <c r="AC2" s="13" t="s">
        <v>314</v>
      </c>
      <c r="AD2" t="s">
        <v>1231</v>
      </c>
      <c r="AE2" s="13" t="s">
        <v>1264</v>
      </c>
      <c r="AF2" s="13" t="s">
        <v>1265</v>
      </c>
      <c r="AG2" s="52" t="s">
        <v>2097</v>
      </c>
      <c r="AH2" s="52" t="s">
        <v>2098</v>
      </c>
      <c r="AI2" s="52" t="s">
        <v>2099</v>
      </c>
      <c r="AJ2" s="52" t="s">
        <v>2100</v>
      </c>
      <c r="AK2" s="52" t="s">
        <v>2101</v>
      </c>
      <c r="AL2" s="52" t="s">
        <v>2102</v>
      </c>
      <c r="AM2" s="52" t="s">
        <v>2103</v>
      </c>
      <c r="AN2" s="52" t="s">
        <v>2104</v>
      </c>
      <c r="AO2" s="52" t="s">
        <v>2105</v>
      </c>
    </row>
    <row r="3" spans="1:41" ht="15" customHeight="1">
      <c r="A3" s="65" t="s">
        <v>315</v>
      </c>
      <c r="B3" s="65" t="s">
        <v>315</v>
      </c>
      <c r="C3" s="66" t="s">
        <v>2705</v>
      </c>
      <c r="D3" s="67">
        <v>3</v>
      </c>
      <c r="E3" s="68" t="s">
        <v>132</v>
      </c>
      <c r="F3" s="69">
        <v>32</v>
      </c>
      <c r="G3" s="66"/>
      <c r="H3" s="70"/>
      <c r="I3" s="71"/>
      <c r="J3" s="71"/>
      <c r="K3" s="34" t="s">
        <v>65</v>
      </c>
      <c r="L3" s="72">
        <v>3</v>
      </c>
      <c r="M3" s="72"/>
      <c r="N3" s="73"/>
      <c r="O3" s="79" t="s">
        <v>305</v>
      </c>
      <c r="P3" s="81" t="s">
        <v>498</v>
      </c>
      <c r="Q3" s="81" t="s">
        <v>498</v>
      </c>
      <c r="R3" s="83">
        <v>43430.74513888889</v>
      </c>
      <c r="S3" s="85" t="s">
        <v>663</v>
      </c>
      <c r="T3" s="79" t="s">
        <v>828</v>
      </c>
      <c r="U3" s="79"/>
      <c r="V3" s="79"/>
      <c r="W3" s="79" t="s">
        <v>1005</v>
      </c>
      <c r="X3" s="79" t="s">
        <v>1142</v>
      </c>
      <c r="Y3" s="79" t="s">
        <v>1146</v>
      </c>
      <c r="Z3" s="79" t="s">
        <v>1152</v>
      </c>
      <c r="AA3" s="79"/>
      <c r="AB3" s="79" t="s">
        <v>64</v>
      </c>
      <c r="AC3" s="79"/>
      <c r="AD3">
        <v>1</v>
      </c>
      <c r="AE3" s="79" t="str">
        <f>REPLACE(INDEX(GroupVertices[Group],MATCH(Edges[[#This Row],[Vertex 1]],GroupVertices[Vertex],0)),1,1,"")</f>
        <v>1</v>
      </c>
      <c r="AF3" s="79" t="str">
        <f>REPLACE(INDEX(GroupVertices[Group],MATCH(Edges[[#This Row],[Vertex 2]],GroupVertices[Vertex],0)),1,1,"")</f>
        <v>1</v>
      </c>
      <c r="AG3" s="48">
        <v>1</v>
      </c>
      <c r="AH3" s="49">
        <v>1.492537313432836</v>
      </c>
      <c r="AI3" s="48">
        <v>0</v>
      </c>
      <c r="AJ3" s="49">
        <v>0</v>
      </c>
      <c r="AK3" s="48">
        <v>0</v>
      </c>
      <c r="AL3" s="49">
        <v>0</v>
      </c>
      <c r="AM3" s="48">
        <v>66</v>
      </c>
      <c r="AN3" s="49">
        <v>98.50746268656717</v>
      </c>
      <c r="AO3" s="48">
        <v>67</v>
      </c>
    </row>
    <row r="4" spans="1:41" ht="15" customHeight="1">
      <c r="A4" s="65" t="s">
        <v>316</v>
      </c>
      <c r="B4" s="65" t="s">
        <v>316</v>
      </c>
      <c r="C4" s="66" t="s">
        <v>2705</v>
      </c>
      <c r="D4" s="67">
        <v>3</v>
      </c>
      <c r="E4" s="68" t="s">
        <v>132</v>
      </c>
      <c r="F4" s="69">
        <v>32</v>
      </c>
      <c r="G4" s="66"/>
      <c r="H4" s="70"/>
      <c r="I4" s="71"/>
      <c r="J4" s="71"/>
      <c r="K4" s="34" t="s">
        <v>65</v>
      </c>
      <c r="L4" s="78">
        <v>4</v>
      </c>
      <c r="M4" s="78"/>
      <c r="N4" s="73"/>
      <c r="O4" s="80" t="s">
        <v>305</v>
      </c>
      <c r="P4" s="82" t="s">
        <v>499</v>
      </c>
      <c r="Q4" s="82" t="s">
        <v>499</v>
      </c>
      <c r="R4" s="84">
        <v>43430.76527777778</v>
      </c>
      <c r="S4" s="86" t="s">
        <v>664</v>
      </c>
      <c r="T4" s="80" t="s">
        <v>829</v>
      </c>
      <c r="U4" s="80"/>
      <c r="V4" s="80"/>
      <c r="W4" s="80" t="s">
        <v>1006</v>
      </c>
      <c r="X4" s="80" t="s">
        <v>1143</v>
      </c>
      <c r="Y4" s="80" t="s">
        <v>1146</v>
      </c>
      <c r="Z4" s="80" t="s">
        <v>1152</v>
      </c>
      <c r="AA4" s="80"/>
      <c r="AB4" s="80" t="s">
        <v>64</v>
      </c>
      <c r="AC4" s="80"/>
      <c r="AD4">
        <v>1</v>
      </c>
      <c r="AE4" s="79" t="str">
        <f>REPLACE(INDEX(GroupVertices[Group],MATCH(Edges[[#This Row],[Vertex 1]],GroupVertices[Vertex],0)),1,1,"")</f>
        <v>1</v>
      </c>
      <c r="AF4" s="79" t="str">
        <f>REPLACE(INDEX(GroupVertices[Group],MATCH(Edges[[#This Row],[Vertex 2]],GroupVertices[Vertex],0)),1,1,"")</f>
        <v>1</v>
      </c>
      <c r="AG4" s="48">
        <v>1</v>
      </c>
      <c r="AH4" s="49">
        <v>3.3333333333333335</v>
      </c>
      <c r="AI4" s="48">
        <v>0</v>
      </c>
      <c r="AJ4" s="49">
        <v>0</v>
      </c>
      <c r="AK4" s="48">
        <v>0</v>
      </c>
      <c r="AL4" s="49">
        <v>0</v>
      </c>
      <c r="AM4" s="48">
        <v>29</v>
      </c>
      <c r="AN4" s="49">
        <v>96.66666666666667</v>
      </c>
      <c r="AO4" s="48">
        <v>30</v>
      </c>
    </row>
    <row r="5" spans="1:41" ht="15">
      <c r="A5" s="65" t="s">
        <v>317</v>
      </c>
      <c r="B5" s="65" t="s">
        <v>317</v>
      </c>
      <c r="C5" s="66" t="s">
        <v>2705</v>
      </c>
      <c r="D5" s="67">
        <v>3</v>
      </c>
      <c r="E5" s="68" t="s">
        <v>132</v>
      </c>
      <c r="F5" s="69">
        <v>32</v>
      </c>
      <c r="G5" s="66"/>
      <c r="H5" s="70"/>
      <c r="I5" s="71"/>
      <c r="J5" s="71"/>
      <c r="K5" s="34" t="s">
        <v>65</v>
      </c>
      <c r="L5" s="78">
        <v>5</v>
      </c>
      <c r="M5" s="78"/>
      <c r="N5" s="73"/>
      <c r="O5" s="80" t="s">
        <v>305</v>
      </c>
      <c r="P5" s="82" t="s">
        <v>500</v>
      </c>
      <c r="Q5" s="82" t="s">
        <v>500</v>
      </c>
      <c r="R5" s="84">
        <v>43429.71944444445</v>
      </c>
      <c r="S5" s="86" t="s">
        <v>665</v>
      </c>
      <c r="T5" s="80" t="s">
        <v>830</v>
      </c>
      <c r="U5" s="80"/>
      <c r="V5" s="80"/>
      <c r="W5" s="80" t="s">
        <v>1007</v>
      </c>
      <c r="X5" s="80" t="s">
        <v>1143</v>
      </c>
      <c r="Y5" s="80" t="s">
        <v>1146</v>
      </c>
      <c r="Z5" s="80" t="s">
        <v>1152</v>
      </c>
      <c r="AA5" s="80"/>
      <c r="AB5" s="80" t="s">
        <v>64</v>
      </c>
      <c r="AC5" s="80"/>
      <c r="AD5">
        <v>1</v>
      </c>
      <c r="AE5" s="79" t="str">
        <f>REPLACE(INDEX(GroupVertices[Group],MATCH(Edges[[#This Row],[Vertex 1]],GroupVertices[Vertex],0)),1,1,"")</f>
        <v>1</v>
      </c>
      <c r="AF5" s="79" t="str">
        <f>REPLACE(INDEX(GroupVertices[Group],MATCH(Edges[[#This Row],[Vertex 2]],GroupVertices[Vertex],0)),1,1,"")</f>
        <v>1</v>
      </c>
      <c r="AG5" s="48">
        <v>0</v>
      </c>
      <c r="AH5" s="49">
        <v>0</v>
      </c>
      <c r="AI5" s="48">
        <v>0</v>
      </c>
      <c r="AJ5" s="49">
        <v>0</v>
      </c>
      <c r="AK5" s="48">
        <v>0</v>
      </c>
      <c r="AL5" s="49">
        <v>0</v>
      </c>
      <c r="AM5" s="48">
        <v>10</v>
      </c>
      <c r="AN5" s="49">
        <v>100</v>
      </c>
      <c r="AO5" s="48">
        <v>10</v>
      </c>
    </row>
    <row r="6" spans="1:41" ht="15">
      <c r="A6" s="65" t="s">
        <v>318</v>
      </c>
      <c r="B6" s="65" t="s">
        <v>318</v>
      </c>
      <c r="C6" s="66" t="s">
        <v>2705</v>
      </c>
      <c r="D6" s="67">
        <v>3</v>
      </c>
      <c r="E6" s="68" t="s">
        <v>132</v>
      </c>
      <c r="F6" s="69">
        <v>32</v>
      </c>
      <c r="G6" s="66"/>
      <c r="H6" s="70"/>
      <c r="I6" s="71"/>
      <c r="J6" s="71"/>
      <c r="K6" s="34" t="s">
        <v>65</v>
      </c>
      <c r="L6" s="78">
        <v>6</v>
      </c>
      <c r="M6" s="78"/>
      <c r="N6" s="73"/>
      <c r="O6" s="80" t="s">
        <v>305</v>
      </c>
      <c r="P6" s="82" t="s">
        <v>501</v>
      </c>
      <c r="Q6" s="82" t="s">
        <v>501</v>
      </c>
      <c r="R6" s="84">
        <v>43429.842361111114</v>
      </c>
      <c r="S6" s="86" t="s">
        <v>666</v>
      </c>
      <c r="T6" s="80" t="s">
        <v>831</v>
      </c>
      <c r="U6" s="80"/>
      <c r="V6" s="80"/>
      <c r="W6" s="80" t="s">
        <v>1008</v>
      </c>
      <c r="X6" s="80" t="s">
        <v>1142</v>
      </c>
      <c r="Y6" s="80" t="s">
        <v>1147</v>
      </c>
      <c r="Z6" s="80" t="s">
        <v>1152</v>
      </c>
      <c r="AA6" s="80"/>
      <c r="AB6" s="80" t="s">
        <v>64</v>
      </c>
      <c r="AC6" s="80"/>
      <c r="AD6">
        <v>1</v>
      </c>
      <c r="AE6" s="79" t="str">
        <f>REPLACE(INDEX(GroupVertices[Group],MATCH(Edges[[#This Row],[Vertex 1]],GroupVertices[Vertex],0)),1,1,"")</f>
        <v>1</v>
      </c>
      <c r="AF6" s="79" t="str">
        <f>REPLACE(INDEX(GroupVertices[Group],MATCH(Edges[[#This Row],[Vertex 2]],GroupVertices[Vertex],0)),1,1,"")</f>
        <v>1</v>
      </c>
      <c r="AG6" s="48">
        <v>4</v>
      </c>
      <c r="AH6" s="49">
        <v>6.666666666666667</v>
      </c>
      <c r="AI6" s="48">
        <v>0</v>
      </c>
      <c r="AJ6" s="49">
        <v>0</v>
      </c>
      <c r="AK6" s="48">
        <v>0</v>
      </c>
      <c r="AL6" s="49">
        <v>0</v>
      </c>
      <c r="AM6" s="48">
        <v>56</v>
      </c>
      <c r="AN6" s="49">
        <v>93.33333333333333</v>
      </c>
      <c r="AO6" s="48">
        <v>60</v>
      </c>
    </row>
    <row r="7" spans="1:41" ht="15">
      <c r="A7" s="65" t="s">
        <v>319</v>
      </c>
      <c r="B7" s="65" t="s">
        <v>319</v>
      </c>
      <c r="C7" s="66" t="s">
        <v>2705</v>
      </c>
      <c r="D7" s="67">
        <v>3</v>
      </c>
      <c r="E7" s="68" t="s">
        <v>132</v>
      </c>
      <c r="F7" s="69">
        <v>32</v>
      </c>
      <c r="G7" s="66"/>
      <c r="H7" s="70"/>
      <c r="I7" s="71"/>
      <c r="J7" s="71"/>
      <c r="K7" s="34" t="s">
        <v>65</v>
      </c>
      <c r="L7" s="78">
        <v>7</v>
      </c>
      <c r="M7" s="78"/>
      <c r="N7" s="73"/>
      <c r="O7" s="80" t="s">
        <v>305</v>
      </c>
      <c r="P7" s="82" t="s">
        <v>502</v>
      </c>
      <c r="Q7" s="82" t="s">
        <v>502</v>
      </c>
      <c r="R7" s="84">
        <v>43430.70347222222</v>
      </c>
      <c r="S7" s="86" t="s">
        <v>667</v>
      </c>
      <c r="T7" s="80" t="s">
        <v>832</v>
      </c>
      <c r="U7" s="86" t="s">
        <v>990</v>
      </c>
      <c r="V7" s="80" t="s">
        <v>998</v>
      </c>
      <c r="W7" s="80" t="s">
        <v>1009</v>
      </c>
      <c r="X7" s="80" t="s">
        <v>1143</v>
      </c>
      <c r="Y7" s="80" t="s">
        <v>1143</v>
      </c>
      <c r="Z7" s="80" t="s">
        <v>1152</v>
      </c>
      <c r="AA7" s="80"/>
      <c r="AB7" s="80" t="s">
        <v>64</v>
      </c>
      <c r="AC7" s="80"/>
      <c r="AD7">
        <v>1</v>
      </c>
      <c r="AE7" s="79" t="str">
        <f>REPLACE(INDEX(GroupVertices[Group],MATCH(Edges[[#This Row],[Vertex 1]],GroupVertices[Vertex],0)),1,1,"")</f>
        <v>1</v>
      </c>
      <c r="AF7" s="79" t="str">
        <f>REPLACE(INDEX(GroupVertices[Group],MATCH(Edges[[#This Row],[Vertex 2]],GroupVertices[Vertex],0)),1,1,"")</f>
        <v>1</v>
      </c>
      <c r="AG7" s="48">
        <v>5</v>
      </c>
      <c r="AH7" s="49">
        <v>2.1186440677966103</v>
      </c>
      <c r="AI7" s="48">
        <v>6</v>
      </c>
      <c r="AJ7" s="49">
        <v>2.542372881355932</v>
      </c>
      <c r="AK7" s="48">
        <v>0</v>
      </c>
      <c r="AL7" s="49">
        <v>0</v>
      </c>
      <c r="AM7" s="48">
        <v>225</v>
      </c>
      <c r="AN7" s="49">
        <v>95.33898305084746</v>
      </c>
      <c r="AO7" s="48">
        <v>236</v>
      </c>
    </row>
    <row r="8" spans="1:41" ht="15">
      <c r="A8" s="65" t="s">
        <v>320</v>
      </c>
      <c r="B8" s="65" t="s">
        <v>433</v>
      </c>
      <c r="C8" s="66" t="s">
        <v>2705</v>
      </c>
      <c r="D8" s="67">
        <v>3</v>
      </c>
      <c r="E8" s="68" t="s">
        <v>132</v>
      </c>
      <c r="F8" s="69">
        <v>32</v>
      </c>
      <c r="G8" s="66"/>
      <c r="H8" s="70"/>
      <c r="I8" s="71"/>
      <c r="J8" s="71"/>
      <c r="K8" s="34" t="s">
        <v>65</v>
      </c>
      <c r="L8" s="78">
        <v>8</v>
      </c>
      <c r="M8" s="78"/>
      <c r="N8" s="73"/>
      <c r="O8" s="80" t="s">
        <v>496</v>
      </c>
      <c r="P8" s="82" t="s">
        <v>503</v>
      </c>
      <c r="Q8" s="82" t="s">
        <v>503</v>
      </c>
      <c r="R8" s="84">
        <v>43429.739583333336</v>
      </c>
      <c r="S8" s="86" t="s">
        <v>668</v>
      </c>
      <c r="T8" s="80" t="s">
        <v>833</v>
      </c>
      <c r="U8" s="80"/>
      <c r="V8" s="80"/>
      <c r="W8" s="80" t="s">
        <v>1010</v>
      </c>
      <c r="X8" s="80" t="s">
        <v>1142</v>
      </c>
      <c r="Y8" s="80" t="s">
        <v>1146</v>
      </c>
      <c r="Z8" s="80" t="s">
        <v>1152</v>
      </c>
      <c r="AA8" s="80"/>
      <c r="AB8" s="80" t="s">
        <v>64</v>
      </c>
      <c r="AC8" s="80"/>
      <c r="AD8">
        <v>1</v>
      </c>
      <c r="AE8" s="79" t="str">
        <f>REPLACE(INDEX(GroupVertices[Group],MATCH(Edges[[#This Row],[Vertex 1]],GroupVertices[Vertex],0)),1,1,"")</f>
        <v>19</v>
      </c>
      <c r="AF8" s="79" t="str">
        <f>REPLACE(INDEX(GroupVertices[Group],MATCH(Edges[[#This Row],[Vertex 2]],GroupVertices[Vertex],0)),1,1,"")</f>
        <v>19</v>
      </c>
      <c r="AG8" s="48">
        <v>4</v>
      </c>
      <c r="AH8" s="49">
        <v>6.0606060606060606</v>
      </c>
      <c r="AI8" s="48">
        <v>0</v>
      </c>
      <c r="AJ8" s="49">
        <v>0</v>
      </c>
      <c r="AK8" s="48">
        <v>0</v>
      </c>
      <c r="AL8" s="49">
        <v>0</v>
      </c>
      <c r="AM8" s="48">
        <v>62</v>
      </c>
      <c r="AN8" s="49">
        <v>93.93939393939394</v>
      </c>
      <c r="AO8" s="48">
        <v>66</v>
      </c>
    </row>
    <row r="9" spans="1:41" ht="15">
      <c r="A9" s="65" t="s">
        <v>321</v>
      </c>
      <c r="B9" s="65" t="s">
        <v>468</v>
      </c>
      <c r="C9" s="66" t="s">
        <v>2705</v>
      </c>
      <c r="D9" s="67">
        <v>3</v>
      </c>
      <c r="E9" s="68" t="s">
        <v>132</v>
      </c>
      <c r="F9" s="69">
        <v>32</v>
      </c>
      <c r="G9" s="66"/>
      <c r="H9" s="70"/>
      <c r="I9" s="71"/>
      <c r="J9" s="71"/>
      <c r="K9" s="34" t="s">
        <v>65</v>
      </c>
      <c r="L9" s="78">
        <v>9</v>
      </c>
      <c r="M9" s="78"/>
      <c r="N9" s="73"/>
      <c r="O9" s="80" t="s">
        <v>496</v>
      </c>
      <c r="P9" s="82" t="s">
        <v>504</v>
      </c>
      <c r="Q9" s="82" t="s">
        <v>504</v>
      </c>
      <c r="R9" s="84">
        <v>43430.62708333333</v>
      </c>
      <c r="S9" s="86" t="s">
        <v>669</v>
      </c>
      <c r="T9" s="80" t="s">
        <v>834</v>
      </c>
      <c r="U9" s="80"/>
      <c r="V9" s="80"/>
      <c r="W9" s="80" t="s">
        <v>1011</v>
      </c>
      <c r="X9" s="80" t="s">
        <v>1142</v>
      </c>
      <c r="Y9" s="80" t="s">
        <v>1146</v>
      </c>
      <c r="Z9" s="80" t="s">
        <v>1152</v>
      </c>
      <c r="AA9" s="80"/>
      <c r="AB9" s="80" t="s">
        <v>64</v>
      </c>
      <c r="AC9" s="80"/>
      <c r="AD9">
        <v>1</v>
      </c>
      <c r="AE9" s="79" t="str">
        <f>REPLACE(INDEX(GroupVertices[Group],MATCH(Edges[[#This Row],[Vertex 1]],GroupVertices[Vertex],0)),1,1,"")</f>
        <v>2</v>
      </c>
      <c r="AF9" s="79" t="str">
        <f>REPLACE(INDEX(GroupVertices[Group],MATCH(Edges[[#This Row],[Vertex 2]],GroupVertices[Vertex],0)),1,1,"")</f>
        <v>2</v>
      </c>
      <c r="AG9" s="48">
        <v>5</v>
      </c>
      <c r="AH9" s="49">
        <v>4.464285714285714</v>
      </c>
      <c r="AI9" s="48">
        <v>0</v>
      </c>
      <c r="AJ9" s="49">
        <v>0</v>
      </c>
      <c r="AK9" s="48">
        <v>0</v>
      </c>
      <c r="AL9" s="49">
        <v>0</v>
      </c>
      <c r="AM9" s="48">
        <v>107</v>
      </c>
      <c r="AN9" s="49">
        <v>95.53571428571429</v>
      </c>
      <c r="AO9" s="48">
        <v>112</v>
      </c>
    </row>
    <row r="10" spans="1:41" ht="15">
      <c r="A10" s="65" t="s">
        <v>322</v>
      </c>
      <c r="B10" s="65" t="s">
        <v>468</v>
      </c>
      <c r="C10" s="66" t="s">
        <v>2705</v>
      </c>
      <c r="D10" s="67">
        <v>3</v>
      </c>
      <c r="E10" s="68" t="s">
        <v>132</v>
      </c>
      <c r="F10" s="69">
        <v>32</v>
      </c>
      <c r="G10" s="66"/>
      <c r="H10" s="70"/>
      <c r="I10" s="71"/>
      <c r="J10" s="71"/>
      <c r="K10" s="34" t="s">
        <v>65</v>
      </c>
      <c r="L10" s="78">
        <v>10</v>
      </c>
      <c r="M10" s="78"/>
      <c r="N10" s="73"/>
      <c r="O10" s="80" t="s">
        <v>496</v>
      </c>
      <c r="P10" s="82" t="s">
        <v>505</v>
      </c>
      <c r="Q10" s="82" t="s">
        <v>505</v>
      </c>
      <c r="R10" s="84">
        <v>43430.979166666664</v>
      </c>
      <c r="S10" s="86" t="s">
        <v>670</v>
      </c>
      <c r="T10" s="80" t="s">
        <v>835</v>
      </c>
      <c r="U10" s="80"/>
      <c r="V10" s="80"/>
      <c r="W10" s="80" t="s">
        <v>1012</v>
      </c>
      <c r="X10" s="80" t="s">
        <v>1142</v>
      </c>
      <c r="Y10" s="80" t="s">
        <v>1146</v>
      </c>
      <c r="Z10" s="80" t="s">
        <v>1152</v>
      </c>
      <c r="AA10" s="80"/>
      <c r="AB10" s="80" t="s">
        <v>64</v>
      </c>
      <c r="AC10" s="80"/>
      <c r="AD10">
        <v>1</v>
      </c>
      <c r="AE10" s="79" t="str">
        <f>REPLACE(INDEX(GroupVertices[Group],MATCH(Edges[[#This Row],[Vertex 1]],GroupVertices[Vertex],0)),1,1,"")</f>
        <v>2</v>
      </c>
      <c r="AF10" s="79" t="str">
        <f>REPLACE(INDEX(GroupVertices[Group],MATCH(Edges[[#This Row],[Vertex 2]],GroupVertices[Vertex],0)),1,1,"")</f>
        <v>2</v>
      </c>
      <c r="AG10" s="48">
        <v>1</v>
      </c>
      <c r="AH10" s="49">
        <v>8.333333333333334</v>
      </c>
      <c r="AI10" s="48">
        <v>0</v>
      </c>
      <c r="AJ10" s="49">
        <v>0</v>
      </c>
      <c r="AK10" s="48">
        <v>0</v>
      </c>
      <c r="AL10" s="49">
        <v>0</v>
      </c>
      <c r="AM10" s="48">
        <v>11</v>
      </c>
      <c r="AN10" s="49">
        <v>91.66666666666667</v>
      </c>
      <c r="AO10" s="48">
        <v>12</v>
      </c>
    </row>
    <row r="11" spans="1:41" ht="15">
      <c r="A11" s="65" t="s">
        <v>323</v>
      </c>
      <c r="B11" s="65" t="s">
        <v>469</v>
      </c>
      <c r="C11" s="66" t="s">
        <v>2705</v>
      </c>
      <c r="D11" s="67">
        <v>3</v>
      </c>
      <c r="E11" s="68" t="s">
        <v>132</v>
      </c>
      <c r="F11" s="69">
        <v>32</v>
      </c>
      <c r="G11" s="66"/>
      <c r="H11" s="70"/>
      <c r="I11" s="71"/>
      <c r="J11" s="71"/>
      <c r="K11" s="34" t="s">
        <v>65</v>
      </c>
      <c r="L11" s="78">
        <v>11</v>
      </c>
      <c r="M11" s="78"/>
      <c r="N11" s="73"/>
      <c r="O11" s="80" t="s">
        <v>496</v>
      </c>
      <c r="P11" s="82" t="s">
        <v>506</v>
      </c>
      <c r="Q11" s="82" t="s">
        <v>506</v>
      </c>
      <c r="R11" s="84">
        <v>43430.52222222222</v>
      </c>
      <c r="S11" s="86" t="s">
        <v>671</v>
      </c>
      <c r="T11" s="80" t="s">
        <v>836</v>
      </c>
      <c r="U11" s="80"/>
      <c r="V11" s="80"/>
      <c r="W11" s="80" t="s">
        <v>1013</v>
      </c>
      <c r="X11" s="80" t="s">
        <v>1143</v>
      </c>
      <c r="Y11" s="80" t="s">
        <v>1143</v>
      </c>
      <c r="Z11" s="80" t="s">
        <v>1152</v>
      </c>
      <c r="AA11" s="80"/>
      <c r="AB11" s="80" t="s">
        <v>64</v>
      </c>
      <c r="AC11" s="80"/>
      <c r="AD11">
        <v>1</v>
      </c>
      <c r="AE11" s="79" t="str">
        <f>REPLACE(INDEX(GroupVertices[Group],MATCH(Edges[[#This Row],[Vertex 1]],GroupVertices[Vertex],0)),1,1,"")</f>
        <v>7</v>
      </c>
      <c r="AF11" s="79" t="str">
        <f>REPLACE(INDEX(GroupVertices[Group],MATCH(Edges[[#This Row],[Vertex 2]],GroupVertices[Vertex],0)),1,1,"")</f>
        <v>7</v>
      </c>
      <c r="AG11" s="48">
        <v>2</v>
      </c>
      <c r="AH11" s="49">
        <v>1.6260162601626016</v>
      </c>
      <c r="AI11" s="48">
        <v>0</v>
      </c>
      <c r="AJ11" s="49">
        <v>0</v>
      </c>
      <c r="AK11" s="48">
        <v>0</v>
      </c>
      <c r="AL11" s="49">
        <v>0</v>
      </c>
      <c r="AM11" s="48">
        <v>121</v>
      </c>
      <c r="AN11" s="49">
        <v>98.3739837398374</v>
      </c>
      <c r="AO11" s="48">
        <v>123</v>
      </c>
    </row>
    <row r="12" spans="1:41" ht="15">
      <c r="A12" s="65" t="s">
        <v>323</v>
      </c>
      <c r="B12" s="65" t="s">
        <v>417</v>
      </c>
      <c r="C12" s="66" t="s">
        <v>2705</v>
      </c>
      <c r="D12" s="67">
        <v>3</v>
      </c>
      <c r="E12" s="68" t="s">
        <v>132</v>
      </c>
      <c r="F12" s="69">
        <v>32</v>
      </c>
      <c r="G12" s="66"/>
      <c r="H12" s="70"/>
      <c r="I12" s="71"/>
      <c r="J12" s="71"/>
      <c r="K12" s="34" t="s">
        <v>65</v>
      </c>
      <c r="L12" s="78">
        <v>12</v>
      </c>
      <c r="M12" s="78"/>
      <c r="N12" s="73"/>
      <c r="O12" s="80" t="s">
        <v>496</v>
      </c>
      <c r="P12" s="82" t="s">
        <v>506</v>
      </c>
      <c r="Q12" s="82" t="s">
        <v>506</v>
      </c>
      <c r="R12" s="84">
        <v>43430.52222222222</v>
      </c>
      <c r="S12" s="86" t="s">
        <v>671</v>
      </c>
      <c r="T12" s="80" t="s">
        <v>836</v>
      </c>
      <c r="U12" s="80"/>
      <c r="V12" s="80"/>
      <c r="W12" s="80" t="s">
        <v>1013</v>
      </c>
      <c r="X12" s="80" t="s">
        <v>1143</v>
      </c>
      <c r="Y12" s="80" t="s">
        <v>1143</v>
      </c>
      <c r="Z12" s="80" t="s">
        <v>1152</v>
      </c>
      <c r="AA12" s="80"/>
      <c r="AB12" s="80" t="s">
        <v>64</v>
      </c>
      <c r="AC12" s="80"/>
      <c r="AD12">
        <v>1</v>
      </c>
      <c r="AE12" s="79" t="str">
        <f>REPLACE(INDEX(GroupVertices[Group],MATCH(Edges[[#This Row],[Vertex 1]],GroupVertices[Vertex],0)),1,1,"")</f>
        <v>7</v>
      </c>
      <c r="AF12" s="79" t="str">
        <f>REPLACE(INDEX(GroupVertices[Group],MATCH(Edges[[#This Row],[Vertex 2]],GroupVertices[Vertex],0)),1,1,"")</f>
        <v>7</v>
      </c>
      <c r="AG12" s="48">
        <v>2</v>
      </c>
      <c r="AH12" s="49">
        <v>1.6260162601626016</v>
      </c>
      <c r="AI12" s="48">
        <v>0</v>
      </c>
      <c r="AJ12" s="49">
        <v>0</v>
      </c>
      <c r="AK12" s="48">
        <v>0</v>
      </c>
      <c r="AL12" s="49">
        <v>0</v>
      </c>
      <c r="AM12" s="48">
        <v>121</v>
      </c>
      <c r="AN12" s="49">
        <v>98.3739837398374</v>
      </c>
      <c r="AO12" s="48">
        <v>123</v>
      </c>
    </row>
    <row r="13" spans="1:41" ht="15">
      <c r="A13" s="65" t="s">
        <v>324</v>
      </c>
      <c r="B13" s="65" t="s">
        <v>324</v>
      </c>
      <c r="C13" s="66" t="s">
        <v>2705</v>
      </c>
      <c r="D13" s="67">
        <v>3</v>
      </c>
      <c r="E13" s="68" t="s">
        <v>132</v>
      </c>
      <c r="F13" s="69">
        <v>32</v>
      </c>
      <c r="G13" s="66"/>
      <c r="H13" s="70"/>
      <c r="I13" s="71"/>
      <c r="J13" s="71"/>
      <c r="K13" s="34" t="s">
        <v>65</v>
      </c>
      <c r="L13" s="78">
        <v>13</v>
      </c>
      <c r="M13" s="78"/>
      <c r="N13" s="73"/>
      <c r="O13" s="80" t="s">
        <v>305</v>
      </c>
      <c r="P13" s="82" t="s">
        <v>507</v>
      </c>
      <c r="Q13" s="82" t="s">
        <v>507</v>
      </c>
      <c r="R13" s="84">
        <v>43430.48611111111</v>
      </c>
      <c r="S13" s="86" t="s">
        <v>672</v>
      </c>
      <c r="T13" s="80" t="s">
        <v>837</v>
      </c>
      <c r="U13" s="80"/>
      <c r="V13" s="80"/>
      <c r="W13" s="80" t="s">
        <v>1014</v>
      </c>
      <c r="X13" s="80" t="s">
        <v>1142</v>
      </c>
      <c r="Y13" s="80" t="s">
        <v>1146</v>
      </c>
      <c r="Z13" s="80" t="s">
        <v>1152</v>
      </c>
      <c r="AA13" s="80"/>
      <c r="AB13" s="80" t="s">
        <v>64</v>
      </c>
      <c r="AC13" s="80"/>
      <c r="AD13">
        <v>1</v>
      </c>
      <c r="AE13" s="79" t="str">
        <f>REPLACE(INDEX(GroupVertices[Group],MATCH(Edges[[#This Row],[Vertex 1]],GroupVertices[Vertex],0)),1,1,"")</f>
        <v>1</v>
      </c>
      <c r="AF13" s="79" t="str">
        <f>REPLACE(INDEX(GroupVertices[Group],MATCH(Edges[[#This Row],[Vertex 2]],GroupVertices[Vertex],0)),1,1,"")</f>
        <v>1</v>
      </c>
      <c r="AG13" s="48">
        <v>1</v>
      </c>
      <c r="AH13" s="49">
        <v>3.4482758620689653</v>
      </c>
      <c r="AI13" s="48">
        <v>0</v>
      </c>
      <c r="AJ13" s="49">
        <v>0</v>
      </c>
      <c r="AK13" s="48">
        <v>0</v>
      </c>
      <c r="AL13" s="49">
        <v>0</v>
      </c>
      <c r="AM13" s="48">
        <v>28</v>
      </c>
      <c r="AN13" s="49">
        <v>96.55172413793103</v>
      </c>
      <c r="AO13" s="48">
        <v>29</v>
      </c>
    </row>
    <row r="14" spans="1:41" ht="15">
      <c r="A14" s="65" t="s">
        <v>325</v>
      </c>
      <c r="B14" s="65" t="s">
        <v>470</v>
      </c>
      <c r="C14" s="66" t="s">
        <v>2705</v>
      </c>
      <c r="D14" s="67">
        <v>3</v>
      </c>
      <c r="E14" s="68" t="s">
        <v>132</v>
      </c>
      <c r="F14" s="69">
        <v>32</v>
      </c>
      <c r="G14" s="66"/>
      <c r="H14" s="70"/>
      <c r="I14" s="71"/>
      <c r="J14" s="71"/>
      <c r="K14" s="34" t="s">
        <v>65</v>
      </c>
      <c r="L14" s="78">
        <v>14</v>
      </c>
      <c r="M14" s="78"/>
      <c r="N14" s="73"/>
      <c r="O14" s="80" t="s">
        <v>496</v>
      </c>
      <c r="P14" s="82" t="s">
        <v>508</v>
      </c>
      <c r="Q14" s="82" t="s">
        <v>508</v>
      </c>
      <c r="R14" s="84">
        <v>43430.54027777778</v>
      </c>
      <c r="S14" s="86" t="s">
        <v>673</v>
      </c>
      <c r="T14" s="80" t="s">
        <v>838</v>
      </c>
      <c r="U14" s="80"/>
      <c r="V14" s="80"/>
      <c r="W14" s="80" t="s">
        <v>1015</v>
      </c>
      <c r="X14" s="80" t="s">
        <v>1142</v>
      </c>
      <c r="Y14" s="80" t="s">
        <v>1146</v>
      </c>
      <c r="Z14" s="80" t="s">
        <v>1152</v>
      </c>
      <c r="AA14" s="80"/>
      <c r="AB14" s="80" t="s">
        <v>64</v>
      </c>
      <c r="AC14" s="80"/>
      <c r="AD14">
        <v>1</v>
      </c>
      <c r="AE14" s="79" t="str">
        <f>REPLACE(INDEX(GroupVertices[Group],MATCH(Edges[[#This Row],[Vertex 1]],GroupVertices[Vertex],0)),1,1,"")</f>
        <v>2</v>
      </c>
      <c r="AF14" s="79" t="str">
        <f>REPLACE(INDEX(GroupVertices[Group],MATCH(Edges[[#This Row],[Vertex 2]],GroupVertices[Vertex],0)),1,1,"")</f>
        <v>2</v>
      </c>
      <c r="AG14" s="48">
        <v>1</v>
      </c>
      <c r="AH14" s="49">
        <v>1.2658227848101267</v>
      </c>
      <c r="AI14" s="48">
        <v>1</v>
      </c>
      <c r="AJ14" s="49">
        <v>1.2658227848101267</v>
      </c>
      <c r="AK14" s="48">
        <v>0</v>
      </c>
      <c r="AL14" s="49">
        <v>0</v>
      </c>
      <c r="AM14" s="48">
        <v>77</v>
      </c>
      <c r="AN14" s="49">
        <v>97.46835443037975</v>
      </c>
      <c r="AO14" s="48">
        <v>79</v>
      </c>
    </row>
    <row r="15" spans="1:41" ht="15">
      <c r="A15" s="65" t="s">
        <v>325</v>
      </c>
      <c r="B15" s="65" t="s">
        <v>468</v>
      </c>
      <c r="C15" s="66" t="s">
        <v>2705</v>
      </c>
      <c r="D15" s="67">
        <v>3</v>
      </c>
      <c r="E15" s="68" t="s">
        <v>132</v>
      </c>
      <c r="F15" s="69">
        <v>32</v>
      </c>
      <c r="G15" s="66"/>
      <c r="H15" s="70"/>
      <c r="I15" s="71"/>
      <c r="J15" s="71"/>
      <c r="K15" s="34" t="s">
        <v>65</v>
      </c>
      <c r="L15" s="78">
        <v>15</v>
      </c>
      <c r="M15" s="78"/>
      <c r="N15" s="73"/>
      <c r="O15" s="80" t="s">
        <v>496</v>
      </c>
      <c r="P15" s="82" t="s">
        <v>508</v>
      </c>
      <c r="Q15" s="82" t="s">
        <v>508</v>
      </c>
      <c r="R15" s="84">
        <v>43430.54027777778</v>
      </c>
      <c r="S15" s="86" t="s">
        <v>673</v>
      </c>
      <c r="T15" s="80" t="s">
        <v>838</v>
      </c>
      <c r="U15" s="80"/>
      <c r="V15" s="80"/>
      <c r="W15" s="80" t="s">
        <v>1015</v>
      </c>
      <c r="X15" s="80" t="s">
        <v>1142</v>
      </c>
      <c r="Y15" s="80" t="s">
        <v>1146</v>
      </c>
      <c r="Z15" s="80" t="s">
        <v>1152</v>
      </c>
      <c r="AA15" s="80"/>
      <c r="AB15" s="80" t="s">
        <v>64</v>
      </c>
      <c r="AC15" s="80"/>
      <c r="AD15">
        <v>1</v>
      </c>
      <c r="AE15" s="79" t="str">
        <f>REPLACE(INDEX(GroupVertices[Group],MATCH(Edges[[#This Row],[Vertex 1]],GroupVertices[Vertex],0)),1,1,"")</f>
        <v>2</v>
      </c>
      <c r="AF15" s="79" t="str">
        <f>REPLACE(INDEX(GroupVertices[Group],MATCH(Edges[[#This Row],[Vertex 2]],GroupVertices[Vertex],0)),1,1,"")</f>
        <v>2</v>
      </c>
      <c r="AG15" s="48">
        <v>1</v>
      </c>
      <c r="AH15" s="49">
        <v>1.2658227848101267</v>
      </c>
      <c r="AI15" s="48">
        <v>1</v>
      </c>
      <c r="AJ15" s="49">
        <v>1.2658227848101267</v>
      </c>
      <c r="AK15" s="48">
        <v>0</v>
      </c>
      <c r="AL15" s="49">
        <v>0</v>
      </c>
      <c r="AM15" s="48">
        <v>77</v>
      </c>
      <c r="AN15" s="49">
        <v>97.46835443037975</v>
      </c>
      <c r="AO15" s="48">
        <v>79</v>
      </c>
    </row>
    <row r="16" spans="1:41" ht="15">
      <c r="A16" s="65" t="s">
        <v>326</v>
      </c>
      <c r="B16" s="65" t="s">
        <v>468</v>
      </c>
      <c r="C16" s="66" t="s">
        <v>2705</v>
      </c>
      <c r="D16" s="67">
        <v>3</v>
      </c>
      <c r="E16" s="68" t="s">
        <v>132</v>
      </c>
      <c r="F16" s="69">
        <v>32</v>
      </c>
      <c r="G16" s="66"/>
      <c r="H16" s="70"/>
      <c r="I16" s="71"/>
      <c r="J16" s="71"/>
      <c r="K16" s="34" t="s">
        <v>65</v>
      </c>
      <c r="L16" s="78">
        <v>16</v>
      </c>
      <c r="M16" s="78"/>
      <c r="N16" s="73"/>
      <c r="O16" s="80" t="s">
        <v>496</v>
      </c>
      <c r="P16" s="82" t="s">
        <v>509</v>
      </c>
      <c r="Q16" s="82" t="s">
        <v>509</v>
      </c>
      <c r="R16" s="84">
        <v>43429.55138888889</v>
      </c>
      <c r="S16" s="86" t="s">
        <v>674</v>
      </c>
      <c r="T16" s="80" t="s">
        <v>839</v>
      </c>
      <c r="U16" s="80"/>
      <c r="V16" s="80"/>
      <c r="W16" s="80" t="s">
        <v>1016</v>
      </c>
      <c r="X16" s="80" t="s">
        <v>1144</v>
      </c>
      <c r="Y16" s="80" t="s">
        <v>1148</v>
      </c>
      <c r="Z16" s="80" t="s">
        <v>1152</v>
      </c>
      <c r="AA16" s="80"/>
      <c r="AB16" s="80" t="s">
        <v>64</v>
      </c>
      <c r="AC16" s="80"/>
      <c r="AD16">
        <v>1</v>
      </c>
      <c r="AE16" s="79" t="str">
        <f>REPLACE(INDEX(GroupVertices[Group],MATCH(Edges[[#This Row],[Vertex 1]],GroupVertices[Vertex],0)),1,1,"")</f>
        <v>2</v>
      </c>
      <c r="AF16" s="79" t="str">
        <f>REPLACE(INDEX(GroupVertices[Group],MATCH(Edges[[#This Row],[Vertex 2]],GroupVertices[Vertex],0)),1,1,"")</f>
        <v>2</v>
      </c>
      <c r="AG16" s="48">
        <v>1</v>
      </c>
      <c r="AH16" s="49">
        <v>1.36986301369863</v>
      </c>
      <c r="AI16" s="48">
        <v>4</v>
      </c>
      <c r="AJ16" s="49">
        <v>5.47945205479452</v>
      </c>
      <c r="AK16" s="48">
        <v>0</v>
      </c>
      <c r="AL16" s="49">
        <v>0</v>
      </c>
      <c r="AM16" s="48">
        <v>68</v>
      </c>
      <c r="AN16" s="49">
        <v>93.15068493150685</v>
      </c>
      <c r="AO16" s="48">
        <v>73</v>
      </c>
    </row>
    <row r="17" spans="1:41" ht="15">
      <c r="A17" s="65" t="s">
        <v>327</v>
      </c>
      <c r="B17" s="65" t="s">
        <v>471</v>
      </c>
      <c r="C17" s="66" t="s">
        <v>2705</v>
      </c>
      <c r="D17" s="67">
        <v>3</v>
      </c>
      <c r="E17" s="68" t="s">
        <v>132</v>
      </c>
      <c r="F17" s="69">
        <v>32</v>
      </c>
      <c r="G17" s="66"/>
      <c r="H17" s="70"/>
      <c r="I17" s="71"/>
      <c r="J17" s="71"/>
      <c r="K17" s="34" t="s">
        <v>65</v>
      </c>
      <c r="L17" s="78">
        <v>17</v>
      </c>
      <c r="M17" s="78"/>
      <c r="N17" s="73"/>
      <c r="O17" s="80" t="s">
        <v>496</v>
      </c>
      <c r="P17" s="82" t="s">
        <v>510</v>
      </c>
      <c r="Q17" s="82" t="s">
        <v>510</v>
      </c>
      <c r="R17" s="84">
        <v>43430.58263888889</v>
      </c>
      <c r="S17" s="86" t="s">
        <v>675</v>
      </c>
      <c r="T17" s="80" t="s">
        <v>840</v>
      </c>
      <c r="U17" s="80"/>
      <c r="V17" s="80"/>
      <c r="W17" s="80" t="s">
        <v>1017</v>
      </c>
      <c r="X17" s="80" t="s">
        <v>1142</v>
      </c>
      <c r="Y17" s="80" t="s">
        <v>1146</v>
      </c>
      <c r="Z17" s="80" t="s">
        <v>1152</v>
      </c>
      <c r="AA17" s="80"/>
      <c r="AB17" s="80" t="s">
        <v>64</v>
      </c>
      <c r="AC17" s="80"/>
      <c r="AD17">
        <v>1</v>
      </c>
      <c r="AE17" s="79" t="str">
        <f>REPLACE(INDEX(GroupVertices[Group],MATCH(Edges[[#This Row],[Vertex 1]],GroupVertices[Vertex],0)),1,1,"")</f>
        <v>2</v>
      </c>
      <c r="AF17" s="79" t="str">
        <f>REPLACE(INDEX(GroupVertices[Group],MATCH(Edges[[#This Row],[Vertex 2]],GroupVertices[Vertex],0)),1,1,"")</f>
        <v>2</v>
      </c>
      <c r="AG17" s="48">
        <v>4</v>
      </c>
      <c r="AH17" s="49">
        <v>7.017543859649122</v>
      </c>
      <c r="AI17" s="48">
        <v>0</v>
      </c>
      <c r="AJ17" s="49">
        <v>0</v>
      </c>
      <c r="AK17" s="48">
        <v>0</v>
      </c>
      <c r="AL17" s="49">
        <v>0</v>
      </c>
      <c r="AM17" s="48">
        <v>53</v>
      </c>
      <c r="AN17" s="49">
        <v>92.98245614035088</v>
      </c>
      <c r="AO17" s="48">
        <v>57</v>
      </c>
    </row>
    <row r="18" spans="1:41" ht="15">
      <c r="A18" s="65" t="s">
        <v>327</v>
      </c>
      <c r="B18" s="65" t="s">
        <v>468</v>
      </c>
      <c r="C18" s="66" t="s">
        <v>2705</v>
      </c>
      <c r="D18" s="67">
        <v>3</v>
      </c>
      <c r="E18" s="68" t="s">
        <v>132</v>
      </c>
      <c r="F18" s="69">
        <v>32</v>
      </c>
      <c r="G18" s="66"/>
      <c r="H18" s="70"/>
      <c r="I18" s="71"/>
      <c r="J18" s="71"/>
      <c r="K18" s="34" t="s">
        <v>65</v>
      </c>
      <c r="L18" s="78">
        <v>18</v>
      </c>
      <c r="M18" s="78"/>
      <c r="N18" s="73"/>
      <c r="O18" s="80" t="s">
        <v>496</v>
      </c>
      <c r="P18" s="82" t="s">
        <v>510</v>
      </c>
      <c r="Q18" s="82" t="s">
        <v>510</v>
      </c>
      <c r="R18" s="84">
        <v>43430.58263888889</v>
      </c>
      <c r="S18" s="86" t="s">
        <v>675</v>
      </c>
      <c r="T18" s="80" t="s">
        <v>840</v>
      </c>
      <c r="U18" s="80"/>
      <c r="V18" s="80"/>
      <c r="W18" s="80" t="s">
        <v>1017</v>
      </c>
      <c r="X18" s="80" t="s">
        <v>1142</v>
      </c>
      <c r="Y18" s="80" t="s">
        <v>1146</v>
      </c>
      <c r="Z18" s="80" t="s">
        <v>1152</v>
      </c>
      <c r="AA18" s="80"/>
      <c r="AB18" s="80" t="s">
        <v>64</v>
      </c>
      <c r="AC18" s="80"/>
      <c r="AD18">
        <v>1</v>
      </c>
      <c r="AE18" s="79" t="str">
        <f>REPLACE(INDEX(GroupVertices[Group],MATCH(Edges[[#This Row],[Vertex 1]],GroupVertices[Vertex],0)),1,1,"")</f>
        <v>2</v>
      </c>
      <c r="AF18" s="79" t="str">
        <f>REPLACE(INDEX(GroupVertices[Group],MATCH(Edges[[#This Row],[Vertex 2]],GroupVertices[Vertex],0)),1,1,"")</f>
        <v>2</v>
      </c>
      <c r="AG18" s="48">
        <v>4</v>
      </c>
      <c r="AH18" s="49">
        <v>7.017543859649122</v>
      </c>
      <c r="AI18" s="48">
        <v>0</v>
      </c>
      <c r="AJ18" s="49">
        <v>0</v>
      </c>
      <c r="AK18" s="48">
        <v>0</v>
      </c>
      <c r="AL18" s="49">
        <v>0</v>
      </c>
      <c r="AM18" s="48">
        <v>53</v>
      </c>
      <c r="AN18" s="49">
        <v>92.98245614035088</v>
      </c>
      <c r="AO18" s="48">
        <v>57</v>
      </c>
    </row>
    <row r="19" spans="1:41" ht="15">
      <c r="A19" s="65" t="s">
        <v>328</v>
      </c>
      <c r="B19" s="65" t="s">
        <v>328</v>
      </c>
      <c r="C19" s="66" t="s">
        <v>2705</v>
      </c>
      <c r="D19" s="67">
        <v>3</v>
      </c>
      <c r="E19" s="68" t="s">
        <v>132</v>
      </c>
      <c r="F19" s="69">
        <v>32</v>
      </c>
      <c r="G19" s="66"/>
      <c r="H19" s="70"/>
      <c r="I19" s="71"/>
      <c r="J19" s="71"/>
      <c r="K19" s="34" t="s">
        <v>65</v>
      </c>
      <c r="L19" s="78">
        <v>19</v>
      </c>
      <c r="M19" s="78"/>
      <c r="N19" s="73"/>
      <c r="O19" s="80" t="s">
        <v>305</v>
      </c>
      <c r="P19" s="82" t="s">
        <v>511</v>
      </c>
      <c r="Q19" s="82" t="s">
        <v>511</v>
      </c>
      <c r="R19" s="84">
        <v>43430.729166666664</v>
      </c>
      <c r="S19" s="86" t="s">
        <v>676</v>
      </c>
      <c r="T19" s="80" t="s">
        <v>841</v>
      </c>
      <c r="U19" s="80"/>
      <c r="V19" s="80"/>
      <c r="W19" s="80" t="s">
        <v>468</v>
      </c>
      <c r="X19" s="80" t="s">
        <v>1143</v>
      </c>
      <c r="Y19" s="80" t="s">
        <v>1146</v>
      </c>
      <c r="Z19" s="80" t="s">
        <v>1152</v>
      </c>
      <c r="AA19" s="80"/>
      <c r="AB19" s="80" t="s">
        <v>64</v>
      </c>
      <c r="AC19" s="80"/>
      <c r="AD19">
        <v>1</v>
      </c>
      <c r="AE19" s="79" t="str">
        <f>REPLACE(INDEX(GroupVertices[Group],MATCH(Edges[[#This Row],[Vertex 1]],GroupVertices[Vertex],0)),1,1,"")</f>
        <v>1</v>
      </c>
      <c r="AF19" s="79" t="str">
        <f>REPLACE(INDEX(GroupVertices[Group],MATCH(Edges[[#This Row],[Vertex 2]],GroupVertices[Vertex],0)),1,1,"")</f>
        <v>1</v>
      </c>
      <c r="AG19" s="48">
        <v>0</v>
      </c>
      <c r="AH19" s="49">
        <v>0</v>
      </c>
      <c r="AI19" s="48">
        <v>0</v>
      </c>
      <c r="AJ19" s="49">
        <v>0</v>
      </c>
      <c r="AK19" s="48">
        <v>0</v>
      </c>
      <c r="AL19" s="49">
        <v>0</v>
      </c>
      <c r="AM19" s="48">
        <v>5</v>
      </c>
      <c r="AN19" s="49">
        <v>100</v>
      </c>
      <c r="AO19" s="48">
        <v>5</v>
      </c>
    </row>
    <row r="20" spans="1:41" ht="15">
      <c r="A20" s="65" t="s">
        <v>329</v>
      </c>
      <c r="B20" s="65" t="s">
        <v>329</v>
      </c>
      <c r="C20" s="66" t="s">
        <v>2705</v>
      </c>
      <c r="D20" s="67">
        <v>3</v>
      </c>
      <c r="E20" s="68" t="s">
        <v>132</v>
      </c>
      <c r="F20" s="69">
        <v>32</v>
      </c>
      <c r="G20" s="66"/>
      <c r="H20" s="70"/>
      <c r="I20" s="71"/>
      <c r="J20" s="71"/>
      <c r="K20" s="34" t="s">
        <v>65</v>
      </c>
      <c r="L20" s="78">
        <v>20</v>
      </c>
      <c r="M20" s="78"/>
      <c r="N20" s="73"/>
      <c r="O20" s="80" t="s">
        <v>305</v>
      </c>
      <c r="P20" s="82" t="s">
        <v>512</v>
      </c>
      <c r="Q20" s="82" t="s">
        <v>512</v>
      </c>
      <c r="R20" s="84">
        <v>43430.8625</v>
      </c>
      <c r="S20" s="86" t="s">
        <v>677</v>
      </c>
      <c r="T20" s="80" t="s">
        <v>842</v>
      </c>
      <c r="U20" s="80"/>
      <c r="V20" s="80"/>
      <c r="W20" s="80" t="s">
        <v>1018</v>
      </c>
      <c r="X20" s="80" t="s">
        <v>1142</v>
      </c>
      <c r="Y20" s="80" t="s">
        <v>1146</v>
      </c>
      <c r="Z20" s="80" t="s">
        <v>1152</v>
      </c>
      <c r="AA20" s="80"/>
      <c r="AB20" s="80" t="s">
        <v>64</v>
      </c>
      <c r="AC20" s="80"/>
      <c r="AD20">
        <v>1</v>
      </c>
      <c r="AE20" s="79" t="str">
        <f>REPLACE(INDEX(GroupVertices[Group],MATCH(Edges[[#This Row],[Vertex 1]],GroupVertices[Vertex],0)),1,1,"")</f>
        <v>1</v>
      </c>
      <c r="AF20" s="79" t="str">
        <f>REPLACE(INDEX(GroupVertices[Group],MATCH(Edges[[#This Row],[Vertex 2]],GroupVertices[Vertex],0)),1,1,"")</f>
        <v>1</v>
      </c>
      <c r="AG20" s="48">
        <v>0</v>
      </c>
      <c r="AH20" s="49">
        <v>0</v>
      </c>
      <c r="AI20" s="48">
        <v>0</v>
      </c>
      <c r="AJ20" s="49">
        <v>0</v>
      </c>
      <c r="AK20" s="48">
        <v>0</v>
      </c>
      <c r="AL20" s="49">
        <v>0</v>
      </c>
      <c r="AM20" s="48">
        <v>7</v>
      </c>
      <c r="AN20" s="49">
        <v>100</v>
      </c>
      <c r="AO20" s="48">
        <v>7</v>
      </c>
    </row>
    <row r="21" spans="1:41" ht="15">
      <c r="A21" s="65" t="s">
        <v>330</v>
      </c>
      <c r="B21" s="65" t="s">
        <v>330</v>
      </c>
      <c r="C21" s="66" t="s">
        <v>2705</v>
      </c>
      <c r="D21" s="67">
        <v>3</v>
      </c>
      <c r="E21" s="68" t="s">
        <v>132</v>
      </c>
      <c r="F21" s="69">
        <v>32</v>
      </c>
      <c r="G21" s="66"/>
      <c r="H21" s="70"/>
      <c r="I21" s="71"/>
      <c r="J21" s="71"/>
      <c r="K21" s="34" t="s">
        <v>65</v>
      </c>
      <c r="L21" s="78">
        <v>21</v>
      </c>
      <c r="M21" s="78"/>
      <c r="N21" s="73"/>
      <c r="O21" s="80" t="s">
        <v>305</v>
      </c>
      <c r="P21" s="82" t="s">
        <v>513</v>
      </c>
      <c r="Q21" s="82" t="s">
        <v>513</v>
      </c>
      <c r="R21" s="84">
        <v>43430.59166666667</v>
      </c>
      <c r="S21" s="86" t="s">
        <v>678</v>
      </c>
      <c r="T21" s="80" t="s">
        <v>843</v>
      </c>
      <c r="U21" s="80"/>
      <c r="V21" s="80"/>
      <c r="W21" s="80" t="s">
        <v>1019</v>
      </c>
      <c r="X21" s="80" t="s">
        <v>1142</v>
      </c>
      <c r="Y21" s="80" t="s">
        <v>1146</v>
      </c>
      <c r="Z21" s="80" t="s">
        <v>1152</v>
      </c>
      <c r="AA21" s="80"/>
      <c r="AB21" s="80" t="s">
        <v>64</v>
      </c>
      <c r="AC21" s="80"/>
      <c r="AD21">
        <v>1</v>
      </c>
      <c r="AE21" s="79" t="str">
        <f>REPLACE(INDEX(GroupVertices[Group],MATCH(Edges[[#This Row],[Vertex 1]],GroupVertices[Vertex],0)),1,1,"")</f>
        <v>1</v>
      </c>
      <c r="AF21" s="79" t="str">
        <f>REPLACE(INDEX(GroupVertices[Group],MATCH(Edges[[#This Row],[Vertex 2]],GroupVertices[Vertex],0)),1,1,"")</f>
        <v>1</v>
      </c>
      <c r="AG21" s="48">
        <v>12</v>
      </c>
      <c r="AH21" s="49">
        <v>9.375</v>
      </c>
      <c r="AI21" s="48">
        <v>2</v>
      </c>
      <c r="AJ21" s="49">
        <v>1.5625</v>
      </c>
      <c r="AK21" s="48">
        <v>0</v>
      </c>
      <c r="AL21" s="49">
        <v>0</v>
      </c>
      <c r="AM21" s="48">
        <v>114</v>
      </c>
      <c r="AN21" s="49">
        <v>89.0625</v>
      </c>
      <c r="AO21" s="48">
        <v>128</v>
      </c>
    </row>
    <row r="22" spans="1:41" ht="15">
      <c r="A22" s="65" t="s">
        <v>331</v>
      </c>
      <c r="B22" s="65" t="s">
        <v>331</v>
      </c>
      <c r="C22" s="66" t="s">
        <v>2705</v>
      </c>
      <c r="D22" s="67">
        <v>3</v>
      </c>
      <c r="E22" s="68" t="s">
        <v>132</v>
      </c>
      <c r="F22" s="69">
        <v>32</v>
      </c>
      <c r="G22" s="66"/>
      <c r="H22" s="70"/>
      <c r="I22" s="71"/>
      <c r="J22" s="71"/>
      <c r="K22" s="34" t="s">
        <v>65</v>
      </c>
      <c r="L22" s="78">
        <v>22</v>
      </c>
      <c r="M22" s="78"/>
      <c r="N22" s="73"/>
      <c r="O22" s="80" t="s">
        <v>305</v>
      </c>
      <c r="P22" s="82" t="s">
        <v>514</v>
      </c>
      <c r="Q22" s="82" t="s">
        <v>514</v>
      </c>
      <c r="R22" s="84">
        <v>43430.603472222225</v>
      </c>
      <c r="S22" s="86" t="s">
        <v>679</v>
      </c>
      <c r="T22" s="80" t="s">
        <v>844</v>
      </c>
      <c r="U22" s="80"/>
      <c r="V22" s="80"/>
      <c r="W22" s="80" t="s">
        <v>1020</v>
      </c>
      <c r="X22" s="80" t="s">
        <v>1143</v>
      </c>
      <c r="Y22" s="80" t="s">
        <v>1147</v>
      </c>
      <c r="Z22" s="80" t="s">
        <v>1152</v>
      </c>
      <c r="AA22" s="80"/>
      <c r="AB22" s="80" t="s">
        <v>1153</v>
      </c>
      <c r="AC22" s="80"/>
      <c r="AD22">
        <v>1</v>
      </c>
      <c r="AE22" s="79" t="str">
        <f>REPLACE(INDEX(GroupVertices[Group],MATCH(Edges[[#This Row],[Vertex 1]],GroupVertices[Vertex],0)),1,1,"")</f>
        <v>1</v>
      </c>
      <c r="AF22" s="79" t="str">
        <f>REPLACE(INDEX(GroupVertices[Group],MATCH(Edges[[#This Row],[Vertex 2]],GroupVertices[Vertex],0)),1,1,"")</f>
        <v>1</v>
      </c>
      <c r="AG22" s="48">
        <v>0</v>
      </c>
      <c r="AH22" s="49">
        <v>0</v>
      </c>
      <c r="AI22" s="48">
        <v>1</v>
      </c>
      <c r="AJ22" s="49">
        <v>8.333333333333334</v>
      </c>
      <c r="AK22" s="48">
        <v>0</v>
      </c>
      <c r="AL22" s="49">
        <v>0</v>
      </c>
      <c r="AM22" s="48">
        <v>11</v>
      </c>
      <c r="AN22" s="49">
        <v>91.66666666666667</v>
      </c>
      <c r="AO22" s="48">
        <v>12</v>
      </c>
    </row>
    <row r="23" spans="1:41" ht="15">
      <c r="A23" s="65" t="s">
        <v>332</v>
      </c>
      <c r="B23" s="65" t="s">
        <v>332</v>
      </c>
      <c r="C23" s="66" t="s">
        <v>2705</v>
      </c>
      <c r="D23" s="67">
        <v>3</v>
      </c>
      <c r="E23" s="68" t="s">
        <v>132</v>
      </c>
      <c r="F23" s="69">
        <v>32</v>
      </c>
      <c r="G23" s="66"/>
      <c r="H23" s="70"/>
      <c r="I23" s="71"/>
      <c r="J23" s="71"/>
      <c r="K23" s="34" t="s">
        <v>65</v>
      </c>
      <c r="L23" s="78">
        <v>23</v>
      </c>
      <c r="M23" s="78"/>
      <c r="N23" s="73"/>
      <c r="O23" s="80" t="s">
        <v>305</v>
      </c>
      <c r="P23" s="82" t="s">
        <v>515</v>
      </c>
      <c r="Q23" s="82" t="s">
        <v>515</v>
      </c>
      <c r="R23" s="84">
        <v>43429.89444444444</v>
      </c>
      <c r="S23" s="86" t="s">
        <v>680</v>
      </c>
      <c r="T23" s="80" t="s">
        <v>845</v>
      </c>
      <c r="U23" s="80"/>
      <c r="V23" s="80"/>
      <c r="W23" s="80" t="s">
        <v>1021</v>
      </c>
      <c r="X23" s="80" t="s">
        <v>1143</v>
      </c>
      <c r="Y23" s="80" t="s">
        <v>1143</v>
      </c>
      <c r="Z23" s="80" t="s">
        <v>1152</v>
      </c>
      <c r="AA23" s="80"/>
      <c r="AB23" s="80" t="s">
        <v>64</v>
      </c>
      <c r="AC23" s="80"/>
      <c r="AD23">
        <v>1</v>
      </c>
      <c r="AE23" s="79" t="str">
        <f>REPLACE(INDEX(GroupVertices[Group],MATCH(Edges[[#This Row],[Vertex 1]],GroupVertices[Vertex],0)),1,1,"")</f>
        <v>1</v>
      </c>
      <c r="AF23" s="79" t="str">
        <f>REPLACE(INDEX(GroupVertices[Group],MATCH(Edges[[#This Row],[Vertex 2]],GroupVertices[Vertex],0)),1,1,"")</f>
        <v>1</v>
      </c>
      <c r="AG23" s="48">
        <v>1</v>
      </c>
      <c r="AH23" s="49">
        <v>1.4705882352941178</v>
      </c>
      <c r="AI23" s="48">
        <v>1</v>
      </c>
      <c r="AJ23" s="49">
        <v>1.4705882352941178</v>
      </c>
      <c r="AK23" s="48">
        <v>0</v>
      </c>
      <c r="AL23" s="49">
        <v>0</v>
      </c>
      <c r="AM23" s="48">
        <v>66</v>
      </c>
      <c r="AN23" s="49">
        <v>97.05882352941177</v>
      </c>
      <c r="AO23" s="48">
        <v>68</v>
      </c>
    </row>
    <row r="24" spans="1:41" ht="15">
      <c r="A24" s="65" t="s">
        <v>333</v>
      </c>
      <c r="B24" s="65" t="s">
        <v>333</v>
      </c>
      <c r="C24" s="66" t="s">
        <v>2705</v>
      </c>
      <c r="D24" s="67">
        <v>3</v>
      </c>
      <c r="E24" s="68" t="s">
        <v>132</v>
      </c>
      <c r="F24" s="69">
        <v>32</v>
      </c>
      <c r="G24" s="66"/>
      <c r="H24" s="70"/>
      <c r="I24" s="71"/>
      <c r="J24" s="71"/>
      <c r="K24" s="34" t="s">
        <v>65</v>
      </c>
      <c r="L24" s="78">
        <v>24</v>
      </c>
      <c r="M24" s="78"/>
      <c r="N24" s="73"/>
      <c r="O24" s="80" t="s">
        <v>305</v>
      </c>
      <c r="P24" s="82" t="s">
        <v>516</v>
      </c>
      <c r="Q24" s="82" t="s">
        <v>516</v>
      </c>
      <c r="R24" s="84">
        <v>43429.779861111114</v>
      </c>
      <c r="S24" s="86" t="s">
        <v>681</v>
      </c>
      <c r="T24" s="80" t="s">
        <v>846</v>
      </c>
      <c r="U24" s="80"/>
      <c r="V24" s="80"/>
      <c r="W24" s="80" t="s">
        <v>1022</v>
      </c>
      <c r="X24" s="80" t="s">
        <v>1145</v>
      </c>
      <c r="Y24" s="80" t="s">
        <v>1145</v>
      </c>
      <c r="Z24" s="80" t="s">
        <v>1152</v>
      </c>
      <c r="AA24" s="80"/>
      <c r="AB24" s="80" t="s">
        <v>1153</v>
      </c>
      <c r="AC24" s="80"/>
      <c r="AD24">
        <v>1</v>
      </c>
      <c r="AE24" s="79" t="str">
        <f>REPLACE(INDEX(GroupVertices[Group],MATCH(Edges[[#This Row],[Vertex 1]],GroupVertices[Vertex],0)),1,1,"")</f>
        <v>1</v>
      </c>
      <c r="AF24" s="79" t="str">
        <f>REPLACE(INDEX(GroupVertices[Group],MATCH(Edges[[#This Row],[Vertex 2]],GroupVertices[Vertex],0)),1,1,"")</f>
        <v>1</v>
      </c>
      <c r="AG24" s="48">
        <v>0</v>
      </c>
      <c r="AH24" s="49">
        <v>0</v>
      </c>
      <c r="AI24" s="48">
        <v>0</v>
      </c>
      <c r="AJ24" s="49">
        <v>0</v>
      </c>
      <c r="AK24" s="48">
        <v>0</v>
      </c>
      <c r="AL24" s="49">
        <v>0</v>
      </c>
      <c r="AM24" s="48">
        <v>2</v>
      </c>
      <c r="AN24" s="49">
        <v>100</v>
      </c>
      <c r="AO24" s="48">
        <v>2</v>
      </c>
    </row>
    <row r="25" spans="1:41" ht="15">
      <c r="A25" s="65" t="s">
        <v>334</v>
      </c>
      <c r="B25" s="65" t="s">
        <v>334</v>
      </c>
      <c r="C25" s="66" t="s">
        <v>2705</v>
      </c>
      <c r="D25" s="67">
        <v>3</v>
      </c>
      <c r="E25" s="68" t="s">
        <v>132</v>
      </c>
      <c r="F25" s="69">
        <v>32</v>
      </c>
      <c r="G25" s="66"/>
      <c r="H25" s="70"/>
      <c r="I25" s="71"/>
      <c r="J25" s="71"/>
      <c r="K25" s="34" t="s">
        <v>65</v>
      </c>
      <c r="L25" s="78">
        <v>25</v>
      </c>
      <c r="M25" s="78"/>
      <c r="N25" s="73"/>
      <c r="O25" s="80" t="s">
        <v>305</v>
      </c>
      <c r="P25" s="82" t="s">
        <v>517</v>
      </c>
      <c r="Q25" s="82" t="s">
        <v>517</v>
      </c>
      <c r="R25" s="84">
        <v>43429.4875</v>
      </c>
      <c r="S25" s="86" t="s">
        <v>682</v>
      </c>
      <c r="T25" s="80" t="s">
        <v>847</v>
      </c>
      <c r="U25" s="80"/>
      <c r="V25" s="80"/>
      <c r="W25" s="80" t="s">
        <v>1023</v>
      </c>
      <c r="X25" s="80" t="s">
        <v>1143</v>
      </c>
      <c r="Y25" s="80" t="s">
        <v>1143</v>
      </c>
      <c r="Z25" s="80" t="s">
        <v>1152</v>
      </c>
      <c r="AA25" s="80"/>
      <c r="AB25" s="80" t="s">
        <v>64</v>
      </c>
      <c r="AC25" s="80"/>
      <c r="AD25">
        <v>1</v>
      </c>
      <c r="AE25" s="79" t="str">
        <f>REPLACE(INDEX(GroupVertices[Group],MATCH(Edges[[#This Row],[Vertex 1]],GroupVertices[Vertex],0)),1,1,"")</f>
        <v>1</v>
      </c>
      <c r="AF25" s="79" t="str">
        <f>REPLACE(INDEX(GroupVertices[Group],MATCH(Edges[[#This Row],[Vertex 2]],GroupVertices[Vertex],0)),1,1,"")</f>
        <v>1</v>
      </c>
      <c r="AG25" s="48">
        <v>0</v>
      </c>
      <c r="AH25" s="49">
        <v>0</v>
      </c>
      <c r="AI25" s="48">
        <v>1</v>
      </c>
      <c r="AJ25" s="49">
        <v>4.166666666666667</v>
      </c>
      <c r="AK25" s="48">
        <v>0</v>
      </c>
      <c r="AL25" s="49">
        <v>0</v>
      </c>
      <c r="AM25" s="48">
        <v>23</v>
      </c>
      <c r="AN25" s="49">
        <v>95.83333333333333</v>
      </c>
      <c r="AO25" s="48">
        <v>24</v>
      </c>
    </row>
    <row r="26" spans="1:41" ht="15">
      <c r="A26" s="65" t="s">
        <v>335</v>
      </c>
      <c r="B26" s="65" t="s">
        <v>335</v>
      </c>
      <c r="C26" s="66" t="s">
        <v>2705</v>
      </c>
      <c r="D26" s="67">
        <v>3</v>
      </c>
      <c r="E26" s="68" t="s">
        <v>132</v>
      </c>
      <c r="F26" s="69">
        <v>32</v>
      </c>
      <c r="G26" s="66"/>
      <c r="H26" s="70"/>
      <c r="I26" s="71"/>
      <c r="J26" s="71"/>
      <c r="K26" s="34" t="s">
        <v>65</v>
      </c>
      <c r="L26" s="78">
        <v>26</v>
      </c>
      <c r="M26" s="78"/>
      <c r="N26" s="73"/>
      <c r="O26" s="80" t="s">
        <v>305</v>
      </c>
      <c r="P26" s="82" t="s">
        <v>518</v>
      </c>
      <c r="Q26" s="82" t="s">
        <v>518</v>
      </c>
      <c r="R26" s="84">
        <v>43429.967361111114</v>
      </c>
      <c r="S26" s="86" t="s">
        <v>683</v>
      </c>
      <c r="T26" s="80" t="s">
        <v>848</v>
      </c>
      <c r="U26" s="80"/>
      <c r="V26" s="80"/>
      <c r="W26" s="80" t="s">
        <v>468</v>
      </c>
      <c r="X26" s="80" t="s">
        <v>1145</v>
      </c>
      <c r="Y26" s="80" t="s">
        <v>1145</v>
      </c>
      <c r="Z26" s="80" t="s">
        <v>1152</v>
      </c>
      <c r="AA26" s="80"/>
      <c r="AB26" s="80" t="s">
        <v>64</v>
      </c>
      <c r="AC26" s="80"/>
      <c r="AD26">
        <v>1</v>
      </c>
      <c r="AE26" s="79" t="str">
        <f>REPLACE(INDEX(GroupVertices[Group],MATCH(Edges[[#This Row],[Vertex 1]],GroupVertices[Vertex],0)),1,1,"")</f>
        <v>1</v>
      </c>
      <c r="AF26" s="79" t="str">
        <f>REPLACE(INDEX(GroupVertices[Group],MATCH(Edges[[#This Row],[Vertex 2]],GroupVertices[Vertex],0)),1,1,"")</f>
        <v>1</v>
      </c>
      <c r="AG26" s="48">
        <v>0</v>
      </c>
      <c r="AH26" s="49">
        <v>0</v>
      </c>
      <c r="AI26" s="48">
        <v>0</v>
      </c>
      <c r="AJ26" s="49">
        <v>0</v>
      </c>
      <c r="AK26" s="48">
        <v>0</v>
      </c>
      <c r="AL26" s="49">
        <v>0</v>
      </c>
      <c r="AM26" s="48">
        <v>1</v>
      </c>
      <c r="AN26" s="49">
        <v>100</v>
      </c>
      <c r="AO26" s="48">
        <v>1</v>
      </c>
    </row>
    <row r="27" spans="1:41" ht="15">
      <c r="A27" s="65" t="s">
        <v>336</v>
      </c>
      <c r="B27" s="65" t="s">
        <v>336</v>
      </c>
      <c r="C27" s="66" t="s">
        <v>2705</v>
      </c>
      <c r="D27" s="67">
        <v>3</v>
      </c>
      <c r="E27" s="68" t="s">
        <v>132</v>
      </c>
      <c r="F27" s="69">
        <v>32</v>
      </c>
      <c r="G27" s="66"/>
      <c r="H27" s="70"/>
      <c r="I27" s="71"/>
      <c r="J27" s="71"/>
      <c r="K27" s="34" t="s">
        <v>65</v>
      </c>
      <c r="L27" s="78">
        <v>27</v>
      </c>
      <c r="M27" s="78"/>
      <c r="N27" s="73"/>
      <c r="O27" s="80" t="s">
        <v>305</v>
      </c>
      <c r="P27" s="82" t="s">
        <v>519</v>
      </c>
      <c r="Q27" s="82" t="s">
        <v>519</v>
      </c>
      <c r="R27" s="84">
        <v>43430.44652777778</v>
      </c>
      <c r="S27" s="86" t="s">
        <v>684</v>
      </c>
      <c r="T27" s="80" t="s">
        <v>849</v>
      </c>
      <c r="U27" s="80"/>
      <c r="V27" s="80"/>
      <c r="W27" s="80" t="s">
        <v>1024</v>
      </c>
      <c r="X27" s="80" t="s">
        <v>1142</v>
      </c>
      <c r="Y27" s="80" t="s">
        <v>1145</v>
      </c>
      <c r="Z27" s="80" t="s">
        <v>1152</v>
      </c>
      <c r="AA27" s="80"/>
      <c r="AB27" s="80" t="s">
        <v>64</v>
      </c>
      <c r="AC27" s="80"/>
      <c r="AD27">
        <v>1</v>
      </c>
      <c r="AE27" s="79" t="str">
        <f>REPLACE(INDEX(GroupVertices[Group],MATCH(Edges[[#This Row],[Vertex 1]],GroupVertices[Vertex],0)),1,1,"")</f>
        <v>1</v>
      </c>
      <c r="AF27" s="79" t="str">
        <f>REPLACE(INDEX(GroupVertices[Group],MATCH(Edges[[#This Row],[Vertex 2]],GroupVertices[Vertex],0)),1,1,"")</f>
        <v>1</v>
      </c>
      <c r="AG27" s="48">
        <v>1</v>
      </c>
      <c r="AH27" s="49">
        <v>7.6923076923076925</v>
      </c>
      <c r="AI27" s="48">
        <v>0</v>
      </c>
      <c r="AJ27" s="49">
        <v>0</v>
      </c>
      <c r="AK27" s="48">
        <v>0</v>
      </c>
      <c r="AL27" s="49">
        <v>0</v>
      </c>
      <c r="AM27" s="48">
        <v>12</v>
      </c>
      <c r="AN27" s="49">
        <v>92.3076923076923</v>
      </c>
      <c r="AO27" s="48">
        <v>13</v>
      </c>
    </row>
    <row r="28" spans="1:41" ht="15">
      <c r="A28" s="65" t="s">
        <v>337</v>
      </c>
      <c r="B28" s="65" t="s">
        <v>337</v>
      </c>
      <c r="C28" s="66" t="s">
        <v>2705</v>
      </c>
      <c r="D28" s="67">
        <v>3</v>
      </c>
      <c r="E28" s="68" t="s">
        <v>132</v>
      </c>
      <c r="F28" s="69">
        <v>32</v>
      </c>
      <c r="G28" s="66"/>
      <c r="H28" s="70"/>
      <c r="I28" s="71"/>
      <c r="J28" s="71"/>
      <c r="K28" s="34" t="s">
        <v>65</v>
      </c>
      <c r="L28" s="78">
        <v>28</v>
      </c>
      <c r="M28" s="78"/>
      <c r="N28" s="73"/>
      <c r="O28" s="80" t="s">
        <v>305</v>
      </c>
      <c r="P28" s="82" t="s">
        <v>520</v>
      </c>
      <c r="Q28" s="82" t="s">
        <v>520</v>
      </c>
      <c r="R28" s="84">
        <v>43429.89166666667</v>
      </c>
      <c r="S28" s="86" t="s">
        <v>685</v>
      </c>
      <c r="T28" s="80" t="s">
        <v>850</v>
      </c>
      <c r="U28" s="80"/>
      <c r="V28" s="80"/>
      <c r="W28" s="80" t="s">
        <v>1025</v>
      </c>
      <c r="X28" s="80" t="s">
        <v>1142</v>
      </c>
      <c r="Y28" s="80" t="s">
        <v>1146</v>
      </c>
      <c r="Z28" s="80" t="s">
        <v>1152</v>
      </c>
      <c r="AA28" s="80"/>
      <c r="AB28" s="80" t="s">
        <v>64</v>
      </c>
      <c r="AC28" s="80"/>
      <c r="AD28">
        <v>1</v>
      </c>
      <c r="AE28" s="79" t="str">
        <f>REPLACE(INDEX(GroupVertices[Group],MATCH(Edges[[#This Row],[Vertex 1]],GroupVertices[Vertex],0)),1,1,"")</f>
        <v>1</v>
      </c>
      <c r="AF28" s="79" t="str">
        <f>REPLACE(INDEX(GroupVertices[Group],MATCH(Edges[[#This Row],[Vertex 2]],GroupVertices[Vertex],0)),1,1,"")</f>
        <v>1</v>
      </c>
      <c r="AG28" s="48">
        <v>2</v>
      </c>
      <c r="AH28" s="49">
        <v>2.197802197802198</v>
      </c>
      <c r="AI28" s="48">
        <v>1</v>
      </c>
      <c r="AJ28" s="49">
        <v>1.098901098901099</v>
      </c>
      <c r="AK28" s="48">
        <v>0</v>
      </c>
      <c r="AL28" s="49">
        <v>0</v>
      </c>
      <c r="AM28" s="48">
        <v>88</v>
      </c>
      <c r="AN28" s="49">
        <v>96.7032967032967</v>
      </c>
      <c r="AO28" s="48">
        <v>91</v>
      </c>
    </row>
    <row r="29" spans="1:41" ht="15">
      <c r="A29" s="65" t="s">
        <v>338</v>
      </c>
      <c r="B29" s="65" t="s">
        <v>338</v>
      </c>
      <c r="C29" s="66" t="s">
        <v>2705</v>
      </c>
      <c r="D29" s="67">
        <v>3</v>
      </c>
      <c r="E29" s="68" t="s">
        <v>132</v>
      </c>
      <c r="F29" s="69">
        <v>32</v>
      </c>
      <c r="G29" s="66"/>
      <c r="H29" s="70"/>
      <c r="I29" s="71"/>
      <c r="J29" s="71"/>
      <c r="K29" s="34" t="s">
        <v>65</v>
      </c>
      <c r="L29" s="78">
        <v>29</v>
      </c>
      <c r="M29" s="78"/>
      <c r="N29" s="73"/>
      <c r="O29" s="80" t="s">
        <v>305</v>
      </c>
      <c r="P29" s="82" t="s">
        <v>521</v>
      </c>
      <c r="Q29" s="82" t="s">
        <v>521</v>
      </c>
      <c r="R29" s="84">
        <v>43429.71388888889</v>
      </c>
      <c r="S29" s="86" t="s">
        <v>686</v>
      </c>
      <c r="T29" s="80" t="s">
        <v>851</v>
      </c>
      <c r="U29" s="80"/>
      <c r="V29" s="80"/>
      <c r="W29" s="80" t="s">
        <v>1026</v>
      </c>
      <c r="X29" s="80" t="s">
        <v>1143</v>
      </c>
      <c r="Y29" s="80" t="s">
        <v>1145</v>
      </c>
      <c r="Z29" s="80" t="s">
        <v>1152</v>
      </c>
      <c r="AA29" s="80"/>
      <c r="AB29" s="80" t="s">
        <v>64</v>
      </c>
      <c r="AC29" s="80"/>
      <c r="AD29">
        <v>1</v>
      </c>
      <c r="AE29" s="79" t="str">
        <f>REPLACE(INDEX(GroupVertices[Group],MATCH(Edges[[#This Row],[Vertex 1]],GroupVertices[Vertex],0)),1,1,"")</f>
        <v>1</v>
      </c>
      <c r="AF29" s="79" t="str">
        <f>REPLACE(INDEX(GroupVertices[Group],MATCH(Edges[[#This Row],[Vertex 2]],GroupVertices[Vertex],0)),1,1,"")</f>
        <v>1</v>
      </c>
      <c r="AG29" s="48">
        <v>0</v>
      </c>
      <c r="AH29" s="49">
        <v>0</v>
      </c>
      <c r="AI29" s="48">
        <v>0</v>
      </c>
      <c r="AJ29" s="49">
        <v>0</v>
      </c>
      <c r="AK29" s="48">
        <v>0</v>
      </c>
      <c r="AL29" s="49">
        <v>0</v>
      </c>
      <c r="AM29" s="48">
        <v>9</v>
      </c>
      <c r="AN29" s="49">
        <v>100</v>
      </c>
      <c r="AO29" s="48">
        <v>9</v>
      </c>
    </row>
    <row r="30" spans="1:41" ht="15">
      <c r="A30" s="65" t="s">
        <v>339</v>
      </c>
      <c r="B30" s="65" t="s">
        <v>339</v>
      </c>
      <c r="C30" s="66" t="s">
        <v>2705</v>
      </c>
      <c r="D30" s="67">
        <v>3</v>
      </c>
      <c r="E30" s="68" t="s">
        <v>132</v>
      </c>
      <c r="F30" s="69">
        <v>32</v>
      </c>
      <c r="G30" s="66"/>
      <c r="H30" s="70"/>
      <c r="I30" s="71"/>
      <c r="J30" s="71"/>
      <c r="K30" s="34" t="s">
        <v>65</v>
      </c>
      <c r="L30" s="78">
        <v>30</v>
      </c>
      <c r="M30" s="78"/>
      <c r="N30" s="73"/>
      <c r="O30" s="80" t="s">
        <v>305</v>
      </c>
      <c r="P30" s="82" t="s">
        <v>522</v>
      </c>
      <c r="Q30" s="82" t="s">
        <v>522</v>
      </c>
      <c r="R30" s="84">
        <v>43429.83263888889</v>
      </c>
      <c r="S30" s="86" t="s">
        <v>687</v>
      </c>
      <c r="T30" s="80" t="s">
        <v>852</v>
      </c>
      <c r="U30" s="80"/>
      <c r="V30" s="80"/>
      <c r="W30" s="80" t="s">
        <v>1027</v>
      </c>
      <c r="X30" s="80" t="s">
        <v>1142</v>
      </c>
      <c r="Y30" s="80" t="s">
        <v>1146</v>
      </c>
      <c r="Z30" s="80" t="s">
        <v>1152</v>
      </c>
      <c r="AA30" s="80"/>
      <c r="AB30" s="80" t="s">
        <v>64</v>
      </c>
      <c r="AC30" s="80"/>
      <c r="AD30">
        <v>1</v>
      </c>
      <c r="AE30" s="79" t="str">
        <f>REPLACE(INDEX(GroupVertices[Group],MATCH(Edges[[#This Row],[Vertex 1]],GroupVertices[Vertex],0)),1,1,"")</f>
        <v>1</v>
      </c>
      <c r="AF30" s="79" t="str">
        <f>REPLACE(INDEX(GroupVertices[Group],MATCH(Edges[[#This Row],[Vertex 2]],GroupVertices[Vertex],0)),1,1,"")</f>
        <v>1</v>
      </c>
      <c r="AG30" s="48">
        <v>1</v>
      </c>
      <c r="AH30" s="49">
        <v>6.666666666666667</v>
      </c>
      <c r="AI30" s="48">
        <v>0</v>
      </c>
      <c r="AJ30" s="49">
        <v>0</v>
      </c>
      <c r="AK30" s="48">
        <v>0</v>
      </c>
      <c r="AL30" s="49">
        <v>0</v>
      </c>
      <c r="AM30" s="48">
        <v>14</v>
      </c>
      <c r="AN30" s="49">
        <v>93.33333333333333</v>
      </c>
      <c r="AO30" s="48">
        <v>15</v>
      </c>
    </row>
    <row r="31" spans="1:41" ht="15">
      <c r="A31" s="65" t="s">
        <v>340</v>
      </c>
      <c r="B31" s="65" t="s">
        <v>340</v>
      </c>
      <c r="C31" s="66" t="s">
        <v>2705</v>
      </c>
      <c r="D31" s="67">
        <v>3</v>
      </c>
      <c r="E31" s="68" t="s">
        <v>132</v>
      </c>
      <c r="F31" s="69">
        <v>32</v>
      </c>
      <c r="G31" s="66"/>
      <c r="H31" s="70"/>
      <c r="I31" s="71"/>
      <c r="J31" s="71"/>
      <c r="K31" s="34" t="s">
        <v>65</v>
      </c>
      <c r="L31" s="78">
        <v>31</v>
      </c>
      <c r="M31" s="78"/>
      <c r="N31" s="73"/>
      <c r="O31" s="80" t="s">
        <v>305</v>
      </c>
      <c r="P31" s="82" t="s">
        <v>523</v>
      </c>
      <c r="Q31" s="82" t="s">
        <v>523</v>
      </c>
      <c r="R31" s="84">
        <v>43429.495833333334</v>
      </c>
      <c r="S31" s="86" t="s">
        <v>688</v>
      </c>
      <c r="T31" s="80" t="s">
        <v>853</v>
      </c>
      <c r="U31" s="80"/>
      <c r="V31" s="80"/>
      <c r="W31" s="80" t="s">
        <v>1028</v>
      </c>
      <c r="X31" s="80" t="s">
        <v>1142</v>
      </c>
      <c r="Y31" s="80" t="s">
        <v>1147</v>
      </c>
      <c r="Z31" s="80" t="s">
        <v>1152</v>
      </c>
      <c r="AA31" s="80"/>
      <c r="AB31" s="80" t="s">
        <v>64</v>
      </c>
      <c r="AC31" s="80"/>
      <c r="AD31">
        <v>1</v>
      </c>
      <c r="AE31" s="79" t="str">
        <f>REPLACE(INDEX(GroupVertices[Group],MATCH(Edges[[#This Row],[Vertex 1]],GroupVertices[Vertex],0)),1,1,"")</f>
        <v>1</v>
      </c>
      <c r="AF31" s="79" t="str">
        <f>REPLACE(INDEX(GroupVertices[Group],MATCH(Edges[[#This Row],[Vertex 2]],GroupVertices[Vertex],0)),1,1,"")</f>
        <v>1</v>
      </c>
      <c r="AG31" s="48">
        <v>1</v>
      </c>
      <c r="AH31" s="49">
        <v>5.2631578947368425</v>
      </c>
      <c r="AI31" s="48">
        <v>0</v>
      </c>
      <c r="AJ31" s="49">
        <v>0</v>
      </c>
      <c r="AK31" s="48">
        <v>0</v>
      </c>
      <c r="AL31" s="49">
        <v>0</v>
      </c>
      <c r="AM31" s="48">
        <v>18</v>
      </c>
      <c r="AN31" s="49">
        <v>94.73684210526316</v>
      </c>
      <c r="AO31" s="48">
        <v>19</v>
      </c>
    </row>
    <row r="32" spans="1:41" ht="15">
      <c r="A32" s="65" t="s">
        <v>341</v>
      </c>
      <c r="B32" s="65" t="s">
        <v>341</v>
      </c>
      <c r="C32" s="66" t="s">
        <v>2705</v>
      </c>
      <c r="D32" s="67">
        <v>3</v>
      </c>
      <c r="E32" s="68" t="s">
        <v>132</v>
      </c>
      <c r="F32" s="69">
        <v>32</v>
      </c>
      <c r="G32" s="66"/>
      <c r="H32" s="70"/>
      <c r="I32" s="71"/>
      <c r="J32" s="71"/>
      <c r="K32" s="34" t="s">
        <v>65</v>
      </c>
      <c r="L32" s="78">
        <v>32</v>
      </c>
      <c r="M32" s="78"/>
      <c r="N32" s="73"/>
      <c r="O32" s="80" t="s">
        <v>305</v>
      </c>
      <c r="P32" s="82" t="s">
        <v>524</v>
      </c>
      <c r="Q32" s="82" t="s">
        <v>524</v>
      </c>
      <c r="R32" s="84">
        <v>43429.64444444444</v>
      </c>
      <c r="S32" s="86" t="s">
        <v>689</v>
      </c>
      <c r="T32" s="80" t="s">
        <v>854</v>
      </c>
      <c r="U32" s="80"/>
      <c r="V32" s="80"/>
      <c r="W32" s="80" t="s">
        <v>468</v>
      </c>
      <c r="X32" s="80" t="s">
        <v>1142</v>
      </c>
      <c r="Y32" s="80" t="s">
        <v>1147</v>
      </c>
      <c r="Z32" s="80" t="s">
        <v>1152</v>
      </c>
      <c r="AA32" s="80"/>
      <c r="AB32" s="80" t="s">
        <v>64</v>
      </c>
      <c r="AC32" s="80"/>
      <c r="AD32">
        <v>1</v>
      </c>
      <c r="AE32" s="79" t="str">
        <f>REPLACE(INDEX(GroupVertices[Group],MATCH(Edges[[#This Row],[Vertex 1]],GroupVertices[Vertex],0)),1,1,"")</f>
        <v>1</v>
      </c>
      <c r="AF32" s="79" t="str">
        <f>REPLACE(INDEX(GroupVertices[Group],MATCH(Edges[[#This Row],[Vertex 2]],GroupVertices[Vertex],0)),1,1,"")</f>
        <v>1</v>
      </c>
      <c r="AG32" s="48">
        <v>0</v>
      </c>
      <c r="AH32" s="49">
        <v>0</v>
      </c>
      <c r="AI32" s="48">
        <v>0</v>
      </c>
      <c r="AJ32" s="49">
        <v>0</v>
      </c>
      <c r="AK32" s="48">
        <v>0</v>
      </c>
      <c r="AL32" s="49">
        <v>0</v>
      </c>
      <c r="AM32" s="48">
        <v>16</v>
      </c>
      <c r="AN32" s="49">
        <v>100</v>
      </c>
      <c r="AO32" s="48">
        <v>16</v>
      </c>
    </row>
    <row r="33" spans="1:41" ht="15">
      <c r="A33" s="65" t="s">
        <v>342</v>
      </c>
      <c r="B33" s="65" t="s">
        <v>342</v>
      </c>
      <c r="C33" s="66" t="s">
        <v>2705</v>
      </c>
      <c r="D33" s="67">
        <v>3</v>
      </c>
      <c r="E33" s="68" t="s">
        <v>132</v>
      </c>
      <c r="F33" s="69">
        <v>32</v>
      </c>
      <c r="G33" s="66"/>
      <c r="H33" s="70"/>
      <c r="I33" s="71"/>
      <c r="J33" s="71"/>
      <c r="K33" s="34" t="s">
        <v>65</v>
      </c>
      <c r="L33" s="78">
        <v>33</v>
      </c>
      <c r="M33" s="78"/>
      <c r="N33" s="73"/>
      <c r="O33" s="80" t="s">
        <v>305</v>
      </c>
      <c r="P33" s="82" t="s">
        <v>525</v>
      </c>
      <c r="Q33" s="82" t="s">
        <v>525</v>
      </c>
      <c r="R33" s="84">
        <v>43429.42916666667</v>
      </c>
      <c r="S33" s="86" t="s">
        <v>690</v>
      </c>
      <c r="T33" s="80" t="s">
        <v>855</v>
      </c>
      <c r="U33" s="80"/>
      <c r="V33" s="80"/>
      <c r="W33" s="80" t="s">
        <v>1029</v>
      </c>
      <c r="X33" s="80" t="s">
        <v>1142</v>
      </c>
      <c r="Y33" s="80" t="s">
        <v>1145</v>
      </c>
      <c r="Z33" s="80" t="s">
        <v>1152</v>
      </c>
      <c r="AA33" s="80"/>
      <c r="AB33" s="80" t="s">
        <v>64</v>
      </c>
      <c r="AC33" s="80"/>
      <c r="AD33">
        <v>1</v>
      </c>
      <c r="AE33" s="79" t="str">
        <f>REPLACE(INDEX(GroupVertices[Group],MATCH(Edges[[#This Row],[Vertex 1]],GroupVertices[Vertex],0)),1,1,"")</f>
        <v>1</v>
      </c>
      <c r="AF33" s="79" t="str">
        <f>REPLACE(INDEX(GroupVertices[Group],MATCH(Edges[[#This Row],[Vertex 2]],GroupVertices[Vertex],0)),1,1,"")</f>
        <v>1</v>
      </c>
      <c r="AG33" s="48">
        <v>2</v>
      </c>
      <c r="AH33" s="49">
        <v>5.2631578947368425</v>
      </c>
      <c r="AI33" s="48">
        <v>0</v>
      </c>
      <c r="AJ33" s="49">
        <v>0</v>
      </c>
      <c r="AK33" s="48">
        <v>0</v>
      </c>
      <c r="AL33" s="49">
        <v>0</v>
      </c>
      <c r="AM33" s="48">
        <v>36</v>
      </c>
      <c r="AN33" s="49">
        <v>94.73684210526316</v>
      </c>
      <c r="AO33" s="48">
        <v>38</v>
      </c>
    </row>
    <row r="34" spans="1:41" ht="15">
      <c r="A34" s="65" t="s">
        <v>343</v>
      </c>
      <c r="B34" s="65" t="s">
        <v>343</v>
      </c>
      <c r="C34" s="66" t="s">
        <v>2705</v>
      </c>
      <c r="D34" s="67">
        <v>3</v>
      </c>
      <c r="E34" s="68" t="s">
        <v>132</v>
      </c>
      <c r="F34" s="69">
        <v>32</v>
      </c>
      <c r="G34" s="66"/>
      <c r="H34" s="70"/>
      <c r="I34" s="71"/>
      <c r="J34" s="71"/>
      <c r="K34" s="34" t="s">
        <v>65</v>
      </c>
      <c r="L34" s="78">
        <v>34</v>
      </c>
      <c r="M34" s="78"/>
      <c r="N34" s="73"/>
      <c r="O34" s="80" t="s">
        <v>305</v>
      </c>
      <c r="P34" s="82" t="s">
        <v>526</v>
      </c>
      <c r="Q34" s="82" t="s">
        <v>526</v>
      </c>
      <c r="R34" s="84">
        <v>43429.66458333333</v>
      </c>
      <c r="S34" s="86" t="s">
        <v>691</v>
      </c>
      <c r="T34" s="80" t="s">
        <v>856</v>
      </c>
      <c r="U34" s="80"/>
      <c r="V34" s="80"/>
      <c r="W34" s="80" t="s">
        <v>1030</v>
      </c>
      <c r="X34" s="80" t="s">
        <v>1142</v>
      </c>
      <c r="Y34" s="80" t="s">
        <v>1143</v>
      </c>
      <c r="Z34" s="80" t="s">
        <v>1152</v>
      </c>
      <c r="AA34" s="80"/>
      <c r="AB34" s="80" t="s">
        <v>64</v>
      </c>
      <c r="AC34" s="80"/>
      <c r="AD34">
        <v>1</v>
      </c>
      <c r="AE34" s="79" t="str">
        <f>REPLACE(INDEX(GroupVertices[Group],MATCH(Edges[[#This Row],[Vertex 1]],GroupVertices[Vertex],0)),1,1,"")</f>
        <v>1</v>
      </c>
      <c r="AF34" s="79" t="str">
        <f>REPLACE(INDEX(GroupVertices[Group],MATCH(Edges[[#This Row],[Vertex 2]],GroupVertices[Vertex],0)),1,1,"")</f>
        <v>1</v>
      </c>
      <c r="AG34" s="48">
        <v>1</v>
      </c>
      <c r="AH34" s="49">
        <v>2.380952380952381</v>
      </c>
      <c r="AI34" s="48">
        <v>0</v>
      </c>
      <c r="AJ34" s="49">
        <v>0</v>
      </c>
      <c r="AK34" s="48">
        <v>0</v>
      </c>
      <c r="AL34" s="49">
        <v>0</v>
      </c>
      <c r="AM34" s="48">
        <v>41</v>
      </c>
      <c r="AN34" s="49">
        <v>97.61904761904762</v>
      </c>
      <c r="AO34" s="48">
        <v>42</v>
      </c>
    </row>
    <row r="35" spans="1:41" ht="15">
      <c r="A35" s="65" t="s">
        <v>344</v>
      </c>
      <c r="B35" s="65" t="s">
        <v>344</v>
      </c>
      <c r="C35" s="66" t="s">
        <v>2705</v>
      </c>
      <c r="D35" s="67">
        <v>3</v>
      </c>
      <c r="E35" s="68" t="s">
        <v>132</v>
      </c>
      <c r="F35" s="69">
        <v>32</v>
      </c>
      <c r="G35" s="66"/>
      <c r="H35" s="70"/>
      <c r="I35" s="71"/>
      <c r="J35" s="71"/>
      <c r="K35" s="34" t="s">
        <v>65</v>
      </c>
      <c r="L35" s="78">
        <v>35</v>
      </c>
      <c r="M35" s="78"/>
      <c r="N35" s="73"/>
      <c r="O35" s="80" t="s">
        <v>305</v>
      </c>
      <c r="P35" s="82" t="s">
        <v>527</v>
      </c>
      <c r="Q35" s="82" t="s">
        <v>527</v>
      </c>
      <c r="R35" s="84">
        <v>43430.92916666667</v>
      </c>
      <c r="S35" s="86" t="s">
        <v>692</v>
      </c>
      <c r="T35" s="80" t="s">
        <v>857</v>
      </c>
      <c r="U35" s="80"/>
      <c r="V35" s="80"/>
      <c r="W35" s="80" t="s">
        <v>468</v>
      </c>
      <c r="X35" s="80" t="s">
        <v>1144</v>
      </c>
      <c r="Y35" s="80" t="s">
        <v>1148</v>
      </c>
      <c r="Z35" s="80" t="s">
        <v>1152</v>
      </c>
      <c r="AA35" s="80"/>
      <c r="AB35" s="80" t="s">
        <v>64</v>
      </c>
      <c r="AC35" s="80"/>
      <c r="AD35">
        <v>1</v>
      </c>
      <c r="AE35" s="79" t="str">
        <f>REPLACE(INDEX(GroupVertices[Group],MATCH(Edges[[#This Row],[Vertex 1]],GroupVertices[Vertex],0)),1,1,"")</f>
        <v>1</v>
      </c>
      <c r="AF35" s="79" t="str">
        <f>REPLACE(INDEX(GroupVertices[Group],MATCH(Edges[[#This Row],[Vertex 2]],GroupVertices[Vertex],0)),1,1,"")</f>
        <v>1</v>
      </c>
      <c r="AG35" s="48">
        <v>0</v>
      </c>
      <c r="AH35" s="49">
        <v>0</v>
      </c>
      <c r="AI35" s="48">
        <v>1</v>
      </c>
      <c r="AJ35" s="49">
        <v>6.25</v>
      </c>
      <c r="AK35" s="48">
        <v>0</v>
      </c>
      <c r="AL35" s="49">
        <v>0</v>
      </c>
      <c r="AM35" s="48">
        <v>15</v>
      </c>
      <c r="AN35" s="49">
        <v>93.75</v>
      </c>
      <c r="AO35" s="48">
        <v>16</v>
      </c>
    </row>
    <row r="36" spans="1:41" ht="15">
      <c r="A36" s="65" t="s">
        <v>345</v>
      </c>
      <c r="B36" s="65" t="s">
        <v>345</v>
      </c>
      <c r="C36" s="66" t="s">
        <v>2705</v>
      </c>
      <c r="D36" s="67">
        <v>3</v>
      </c>
      <c r="E36" s="68" t="s">
        <v>132</v>
      </c>
      <c r="F36" s="69">
        <v>32</v>
      </c>
      <c r="G36" s="66"/>
      <c r="H36" s="70"/>
      <c r="I36" s="71"/>
      <c r="J36" s="71"/>
      <c r="K36" s="34" t="s">
        <v>65</v>
      </c>
      <c r="L36" s="78">
        <v>36</v>
      </c>
      <c r="M36" s="78"/>
      <c r="N36" s="73"/>
      <c r="O36" s="80" t="s">
        <v>305</v>
      </c>
      <c r="P36" s="82" t="s">
        <v>528</v>
      </c>
      <c r="Q36" s="82" t="s">
        <v>528</v>
      </c>
      <c r="R36" s="84">
        <v>43430.43819444445</v>
      </c>
      <c r="S36" s="86" t="s">
        <v>693</v>
      </c>
      <c r="T36" s="80" t="s">
        <v>858</v>
      </c>
      <c r="U36" s="80"/>
      <c r="V36" s="80"/>
      <c r="W36" s="80" t="s">
        <v>1031</v>
      </c>
      <c r="X36" s="80" t="s">
        <v>1142</v>
      </c>
      <c r="Y36" s="80" t="s">
        <v>1146</v>
      </c>
      <c r="Z36" s="80" t="s">
        <v>1152</v>
      </c>
      <c r="AA36" s="80"/>
      <c r="AB36" s="80" t="s">
        <v>64</v>
      </c>
      <c r="AC36" s="80"/>
      <c r="AD36">
        <v>1</v>
      </c>
      <c r="AE36" s="79" t="str">
        <f>REPLACE(INDEX(GroupVertices[Group],MATCH(Edges[[#This Row],[Vertex 1]],GroupVertices[Vertex],0)),1,1,"")</f>
        <v>1</v>
      </c>
      <c r="AF36" s="79" t="str">
        <f>REPLACE(INDEX(GroupVertices[Group],MATCH(Edges[[#This Row],[Vertex 2]],GroupVertices[Vertex],0)),1,1,"")</f>
        <v>1</v>
      </c>
      <c r="AG36" s="48">
        <v>1</v>
      </c>
      <c r="AH36" s="49">
        <v>4.545454545454546</v>
      </c>
      <c r="AI36" s="48">
        <v>1</v>
      </c>
      <c r="AJ36" s="49">
        <v>4.545454545454546</v>
      </c>
      <c r="AK36" s="48">
        <v>0</v>
      </c>
      <c r="AL36" s="49">
        <v>0</v>
      </c>
      <c r="AM36" s="48">
        <v>20</v>
      </c>
      <c r="AN36" s="49">
        <v>90.9090909090909</v>
      </c>
      <c r="AO36" s="48">
        <v>22</v>
      </c>
    </row>
    <row r="37" spans="1:41" ht="15">
      <c r="A37" s="65" t="s">
        <v>346</v>
      </c>
      <c r="B37" s="65" t="s">
        <v>346</v>
      </c>
      <c r="C37" s="66" t="s">
        <v>2705</v>
      </c>
      <c r="D37" s="67">
        <v>3</v>
      </c>
      <c r="E37" s="68" t="s">
        <v>132</v>
      </c>
      <c r="F37" s="69">
        <v>32</v>
      </c>
      <c r="G37" s="66"/>
      <c r="H37" s="70"/>
      <c r="I37" s="71"/>
      <c r="J37" s="71"/>
      <c r="K37" s="34" t="s">
        <v>65</v>
      </c>
      <c r="L37" s="78">
        <v>37</v>
      </c>
      <c r="M37" s="78"/>
      <c r="N37" s="73"/>
      <c r="O37" s="80" t="s">
        <v>305</v>
      </c>
      <c r="P37" s="82" t="s">
        <v>529</v>
      </c>
      <c r="Q37" s="82" t="s">
        <v>529</v>
      </c>
      <c r="R37" s="84">
        <v>43430.646527777775</v>
      </c>
      <c r="S37" s="86" t="s">
        <v>694</v>
      </c>
      <c r="T37" s="80" t="s">
        <v>859</v>
      </c>
      <c r="U37" s="80"/>
      <c r="V37" s="80"/>
      <c r="W37" s="80" t="s">
        <v>1032</v>
      </c>
      <c r="X37" s="80" t="s">
        <v>1142</v>
      </c>
      <c r="Y37" s="80" t="s">
        <v>1146</v>
      </c>
      <c r="Z37" s="80" t="s">
        <v>1152</v>
      </c>
      <c r="AA37" s="80"/>
      <c r="AB37" s="80" t="s">
        <v>64</v>
      </c>
      <c r="AC37" s="80"/>
      <c r="AD37">
        <v>1</v>
      </c>
      <c r="AE37" s="79" t="str">
        <f>REPLACE(INDEX(GroupVertices[Group],MATCH(Edges[[#This Row],[Vertex 1]],GroupVertices[Vertex],0)),1,1,"")</f>
        <v>1</v>
      </c>
      <c r="AF37" s="79" t="str">
        <f>REPLACE(INDEX(GroupVertices[Group],MATCH(Edges[[#This Row],[Vertex 2]],GroupVertices[Vertex],0)),1,1,"")</f>
        <v>1</v>
      </c>
      <c r="AG37" s="48">
        <v>3</v>
      </c>
      <c r="AH37" s="49">
        <v>4.6875</v>
      </c>
      <c r="AI37" s="48">
        <v>0</v>
      </c>
      <c r="AJ37" s="49">
        <v>0</v>
      </c>
      <c r="AK37" s="48">
        <v>0</v>
      </c>
      <c r="AL37" s="49">
        <v>0</v>
      </c>
      <c r="AM37" s="48">
        <v>61</v>
      </c>
      <c r="AN37" s="49">
        <v>95.3125</v>
      </c>
      <c r="AO37" s="48">
        <v>64</v>
      </c>
    </row>
    <row r="38" spans="1:41" ht="15">
      <c r="A38" s="65" t="s">
        <v>347</v>
      </c>
      <c r="B38" s="65" t="s">
        <v>347</v>
      </c>
      <c r="C38" s="66" t="s">
        <v>2705</v>
      </c>
      <c r="D38" s="67">
        <v>3</v>
      </c>
      <c r="E38" s="68" t="s">
        <v>132</v>
      </c>
      <c r="F38" s="69">
        <v>32</v>
      </c>
      <c r="G38" s="66"/>
      <c r="H38" s="70"/>
      <c r="I38" s="71"/>
      <c r="J38" s="71"/>
      <c r="K38" s="34" t="s">
        <v>65</v>
      </c>
      <c r="L38" s="78">
        <v>38</v>
      </c>
      <c r="M38" s="78"/>
      <c r="N38" s="73"/>
      <c r="O38" s="80" t="s">
        <v>305</v>
      </c>
      <c r="P38" s="82" t="s">
        <v>530</v>
      </c>
      <c r="Q38" s="82" t="s">
        <v>530</v>
      </c>
      <c r="R38" s="84">
        <v>43430.518055555556</v>
      </c>
      <c r="S38" s="86" t="s">
        <v>695</v>
      </c>
      <c r="T38" s="80" t="s">
        <v>860</v>
      </c>
      <c r="U38" s="80"/>
      <c r="V38" s="80"/>
      <c r="W38" s="80" t="s">
        <v>1033</v>
      </c>
      <c r="X38" s="80" t="s">
        <v>1142</v>
      </c>
      <c r="Y38" s="80" t="s">
        <v>1146</v>
      </c>
      <c r="Z38" s="80" t="s">
        <v>1152</v>
      </c>
      <c r="AA38" s="80"/>
      <c r="AB38" s="80" t="s">
        <v>64</v>
      </c>
      <c r="AC38" s="80"/>
      <c r="AD38">
        <v>1</v>
      </c>
      <c r="AE38" s="79" t="str">
        <f>REPLACE(INDEX(GroupVertices[Group],MATCH(Edges[[#This Row],[Vertex 1]],GroupVertices[Vertex],0)),1,1,"")</f>
        <v>1</v>
      </c>
      <c r="AF38" s="79" t="str">
        <f>REPLACE(INDEX(GroupVertices[Group],MATCH(Edges[[#This Row],[Vertex 2]],GroupVertices[Vertex],0)),1,1,"")</f>
        <v>1</v>
      </c>
      <c r="AG38" s="48">
        <v>3</v>
      </c>
      <c r="AH38" s="49">
        <v>9.375</v>
      </c>
      <c r="AI38" s="48">
        <v>1</v>
      </c>
      <c r="AJ38" s="49">
        <v>3.125</v>
      </c>
      <c r="AK38" s="48">
        <v>0</v>
      </c>
      <c r="AL38" s="49">
        <v>0</v>
      </c>
      <c r="AM38" s="48">
        <v>28</v>
      </c>
      <c r="AN38" s="49">
        <v>87.5</v>
      </c>
      <c r="AO38" s="48">
        <v>32</v>
      </c>
    </row>
    <row r="39" spans="1:41" ht="15">
      <c r="A39" s="65" t="s">
        <v>348</v>
      </c>
      <c r="B39" s="65" t="s">
        <v>472</v>
      </c>
      <c r="C39" s="66" t="s">
        <v>2705</v>
      </c>
      <c r="D39" s="67">
        <v>3</v>
      </c>
      <c r="E39" s="68" t="s">
        <v>132</v>
      </c>
      <c r="F39" s="69">
        <v>32</v>
      </c>
      <c r="G39" s="66"/>
      <c r="H39" s="70"/>
      <c r="I39" s="71"/>
      <c r="J39" s="71"/>
      <c r="K39" s="34" t="s">
        <v>65</v>
      </c>
      <c r="L39" s="78">
        <v>39</v>
      </c>
      <c r="M39" s="78"/>
      <c r="N39" s="73"/>
      <c r="O39" s="80" t="s">
        <v>496</v>
      </c>
      <c r="P39" s="82" t="s">
        <v>531</v>
      </c>
      <c r="Q39" s="82" t="s">
        <v>531</v>
      </c>
      <c r="R39" s="84">
        <v>43430.12222222222</v>
      </c>
      <c r="S39" s="86" t="s">
        <v>696</v>
      </c>
      <c r="T39" s="80" t="s">
        <v>861</v>
      </c>
      <c r="U39" s="80"/>
      <c r="V39" s="80"/>
      <c r="W39" s="80" t="s">
        <v>1034</v>
      </c>
      <c r="X39" s="80" t="s">
        <v>1142</v>
      </c>
      <c r="Y39" s="80" t="s">
        <v>1146</v>
      </c>
      <c r="Z39" s="80" t="s">
        <v>1152</v>
      </c>
      <c r="AA39" s="80"/>
      <c r="AB39" s="80" t="s">
        <v>64</v>
      </c>
      <c r="AC39" s="80"/>
      <c r="AD39">
        <v>1</v>
      </c>
      <c r="AE39" s="79" t="str">
        <f>REPLACE(INDEX(GroupVertices[Group],MATCH(Edges[[#This Row],[Vertex 1]],GroupVertices[Vertex],0)),1,1,"")</f>
        <v>18</v>
      </c>
      <c r="AF39" s="79" t="str">
        <f>REPLACE(INDEX(GroupVertices[Group],MATCH(Edges[[#This Row],[Vertex 2]],GroupVertices[Vertex],0)),1,1,"")</f>
        <v>18</v>
      </c>
      <c r="AG39" s="48">
        <v>4</v>
      </c>
      <c r="AH39" s="49">
        <v>11.11111111111111</v>
      </c>
      <c r="AI39" s="48">
        <v>1</v>
      </c>
      <c r="AJ39" s="49">
        <v>2.7777777777777777</v>
      </c>
      <c r="AK39" s="48">
        <v>0</v>
      </c>
      <c r="AL39" s="49">
        <v>0</v>
      </c>
      <c r="AM39" s="48">
        <v>31</v>
      </c>
      <c r="AN39" s="49">
        <v>86.11111111111111</v>
      </c>
      <c r="AO39" s="48">
        <v>36</v>
      </c>
    </row>
    <row r="40" spans="1:41" ht="15">
      <c r="A40" s="65" t="s">
        <v>349</v>
      </c>
      <c r="B40" s="65" t="s">
        <v>349</v>
      </c>
      <c r="C40" s="66" t="s">
        <v>2705</v>
      </c>
      <c r="D40" s="67">
        <v>3</v>
      </c>
      <c r="E40" s="68" t="s">
        <v>132</v>
      </c>
      <c r="F40" s="69">
        <v>32</v>
      </c>
      <c r="G40" s="66"/>
      <c r="H40" s="70"/>
      <c r="I40" s="71"/>
      <c r="J40" s="71"/>
      <c r="K40" s="34" t="s">
        <v>65</v>
      </c>
      <c r="L40" s="78">
        <v>40</v>
      </c>
      <c r="M40" s="78"/>
      <c r="N40" s="73"/>
      <c r="O40" s="80" t="s">
        <v>305</v>
      </c>
      <c r="P40" s="82" t="s">
        <v>532</v>
      </c>
      <c r="Q40" s="82" t="s">
        <v>532</v>
      </c>
      <c r="R40" s="84">
        <v>43430.888194444444</v>
      </c>
      <c r="S40" s="86" t="s">
        <v>697</v>
      </c>
      <c r="T40" s="80" t="s">
        <v>862</v>
      </c>
      <c r="U40" s="80"/>
      <c r="V40" s="80"/>
      <c r="W40" s="80" t="s">
        <v>1035</v>
      </c>
      <c r="X40" s="80" t="s">
        <v>1142</v>
      </c>
      <c r="Y40" s="80" t="s">
        <v>1147</v>
      </c>
      <c r="Z40" s="80" t="s">
        <v>1152</v>
      </c>
      <c r="AA40" s="80"/>
      <c r="AB40" s="80" t="s">
        <v>64</v>
      </c>
      <c r="AC40" s="80"/>
      <c r="AD40">
        <v>1</v>
      </c>
      <c r="AE40" s="79" t="str">
        <f>REPLACE(INDEX(GroupVertices[Group],MATCH(Edges[[#This Row],[Vertex 1]],GroupVertices[Vertex],0)),1,1,"")</f>
        <v>1</v>
      </c>
      <c r="AF40" s="79" t="str">
        <f>REPLACE(INDEX(GroupVertices[Group],MATCH(Edges[[#This Row],[Vertex 2]],GroupVertices[Vertex],0)),1,1,"")</f>
        <v>1</v>
      </c>
      <c r="AG40" s="48">
        <v>0</v>
      </c>
      <c r="AH40" s="49">
        <v>0</v>
      </c>
      <c r="AI40" s="48">
        <v>0</v>
      </c>
      <c r="AJ40" s="49">
        <v>0</v>
      </c>
      <c r="AK40" s="48">
        <v>0</v>
      </c>
      <c r="AL40" s="49">
        <v>0</v>
      </c>
      <c r="AM40" s="48">
        <v>21</v>
      </c>
      <c r="AN40" s="49">
        <v>100</v>
      </c>
      <c r="AO40" s="48">
        <v>21</v>
      </c>
    </row>
    <row r="41" spans="1:41" ht="15">
      <c r="A41" s="65" t="s">
        <v>350</v>
      </c>
      <c r="B41" s="65" t="s">
        <v>473</v>
      </c>
      <c r="C41" s="66" t="s">
        <v>2705</v>
      </c>
      <c r="D41" s="67">
        <v>3</v>
      </c>
      <c r="E41" s="68" t="s">
        <v>132</v>
      </c>
      <c r="F41" s="69">
        <v>32</v>
      </c>
      <c r="G41" s="66"/>
      <c r="H41" s="70"/>
      <c r="I41" s="71"/>
      <c r="J41" s="71"/>
      <c r="K41" s="34" t="s">
        <v>65</v>
      </c>
      <c r="L41" s="78">
        <v>41</v>
      </c>
      <c r="M41" s="78"/>
      <c r="N41" s="73"/>
      <c r="O41" s="80" t="s">
        <v>496</v>
      </c>
      <c r="P41" s="82" t="s">
        <v>533</v>
      </c>
      <c r="Q41" s="82" t="s">
        <v>533</v>
      </c>
      <c r="R41" s="84">
        <v>43430.00347222222</v>
      </c>
      <c r="S41" s="86" t="s">
        <v>698</v>
      </c>
      <c r="T41" s="80" t="s">
        <v>863</v>
      </c>
      <c r="U41" s="80"/>
      <c r="V41" s="80"/>
      <c r="W41" s="80" t="s">
        <v>1036</v>
      </c>
      <c r="X41" s="80" t="s">
        <v>1142</v>
      </c>
      <c r="Y41" s="80" t="s">
        <v>1146</v>
      </c>
      <c r="Z41" s="80" t="s">
        <v>1152</v>
      </c>
      <c r="AA41" s="80"/>
      <c r="AB41" s="80" t="s">
        <v>64</v>
      </c>
      <c r="AC41" s="80"/>
      <c r="AD41">
        <v>1</v>
      </c>
      <c r="AE41" s="79" t="str">
        <f>REPLACE(INDEX(GroupVertices[Group],MATCH(Edges[[#This Row],[Vertex 1]],GroupVertices[Vertex],0)),1,1,"")</f>
        <v>17</v>
      </c>
      <c r="AF41" s="79" t="str">
        <f>REPLACE(INDEX(GroupVertices[Group],MATCH(Edges[[#This Row],[Vertex 2]],GroupVertices[Vertex],0)),1,1,"")</f>
        <v>17</v>
      </c>
      <c r="AG41" s="48">
        <v>0</v>
      </c>
      <c r="AH41" s="49">
        <v>0</v>
      </c>
      <c r="AI41" s="48">
        <v>0</v>
      </c>
      <c r="AJ41" s="49">
        <v>0</v>
      </c>
      <c r="AK41" s="48">
        <v>0</v>
      </c>
      <c r="AL41" s="49">
        <v>0</v>
      </c>
      <c r="AM41" s="48">
        <v>13</v>
      </c>
      <c r="AN41" s="49">
        <v>100</v>
      </c>
      <c r="AO41" s="48">
        <v>13</v>
      </c>
    </row>
    <row r="42" spans="1:41" ht="15">
      <c r="A42" s="65" t="s">
        <v>351</v>
      </c>
      <c r="B42" s="65" t="s">
        <v>351</v>
      </c>
      <c r="C42" s="66" t="s">
        <v>2705</v>
      </c>
      <c r="D42" s="67">
        <v>3</v>
      </c>
      <c r="E42" s="68" t="s">
        <v>132</v>
      </c>
      <c r="F42" s="69">
        <v>32</v>
      </c>
      <c r="G42" s="66"/>
      <c r="H42" s="70"/>
      <c r="I42" s="71"/>
      <c r="J42" s="71"/>
      <c r="K42" s="34" t="s">
        <v>65</v>
      </c>
      <c r="L42" s="78">
        <v>42</v>
      </c>
      <c r="M42" s="78"/>
      <c r="N42" s="73"/>
      <c r="O42" s="80" t="s">
        <v>305</v>
      </c>
      <c r="P42" s="82" t="s">
        <v>534</v>
      </c>
      <c r="Q42" s="82" t="s">
        <v>534</v>
      </c>
      <c r="R42" s="84">
        <v>43430.28680555556</v>
      </c>
      <c r="S42" s="86" t="s">
        <v>699</v>
      </c>
      <c r="T42" s="80" t="s">
        <v>864</v>
      </c>
      <c r="U42" s="80"/>
      <c r="V42" s="80"/>
      <c r="W42" s="80" t="s">
        <v>1037</v>
      </c>
      <c r="X42" s="80" t="s">
        <v>1142</v>
      </c>
      <c r="Y42" s="80" t="s">
        <v>1146</v>
      </c>
      <c r="Z42" s="80" t="s">
        <v>1152</v>
      </c>
      <c r="AA42" s="80"/>
      <c r="AB42" s="80" t="s">
        <v>64</v>
      </c>
      <c r="AC42" s="80"/>
      <c r="AD42">
        <v>1</v>
      </c>
      <c r="AE42" s="79" t="str">
        <f>REPLACE(INDEX(GroupVertices[Group],MATCH(Edges[[#This Row],[Vertex 1]],GroupVertices[Vertex],0)),1,1,"")</f>
        <v>1</v>
      </c>
      <c r="AF42" s="79" t="str">
        <f>REPLACE(INDEX(GroupVertices[Group],MATCH(Edges[[#This Row],[Vertex 2]],GroupVertices[Vertex],0)),1,1,"")</f>
        <v>1</v>
      </c>
      <c r="AG42" s="48">
        <v>0</v>
      </c>
      <c r="AH42" s="49">
        <v>0</v>
      </c>
      <c r="AI42" s="48">
        <v>0</v>
      </c>
      <c r="AJ42" s="49">
        <v>0</v>
      </c>
      <c r="AK42" s="48">
        <v>0</v>
      </c>
      <c r="AL42" s="49">
        <v>0</v>
      </c>
      <c r="AM42" s="48">
        <v>12</v>
      </c>
      <c r="AN42" s="49">
        <v>100</v>
      </c>
      <c r="AO42" s="48">
        <v>12</v>
      </c>
    </row>
    <row r="43" spans="1:41" ht="15">
      <c r="A43" s="65" t="s">
        <v>352</v>
      </c>
      <c r="B43" s="65" t="s">
        <v>468</v>
      </c>
      <c r="C43" s="66" t="s">
        <v>2705</v>
      </c>
      <c r="D43" s="67">
        <v>3</v>
      </c>
      <c r="E43" s="68" t="s">
        <v>132</v>
      </c>
      <c r="F43" s="69">
        <v>32</v>
      </c>
      <c r="G43" s="66"/>
      <c r="H43" s="70"/>
      <c r="I43" s="71"/>
      <c r="J43" s="71"/>
      <c r="K43" s="34" t="s">
        <v>65</v>
      </c>
      <c r="L43" s="78">
        <v>43</v>
      </c>
      <c r="M43" s="78"/>
      <c r="N43" s="73"/>
      <c r="O43" s="80" t="s">
        <v>496</v>
      </c>
      <c r="P43" s="82" t="s">
        <v>535</v>
      </c>
      <c r="Q43" s="82" t="s">
        <v>535</v>
      </c>
      <c r="R43" s="84">
        <v>43430.646527777775</v>
      </c>
      <c r="S43" s="86" t="s">
        <v>700</v>
      </c>
      <c r="T43" s="80" t="s">
        <v>865</v>
      </c>
      <c r="U43" s="80"/>
      <c r="V43" s="80"/>
      <c r="W43" s="80" t="s">
        <v>1038</v>
      </c>
      <c r="X43" s="80" t="s">
        <v>1142</v>
      </c>
      <c r="Y43" s="80" t="s">
        <v>1146</v>
      </c>
      <c r="Z43" s="80" t="s">
        <v>1152</v>
      </c>
      <c r="AA43" s="80"/>
      <c r="AB43" s="80" t="s">
        <v>64</v>
      </c>
      <c r="AC43" s="80"/>
      <c r="AD43">
        <v>1</v>
      </c>
      <c r="AE43" s="79" t="str">
        <f>REPLACE(INDEX(GroupVertices[Group],MATCH(Edges[[#This Row],[Vertex 1]],GroupVertices[Vertex],0)),1,1,"")</f>
        <v>2</v>
      </c>
      <c r="AF43" s="79" t="str">
        <f>REPLACE(INDEX(GroupVertices[Group],MATCH(Edges[[#This Row],[Vertex 2]],GroupVertices[Vertex],0)),1,1,"")</f>
        <v>2</v>
      </c>
      <c r="AG43" s="48">
        <v>0</v>
      </c>
      <c r="AH43" s="49">
        <v>0</v>
      </c>
      <c r="AI43" s="48">
        <v>0</v>
      </c>
      <c r="AJ43" s="49">
        <v>0</v>
      </c>
      <c r="AK43" s="48">
        <v>0</v>
      </c>
      <c r="AL43" s="49">
        <v>0</v>
      </c>
      <c r="AM43" s="48">
        <v>14</v>
      </c>
      <c r="AN43" s="49">
        <v>100</v>
      </c>
      <c r="AO43" s="48">
        <v>14</v>
      </c>
    </row>
    <row r="44" spans="1:41" ht="15">
      <c r="A44" s="65" t="s">
        <v>353</v>
      </c>
      <c r="B44" s="65" t="s">
        <v>353</v>
      </c>
      <c r="C44" s="66" t="s">
        <v>2706</v>
      </c>
      <c r="D44" s="67">
        <v>3</v>
      </c>
      <c r="E44" s="68" t="s">
        <v>132</v>
      </c>
      <c r="F44" s="69">
        <v>32</v>
      </c>
      <c r="G44" s="66"/>
      <c r="H44" s="70"/>
      <c r="I44" s="71"/>
      <c r="J44" s="71"/>
      <c r="K44" s="34" t="s">
        <v>65</v>
      </c>
      <c r="L44" s="78">
        <v>44</v>
      </c>
      <c r="M44" s="78"/>
      <c r="N44" s="73"/>
      <c r="O44" s="80" t="s">
        <v>305</v>
      </c>
      <c r="P44" s="82" t="s">
        <v>536</v>
      </c>
      <c r="Q44" s="82" t="s">
        <v>536</v>
      </c>
      <c r="R44" s="84">
        <v>43430.42222222222</v>
      </c>
      <c r="S44" s="86" t="s">
        <v>701</v>
      </c>
      <c r="T44" s="80" t="s">
        <v>866</v>
      </c>
      <c r="U44" s="80"/>
      <c r="V44" s="80"/>
      <c r="W44" s="80" t="s">
        <v>1039</v>
      </c>
      <c r="X44" s="80" t="s">
        <v>1142</v>
      </c>
      <c r="Y44" s="80" t="s">
        <v>1145</v>
      </c>
      <c r="Z44" s="80" t="s">
        <v>1152</v>
      </c>
      <c r="AA44" s="80"/>
      <c r="AB44" s="80" t="s">
        <v>64</v>
      </c>
      <c r="AC44" s="80"/>
      <c r="AD44">
        <v>2</v>
      </c>
      <c r="AE44" s="79" t="str">
        <f>REPLACE(INDEX(GroupVertices[Group],MATCH(Edges[[#This Row],[Vertex 1]],GroupVertices[Vertex],0)),1,1,"")</f>
        <v>1</v>
      </c>
      <c r="AF44" s="79" t="str">
        <f>REPLACE(INDEX(GroupVertices[Group],MATCH(Edges[[#This Row],[Vertex 2]],GroupVertices[Vertex],0)),1,1,"")</f>
        <v>1</v>
      </c>
      <c r="AG44" s="48">
        <v>1</v>
      </c>
      <c r="AH44" s="49">
        <v>4.3478260869565215</v>
      </c>
      <c r="AI44" s="48">
        <v>0</v>
      </c>
      <c r="AJ44" s="49">
        <v>0</v>
      </c>
      <c r="AK44" s="48">
        <v>0</v>
      </c>
      <c r="AL44" s="49">
        <v>0</v>
      </c>
      <c r="AM44" s="48">
        <v>22</v>
      </c>
      <c r="AN44" s="49">
        <v>95.65217391304348</v>
      </c>
      <c r="AO44" s="48">
        <v>23</v>
      </c>
    </row>
    <row r="45" spans="1:41" ht="15">
      <c r="A45" s="65" t="s">
        <v>353</v>
      </c>
      <c r="B45" s="65" t="s">
        <v>353</v>
      </c>
      <c r="C45" s="66" t="s">
        <v>2706</v>
      </c>
      <c r="D45" s="67">
        <v>3</v>
      </c>
      <c r="E45" s="68" t="s">
        <v>132</v>
      </c>
      <c r="F45" s="69">
        <v>32</v>
      </c>
      <c r="G45" s="66"/>
      <c r="H45" s="70"/>
      <c r="I45" s="71"/>
      <c r="J45" s="71"/>
      <c r="K45" s="34" t="s">
        <v>65</v>
      </c>
      <c r="L45" s="78">
        <v>45</v>
      </c>
      <c r="M45" s="78"/>
      <c r="N45" s="73"/>
      <c r="O45" s="80" t="s">
        <v>305</v>
      </c>
      <c r="P45" s="82" t="s">
        <v>537</v>
      </c>
      <c r="Q45" s="82" t="s">
        <v>537</v>
      </c>
      <c r="R45" s="84">
        <v>43429.625</v>
      </c>
      <c r="S45" s="86" t="s">
        <v>702</v>
      </c>
      <c r="T45" s="80" t="s">
        <v>867</v>
      </c>
      <c r="U45" s="80"/>
      <c r="V45" s="80"/>
      <c r="W45" s="80" t="s">
        <v>1039</v>
      </c>
      <c r="X45" s="80" t="s">
        <v>1142</v>
      </c>
      <c r="Y45" s="80" t="s">
        <v>1143</v>
      </c>
      <c r="Z45" s="80" t="s">
        <v>1152</v>
      </c>
      <c r="AA45" s="80"/>
      <c r="AB45" s="80" t="s">
        <v>64</v>
      </c>
      <c r="AC45" s="80"/>
      <c r="AD45">
        <v>2</v>
      </c>
      <c r="AE45" s="79" t="str">
        <f>REPLACE(INDEX(GroupVertices[Group],MATCH(Edges[[#This Row],[Vertex 1]],GroupVertices[Vertex],0)),1,1,"")</f>
        <v>1</v>
      </c>
      <c r="AF45" s="79" t="str">
        <f>REPLACE(INDEX(GroupVertices[Group],MATCH(Edges[[#This Row],[Vertex 2]],GroupVertices[Vertex],0)),1,1,"")</f>
        <v>1</v>
      </c>
      <c r="AG45" s="48">
        <v>1</v>
      </c>
      <c r="AH45" s="49">
        <v>2.6315789473684212</v>
      </c>
      <c r="AI45" s="48">
        <v>0</v>
      </c>
      <c r="AJ45" s="49">
        <v>0</v>
      </c>
      <c r="AK45" s="48">
        <v>0</v>
      </c>
      <c r="AL45" s="49">
        <v>0</v>
      </c>
      <c r="AM45" s="48">
        <v>37</v>
      </c>
      <c r="AN45" s="49">
        <v>97.36842105263158</v>
      </c>
      <c r="AO45" s="48">
        <v>38</v>
      </c>
    </row>
    <row r="46" spans="1:41" ht="15">
      <c r="A46" s="65" t="s">
        <v>354</v>
      </c>
      <c r="B46" s="65" t="s">
        <v>474</v>
      </c>
      <c r="C46" s="66" t="s">
        <v>2705</v>
      </c>
      <c r="D46" s="67">
        <v>3</v>
      </c>
      <c r="E46" s="68" t="s">
        <v>132</v>
      </c>
      <c r="F46" s="69">
        <v>32</v>
      </c>
      <c r="G46" s="66"/>
      <c r="H46" s="70"/>
      <c r="I46" s="71"/>
      <c r="J46" s="71"/>
      <c r="K46" s="34" t="s">
        <v>65</v>
      </c>
      <c r="L46" s="78">
        <v>46</v>
      </c>
      <c r="M46" s="78"/>
      <c r="N46" s="73"/>
      <c r="O46" s="80" t="s">
        <v>496</v>
      </c>
      <c r="P46" s="82" t="s">
        <v>538</v>
      </c>
      <c r="Q46" s="82" t="s">
        <v>538</v>
      </c>
      <c r="R46" s="84">
        <v>43429.85138888889</v>
      </c>
      <c r="S46" s="86" t="s">
        <v>703</v>
      </c>
      <c r="T46" s="80" t="s">
        <v>868</v>
      </c>
      <c r="U46" s="80"/>
      <c r="V46" s="80"/>
      <c r="W46" s="80"/>
      <c r="X46" s="80" t="s">
        <v>1143</v>
      </c>
      <c r="Y46" s="80" t="s">
        <v>1143</v>
      </c>
      <c r="Z46" s="80" t="s">
        <v>1152</v>
      </c>
      <c r="AA46" s="80"/>
      <c r="AB46" s="80" t="s">
        <v>64</v>
      </c>
      <c r="AC46" s="80"/>
      <c r="AD46">
        <v>1</v>
      </c>
      <c r="AE46" s="79" t="str">
        <f>REPLACE(INDEX(GroupVertices[Group],MATCH(Edges[[#This Row],[Vertex 1]],GroupVertices[Vertex],0)),1,1,"")</f>
        <v>5</v>
      </c>
      <c r="AF46" s="79" t="str">
        <f>REPLACE(INDEX(GroupVertices[Group],MATCH(Edges[[#This Row],[Vertex 2]],GroupVertices[Vertex],0)),1,1,"")</f>
        <v>5</v>
      </c>
      <c r="AG46" s="48">
        <v>0</v>
      </c>
      <c r="AH46" s="49">
        <v>0</v>
      </c>
      <c r="AI46" s="48">
        <v>0</v>
      </c>
      <c r="AJ46" s="49">
        <v>0</v>
      </c>
      <c r="AK46" s="48">
        <v>0</v>
      </c>
      <c r="AL46" s="49">
        <v>0</v>
      </c>
      <c r="AM46" s="48">
        <v>29</v>
      </c>
      <c r="AN46" s="49">
        <v>100</v>
      </c>
      <c r="AO46" s="48">
        <v>29</v>
      </c>
    </row>
    <row r="47" spans="1:41" ht="15">
      <c r="A47" s="65" t="s">
        <v>354</v>
      </c>
      <c r="B47" s="65" t="s">
        <v>475</v>
      </c>
      <c r="C47" s="66" t="s">
        <v>2705</v>
      </c>
      <c r="D47" s="67">
        <v>3</v>
      </c>
      <c r="E47" s="68" t="s">
        <v>132</v>
      </c>
      <c r="F47" s="69">
        <v>32</v>
      </c>
      <c r="G47" s="66"/>
      <c r="H47" s="70"/>
      <c r="I47" s="71"/>
      <c r="J47" s="71"/>
      <c r="K47" s="34" t="s">
        <v>65</v>
      </c>
      <c r="L47" s="78">
        <v>47</v>
      </c>
      <c r="M47" s="78"/>
      <c r="N47" s="73"/>
      <c r="O47" s="80" t="s">
        <v>496</v>
      </c>
      <c r="P47" s="82" t="s">
        <v>538</v>
      </c>
      <c r="Q47" s="82" t="s">
        <v>538</v>
      </c>
      <c r="R47" s="84">
        <v>43429.85138888889</v>
      </c>
      <c r="S47" s="86" t="s">
        <v>703</v>
      </c>
      <c r="T47" s="80" t="s">
        <v>868</v>
      </c>
      <c r="U47" s="80"/>
      <c r="V47" s="80"/>
      <c r="W47" s="80"/>
      <c r="X47" s="80" t="s">
        <v>1143</v>
      </c>
      <c r="Y47" s="80" t="s">
        <v>1143</v>
      </c>
      <c r="Z47" s="80" t="s">
        <v>1152</v>
      </c>
      <c r="AA47" s="80"/>
      <c r="AB47" s="80" t="s">
        <v>64</v>
      </c>
      <c r="AC47" s="80"/>
      <c r="AD47">
        <v>1</v>
      </c>
      <c r="AE47" s="79" t="str">
        <f>REPLACE(INDEX(GroupVertices[Group],MATCH(Edges[[#This Row],[Vertex 1]],GroupVertices[Vertex],0)),1,1,"")</f>
        <v>5</v>
      </c>
      <c r="AF47" s="79" t="str">
        <f>REPLACE(INDEX(GroupVertices[Group],MATCH(Edges[[#This Row],[Vertex 2]],GroupVertices[Vertex],0)),1,1,"")</f>
        <v>5</v>
      </c>
      <c r="AG47" s="48">
        <v>0</v>
      </c>
      <c r="AH47" s="49">
        <v>0</v>
      </c>
      <c r="AI47" s="48">
        <v>0</v>
      </c>
      <c r="AJ47" s="49">
        <v>0</v>
      </c>
      <c r="AK47" s="48">
        <v>0</v>
      </c>
      <c r="AL47" s="49">
        <v>0</v>
      </c>
      <c r="AM47" s="48">
        <v>29</v>
      </c>
      <c r="AN47" s="49">
        <v>100</v>
      </c>
      <c r="AO47" s="48">
        <v>29</v>
      </c>
    </row>
    <row r="48" spans="1:41" ht="15">
      <c r="A48" s="65" t="s">
        <v>354</v>
      </c>
      <c r="B48" s="65" t="s">
        <v>476</v>
      </c>
      <c r="C48" s="66" t="s">
        <v>2705</v>
      </c>
      <c r="D48" s="67">
        <v>3</v>
      </c>
      <c r="E48" s="68" t="s">
        <v>132</v>
      </c>
      <c r="F48" s="69">
        <v>32</v>
      </c>
      <c r="G48" s="66"/>
      <c r="H48" s="70"/>
      <c r="I48" s="71"/>
      <c r="J48" s="71"/>
      <c r="K48" s="34" t="s">
        <v>65</v>
      </c>
      <c r="L48" s="78">
        <v>48</v>
      </c>
      <c r="M48" s="78"/>
      <c r="N48" s="73"/>
      <c r="O48" s="80" t="s">
        <v>496</v>
      </c>
      <c r="P48" s="82" t="s">
        <v>538</v>
      </c>
      <c r="Q48" s="82" t="s">
        <v>538</v>
      </c>
      <c r="R48" s="84">
        <v>43429.85138888889</v>
      </c>
      <c r="S48" s="86" t="s">
        <v>703</v>
      </c>
      <c r="T48" s="80" t="s">
        <v>868</v>
      </c>
      <c r="U48" s="80"/>
      <c r="V48" s="80"/>
      <c r="W48" s="80"/>
      <c r="X48" s="80" t="s">
        <v>1143</v>
      </c>
      <c r="Y48" s="80" t="s">
        <v>1143</v>
      </c>
      <c r="Z48" s="80" t="s">
        <v>1152</v>
      </c>
      <c r="AA48" s="80"/>
      <c r="AB48" s="80" t="s">
        <v>64</v>
      </c>
      <c r="AC48" s="80"/>
      <c r="AD48">
        <v>1</v>
      </c>
      <c r="AE48" s="79" t="str">
        <f>REPLACE(INDEX(GroupVertices[Group],MATCH(Edges[[#This Row],[Vertex 1]],GroupVertices[Vertex],0)),1,1,"")</f>
        <v>5</v>
      </c>
      <c r="AF48" s="79" t="str">
        <f>REPLACE(INDEX(GroupVertices[Group],MATCH(Edges[[#This Row],[Vertex 2]],GroupVertices[Vertex],0)),1,1,"")</f>
        <v>5</v>
      </c>
      <c r="AG48" s="48">
        <v>0</v>
      </c>
      <c r="AH48" s="49">
        <v>0</v>
      </c>
      <c r="AI48" s="48">
        <v>0</v>
      </c>
      <c r="AJ48" s="49">
        <v>0</v>
      </c>
      <c r="AK48" s="48">
        <v>0</v>
      </c>
      <c r="AL48" s="49">
        <v>0</v>
      </c>
      <c r="AM48" s="48">
        <v>29</v>
      </c>
      <c r="AN48" s="49">
        <v>100</v>
      </c>
      <c r="AO48" s="48">
        <v>29</v>
      </c>
    </row>
    <row r="49" spans="1:41" ht="15">
      <c r="A49" s="65" t="s">
        <v>354</v>
      </c>
      <c r="B49" s="65" t="s">
        <v>477</v>
      </c>
      <c r="C49" s="66" t="s">
        <v>2705</v>
      </c>
      <c r="D49" s="67">
        <v>3</v>
      </c>
      <c r="E49" s="68" t="s">
        <v>132</v>
      </c>
      <c r="F49" s="69">
        <v>32</v>
      </c>
      <c r="G49" s="66"/>
      <c r="H49" s="70"/>
      <c r="I49" s="71"/>
      <c r="J49" s="71"/>
      <c r="K49" s="34" t="s">
        <v>65</v>
      </c>
      <c r="L49" s="78">
        <v>49</v>
      </c>
      <c r="M49" s="78"/>
      <c r="N49" s="73"/>
      <c r="O49" s="80" t="s">
        <v>497</v>
      </c>
      <c r="P49" s="82" t="s">
        <v>538</v>
      </c>
      <c r="Q49" s="82" t="s">
        <v>538</v>
      </c>
      <c r="R49" s="84">
        <v>43429.85138888889</v>
      </c>
      <c r="S49" s="86" t="s">
        <v>703</v>
      </c>
      <c r="T49" s="80" t="s">
        <v>868</v>
      </c>
      <c r="U49" s="80"/>
      <c r="V49" s="80"/>
      <c r="W49" s="80"/>
      <c r="X49" s="80" t="s">
        <v>1143</v>
      </c>
      <c r="Y49" s="80" t="s">
        <v>1143</v>
      </c>
      <c r="Z49" s="80" t="s">
        <v>1152</v>
      </c>
      <c r="AA49" s="80"/>
      <c r="AB49" s="80" t="s">
        <v>64</v>
      </c>
      <c r="AC49" s="80"/>
      <c r="AD49">
        <v>1</v>
      </c>
      <c r="AE49" s="79" t="str">
        <f>REPLACE(INDEX(GroupVertices[Group],MATCH(Edges[[#This Row],[Vertex 1]],GroupVertices[Vertex],0)),1,1,"")</f>
        <v>5</v>
      </c>
      <c r="AF49" s="79" t="str">
        <f>REPLACE(INDEX(GroupVertices[Group],MATCH(Edges[[#This Row],[Vertex 2]],GroupVertices[Vertex],0)),1,1,"")</f>
        <v>5</v>
      </c>
      <c r="AG49" s="48">
        <v>0</v>
      </c>
      <c r="AH49" s="49">
        <v>0</v>
      </c>
      <c r="AI49" s="48">
        <v>0</v>
      </c>
      <c r="AJ49" s="49">
        <v>0</v>
      </c>
      <c r="AK49" s="48">
        <v>0</v>
      </c>
      <c r="AL49" s="49">
        <v>0</v>
      </c>
      <c r="AM49" s="48">
        <v>29</v>
      </c>
      <c r="AN49" s="49">
        <v>100</v>
      </c>
      <c r="AO49" s="48">
        <v>29</v>
      </c>
    </row>
    <row r="50" spans="1:41" ht="15">
      <c r="A50" s="65" t="s">
        <v>355</v>
      </c>
      <c r="B50" s="65" t="s">
        <v>478</v>
      </c>
      <c r="C50" s="66" t="s">
        <v>2705</v>
      </c>
      <c r="D50" s="67">
        <v>3</v>
      </c>
      <c r="E50" s="68" t="s">
        <v>132</v>
      </c>
      <c r="F50" s="69">
        <v>32</v>
      </c>
      <c r="G50" s="66"/>
      <c r="H50" s="70"/>
      <c r="I50" s="71"/>
      <c r="J50" s="71"/>
      <c r="K50" s="34" t="s">
        <v>65</v>
      </c>
      <c r="L50" s="78">
        <v>50</v>
      </c>
      <c r="M50" s="78"/>
      <c r="N50" s="73"/>
      <c r="O50" s="80" t="s">
        <v>496</v>
      </c>
      <c r="P50" s="82" t="s">
        <v>539</v>
      </c>
      <c r="Q50" s="82" t="s">
        <v>539</v>
      </c>
      <c r="R50" s="84">
        <v>43430.947222222225</v>
      </c>
      <c r="S50" s="86" t="s">
        <v>704</v>
      </c>
      <c r="T50" s="80" t="s">
        <v>869</v>
      </c>
      <c r="U50" s="80"/>
      <c r="V50" s="80"/>
      <c r="W50" s="80" t="s">
        <v>1040</v>
      </c>
      <c r="X50" s="80" t="s">
        <v>1143</v>
      </c>
      <c r="Y50" s="80" t="s">
        <v>1145</v>
      </c>
      <c r="Z50" s="80" t="s">
        <v>1152</v>
      </c>
      <c r="AA50" s="80"/>
      <c r="AB50" s="80" t="s">
        <v>1153</v>
      </c>
      <c r="AC50" s="80"/>
      <c r="AD50">
        <v>1</v>
      </c>
      <c r="AE50" s="79" t="str">
        <f>REPLACE(INDEX(GroupVertices[Group],MATCH(Edges[[#This Row],[Vertex 1]],GroupVertices[Vertex],0)),1,1,"")</f>
        <v>16</v>
      </c>
      <c r="AF50" s="79" t="str">
        <f>REPLACE(INDEX(GroupVertices[Group],MATCH(Edges[[#This Row],[Vertex 2]],GroupVertices[Vertex],0)),1,1,"")</f>
        <v>16</v>
      </c>
      <c r="AG50" s="48">
        <v>0</v>
      </c>
      <c r="AH50" s="49">
        <v>0</v>
      </c>
      <c r="AI50" s="48">
        <v>0</v>
      </c>
      <c r="AJ50" s="49">
        <v>0</v>
      </c>
      <c r="AK50" s="48">
        <v>0</v>
      </c>
      <c r="AL50" s="49">
        <v>0</v>
      </c>
      <c r="AM50" s="48">
        <v>8</v>
      </c>
      <c r="AN50" s="49">
        <v>100</v>
      </c>
      <c r="AO50" s="48">
        <v>8</v>
      </c>
    </row>
    <row r="51" spans="1:41" ht="15">
      <c r="A51" s="65" t="s">
        <v>356</v>
      </c>
      <c r="B51" s="65" t="s">
        <v>356</v>
      </c>
      <c r="C51" s="66" t="s">
        <v>2705</v>
      </c>
      <c r="D51" s="67">
        <v>3</v>
      </c>
      <c r="E51" s="68" t="s">
        <v>132</v>
      </c>
      <c r="F51" s="69">
        <v>32</v>
      </c>
      <c r="G51" s="66"/>
      <c r="H51" s="70"/>
      <c r="I51" s="71"/>
      <c r="J51" s="71"/>
      <c r="K51" s="34" t="s">
        <v>65</v>
      </c>
      <c r="L51" s="78">
        <v>51</v>
      </c>
      <c r="M51" s="78"/>
      <c r="N51" s="73"/>
      <c r="O51" s="80" t="s">
        <v>305</v>
      </c>
      <c r="P51" s="82" t="s">
        <v>540</v>
      </c>
      <c r="Q51" s="82" t="s">
        <v>540</v>
      </c>
      <c r="R51" s="84">
        <v>43429.74722222222</v>
      </c>
      <c r="S51" s="86" t="s">
        <v>705</v>
      </c>
      <c r="T51" s="80" t="s">
        <v>870</v>
      </c>
      <c r="U51" s="80"/>
      <c r="V51" s="80"/>
      <c r="W51" s="80" t="s">
        <v>1041</v>
      </c>
      <c r="X51" s="80" t="s">
        <v>1142</v>
      </c>
      <c r="Y51" s="80" t="s">
        <v>1147</v>
      </c>
      <c r="Z51" s="80" t="s">
        <v>1152</v>
      </c>
      <c r="AA51" s="80"/>
      <c r="AB51" s="80" t="s">
        <v>64</v>
      </c>
      <c r="AC51" s="80"/>
      <c r="AD51">
        <v>1</v>
      </c>
      <c r="AE51" s="79" t="str">
        <f>REPLACE(INDEX(GroupVertices[Group],MATCH(Edges[[#This Row],[Vertex 1]],GroupVertices[Vertex],0)),1,1,"")</f>
        <v>1</v>
      </c>
      <c r="AF51" s="79" t="str">
        <f>REPLACE(INDEX(GroupVertices[Group],MATCH(Edges[[#This Row],[Vertex 2]],GroupVertices[Vertex],0)),1,1,"")</f>
        <v>1</v>
      </c>
      <c r="AG51" s="48">
        <v>0</v>
      </c>
      <c r="AH51" s="49">
        <v>0</v>
      </c>
      <c r="AI51" s="48">
        <v>1</v>
      </c>
      <c r="AJ51" s="49">
        <v>7.142857142857143</v>
      </c>
      <c r="AK51" s="48">
        <v>0</v>
      </c>
      <c r="AL51" s="49">
        <v>0</v>
      </c>
      <c r="AM51" s="48">
        <v>13</v>
      </c>
      <c r="AN51" s="49">
        <v>92.85714285714286</v>
      </c>
      <c r="AO51" s="48">
        <v>14</v>
      </c>
    </row>
    <row r="52" spans="1:41" ht="15">
      <c r="A52" s="65" t="s">
        <v>357</v>
      </c>
      <c r="B52" s="65" t="s">
        <v>357</v>
      </c>
      <c r="C52" s="66" t="s">
        <v>2705</v>
      </c>
      <c r="D52" s="67">
        <v>3</v>
      </c>
      <c r="E52" s="68" t="s">
        <v>132</v>
      </c>
      <c r="F52" s="69">
        <v>32</v>
      </c>
      <c r="G52" s="66"/>
      <c r="H52" s="70"/>
      <c r="I52" s="71"/>
      <c r="J52" s="71"/>
      <c r="K52" s="34" t="s">
        <v>65</v>
      </c>
      <c r="L52" s="78">
        <v>52</v>
      </c>
      <c r="M52" s="78"/>
      <c r="N52" s="73"/>
      <c r="O52" s="80" t="s">
        <v>305</v>
      </c>
      <c r="P52" s="82" t="s">
        <v>541</v>
      </c>
      <c r="Q52" s="82" t="s">
        <v>541</v>
      </c>
      <c r="R52" s="84">
        <v>43430.22430555556</v>
      </c>
      <c r="S52" s="86" t="s">
        <v>706</v>
      </c>
      <c r="T52" s="80" t="s">
        <v>871</v>
      </c>
      <c r="U52" s="80"/>
      <c r="V52" s="80"/>
      <c r="W52" s="80" t="s">
        <v>1042</v>
      </c>
      <c r="X52" s="80" t="s">
        <v>1142</v>
      </c>
      <c r="Y52" s="80" t="s">
        <v>1143</v>
      </c>
      <c r="Z52" s="80" t="s">
        <v>1152</v>
      </c>
      <c r="AA52" s="80"/>
      <c r="AB52" s="80" t="s">
        <v>64</v>
      </c>
      <c r="AC52" s="80"/>
      <c r="AD52">
        <v>1</v>
      </c>
      <c r="AE52" s="79" t="str">
        <f>REPLACE(INDEX(GroupVertices[Group],MATCH(Edges[[#This Row],[Vertex 1]],GroupVertices[Vertex],0)),1,1,"")</f>
        <v>1</v>
      </c>
      <c r="AF52" s="79" t="str">
        <f>REPLACE(INDEX(GroupVertices[Group],MATCH(Edges[[#This Row],[Vertex 2]],GroupVertices[Vertex],0)),1,1,"")</f>
        <v>1</v>
      </c>
      <c r="AG52" s="48">
        <v>0</v>
      </c>
      <c r="AH52" s="49">
        <v>0</v>
      </c>
      <c r="AI52" s="48">
        <v>1</v>
      </c>
      <c r="AJ52" s="49">
        <v>9.090909090909092</v>
      </c>
      <c r="AK52" s="48">
        <v>0</v>
      </c>
      <c r="AL52" s="49">
        <v>0</v>
      </c>
      <c r="AM52" s="48">
        <v>10</v>
      </c>
      <c r="AN52" s="49">
        <v>90.9090909090909</v>
      </c>
      <c r="AO52" s="48">
        <v>11</v>
      </c>
    </row>
    <row r="53" spans="1:41" ht="15">
      <c r="A53" s="65" t="s">
        <v>358</v>
      </c>
      <c r="B53" s="65" t="s">
        <v>468</v>
      </c>
      <c r="C53" s="66" t="s">
        <v>2705</v>
      </c>
      <c r="D53" s="67">
        <v>3</v>
      </c>
      <c r="E53" s="68" t="s">
        <v>132</v>
      </c>
      <c r="F53" s="69">
        <v>32</v>
      </c>
      <c r="G53" s="66"/>
      <c r="H53" s="70"/>
      <c r="I53" s="71"/>
      <c r="J53" s="71"/>
      <c r="K53" s="34" t="s">
        <v>65</v>
      </c>
      <c r="L53" s="78">
        <v>53</v>
      </c>
      <c r="M53" s="78"/>
      <c r="N53" s="73"/>
      <c r="O53" s="80" t="s">
        <v>496</v>
      </c>
      <c r="P53" s="82" t="s">
        <v>542</v>
      </c>
      <c r="Q53" s="82" t="s">
        <v>542</v>
      </c>
      <c r="R53" s="84">
        <v>43430.959027777775</v>
      </c>
      <c r="S53" s="86" t="s">
        <v>707</v>
      </c>
      <c r="T53" s="80" t="s">
        <v>872</v>
      </c>
      <c r="U53" s="80"/>
      <c r="V53" s="80"/>
      <c r="W53" s="80" t="s">
        <v>1043</v>
      </c>
      <c r="X53" s="80" t="s">
        <v>1143</v>
      </c>
      <c r="Y53" s="80" t="s">
        <v>1147</v>
      </c>
      <c r="Z53" s="80" t="s">
        <v>1152</v>
      </c>
      <c r="AA53" s="80"/>
      <c r="AB53" s="80" t="s">
        <v>64</v>
      </c>
      <c r="AC53" s="80"/>
      <c r="AD53">
        <v>1</v>
      </c>
      <c r="AE53" s="79" t="str">
        <f>REPLACE(INDEX(GroupVertices[Group],MATCH(Edges[[#This Row],[Vertex 1]],GroupVertices[Vertex],0)),1,1,"")</f>
        <v>2</v>
      </c>
      <c r="AF53" s="79" t="str">
        <f>REPLACE(INDEX(GroupVertices[Group],MATCH(Edges[[#This Row],[Vertex 2]],GroupVertices[Vertex],0)),1,1,"")</f>
        <v>2</v>
      </c>
      <c r="AG53" s="48">
        <v>0</v>
      </c>
      <c r="AH53" s="49">
        <v>0</v>
      </c>
      <c r="AI53" s="48">
        <v>0</v>
      </c>
      <c r="AJ53" s="49">
        <v>0</v>
      </c>
      <c r="AK53" s="48">
        <v>0</v>
      </c>
      <c r="AL53" s="49">
        <v>0</v>
      </c>
      <c r="AM53" s="48">
        <v>26</v>
      </c>
      <c r="AN53" s="49">
        <v>100</v>
      </c>
      <c r="AO53" s="48">
        <v>26</v>
      </c>
    </row>
    <row r="54" spans="1:41" ht="15">
      <c r="A54" s="65" t="s">
        <v>359</v>
      </c>
      <c r="B54" s="65" t="s">
        <v>479</v>
      </c>
      <c r="C54" s="66" t="s">
        <v>2705</v>
      </c>
      <c r="D54" s="67">
        <v>3</v>
      </c>
      <c r="E54" s="68" t="s">
        <v>132</v>
      </c>
      <c r="F54" s="69">
        <v>32</v>
      </c>
      <c r="G54" s="66"/>
      <c r="H54" s="70"/>
      <c r="I54" s="71"/>
      <c r="J54" s="71"/>
      <c r="K54" s="34" t="s">
        <v>65</v>
      </c>
      <c r="L54" s="78">
        <v>54</v>
      </c>
      <c r="M54" s="78"/>
      <c r="N54" s="73"/>
      <c r="O54" s="80" t="s">
        <v>496</v>
      </c>
      <c r="P54" s="82" t="s">
        <v>543</v>
      </c>
      <c r="Q54" s="82" t="s">
        <v>543</v>
      </c>
      <c r="R54" s="84">
        <v>43429.799305555556</v>
      </c>
      <c r="S54" s="86" t="s">
        <v>708</v>
      </c>
      <c r="T54" s="80" t="s">
        <v>873</v>
      </c>
      <c r="U54" s="80"/>
      <c r="V54" s="80"/>
      <c r="W54" s="80" t="s">
        <v>1044</v>
      </c>
      <c r="X54" s="80" t="s">
        <v>1142</v>
      </c>
      <c r="Y54" s="80" t="s">
        <v>1146</v>
      </c>
      <c r="Z54" s="80" t="s">
        <v>1152</v>
      </c>
      <c r="AA54" s="80"/>
      <c r="AB54" s="80" t="s">
        <v>64</v>
      </c>
      <c r="AC54" s="80"/>
      <c r="AD54">
        <v>1</v>
      </c>
      <c r="AE54" s="79" t="str">
        <f>REPLACE(INDEX(GroupVertices[Group],MATCH(Edges[[#This Row],[Vertex 1]],GroupVertices[Vertex],0)),1,1,"")</f>
        <v>15</v>
      </c>
      <c r="AF54" s="79" t="str">
        <f>REPLACE(INDEX(GroupVertices[Group],MATCH(Edges[[#This Row],[Vertex 2]],GroupVertices[Vertex],0)),1,1,"")</f>
        <v>15</v>
      </c>
      <c r="AG54" s="48">
        <v>1</v>
      </c>
      <c r="AH54" s="49">
        <v>7.6923076923076925</v>
      </c>
      <c r="AI54" s="48">
        <v>0</v>
      </c>
      <c r="AJ54" s="49">
        <v>0</v>
      </c>
      <c r="AK54" s="48">
        <v>0</v>
      </c>
      <c r="AL54" s="49">
        <v>0</v>
      </c>
      <c r="AM54" s="48">
        <v>12</v>
      </c>
      <c r="AN54" s="49">
        <v>92.3076923076923</v>
      </c>
      <c r="AO54" s="48">
        <v>13</v>
      </c>
    </row>
    <row r="55" spans="1:41" ht="15">
      <c r="A55" s="65" t="s">
        <v>360</v>
      </c>
      <c r="B55" s="65" t="s">
        <v>360</v>
      </c>
      <c r="C55" s="66" t="s">
        <v>2705</v>
      </c>
      <c r="D55" s="67">
        <v>3</v>
      </c>
      <c r="E55" s="68" t="s">
        <v>132</v>
      </c>
      <c r="F55" s="69">
        <v>32</v>
      </c>
      <c r="G55" s="66"/>
      <c r="H55" s="70"/>
      <c r="I55" s="71"/>
      <c r="J55" s="71"/>
      <c r="K55" s="34" t="s">
        <v>65</v>
      </c>
      <c r="L55" s="78">
        <v>55</v>
      </c>
      <c r="M55" s="78"/>
      <c r="N55" s="73"/>
      <c r="O55" s="80" t="s">
        <v>305</v>
      </c>
      <c r="P55" s="82" t="s">
        <v>544</v>
      </c>
      <c r="Q55" s="82" t="s">
        <v>544</v>
      </c>
      <c r="R55" s="84">
        <v>43430.78472222222</v>
      </c>
      <c r="S55" s="86" t="s">
        <v>709</v>
      </c>
      <c r="T55" s="80" t="s">
        <v>874</v>
      </c>
      <c r="U55" s="80"/>
      <c r="V55" s="80"/>
      <c r="W55" s="80" t="s">
        <v>468</v>
      </c>
      <c r="X55" s="80" t="s">
        <v>1142</v>
      </c>
      <c r="Y55" s="80" t="s">
        <v>1146</v>
      </c>
      <c r="Z55" s="80" t="s">
        <v>1152</v>
      </c>
      <c r="AA55" s="80"/>
      <c r="AB55" s="80" t="s">
        <v>64</v>
      </c>
      <c r="AC55" s="80"/>
      <c r="AD55">
        <v>1</v>
      </c>
      <c r="AE55" s="79" t="str">
        <f>REPLACE(INDEX(GroupVertices[Group],MATCH(Edges[[#This Row],[Vertex 1]],GroupVertices[Vertex],0)),1,1,"")</f>
        <v>1</v>
      </c>
      <c r="AF55" s="79" t="str">
        <f>REPLACE(INDEX(GroupVertices[Group],MATCH(Edges[[#This Row],[Vertex 2]],GroupVertices[Vertex],0)),1,1,"")</f>
        <v>1</v>
      </c>
      <c r="AG55" s="48">
        <v>1</v>
      </c>
      <c r="AH55" s="49">
        <v>14.285714285714286</v>
      </c>
      <c r="AI55" s="48">
        <v>0</v>
      </c>
      <c r="AJ55" s="49">
        <v>0</v>
      </c>
      <c r="AK55" s="48">
        <v>0</v>
      </c>
      <c r="AL55" s="49">
        <v>0</v>
      </c>
      <c r="AM55" s="48">
        <v>6</v>
      </c>
      <c r="AN55" s="49">
        <v>85.71428571428571</v>
      </c>
      <c r="AO55" s="48">
        <v>7</v>
      </c>
    </row>
    <row r="56" spans="1:41" ht="15">
      <c r="A56" s="65" t="s">
        <v>361</v>
      </c>
      <c r="B56" s="65" t="s">
        <v>361</v>
      </c>
      <c r="C56" s="66" t="s">
        <v>2705</v>
      </c>
      <c r="D56" s="67">
        <v>3</v>
      </c>
      <c r="E56" s="68" t="s">
        <v>132</v>
      </c>
      <c r="F56" s="69">
        <v>32</v>
      </c>
      <c r="G56" s="66"/>
      <c r="H56" s="70"/>
      <c r="I56" s="71"/>
      <c r="J56" s="71"/>
      <c r="K56" s="34" t="s">
        <v>65</v>
      </c>
      <c r="L56" s="78">
        <v>56</v>
      </c>
      <c r="M56" s="78"/>
      <c r="N56" s="73"/>
      <c r="O56" s="80" t="s">
        <v>305</v>
      </c>
      <c r="P56" s="82" t="s">
        <v>545</v>
      </c>
      <c r="Q56" s="82" t="s">
        <v>545</v>
      </c>
      <c r="R56" s="84">
        <v>43429.080555555556</v>
      </c>
      <c r="S56" s="86" t="s">
        <v>710</v>
      </c>
      <c r="T56" s="80" t="s">
        <v>875</v>
      </c>
      <c r="U56" s="80"/>
      <c r="V56" s="80"/>
      <c r="W56" s="80" t="s">
        <v>1045</v>
      </c>
      <c r="X56" s="80" t="s">
        <v>1142</v>
      </c>
      <c r="Y56" s="80" t="s">
        <v>1143</v>
      </c>
      <c r="Z56" s="80" t="s">
        <v>1152</v>
      </c>
      <c r="AA56" s="80"/>
      <c r="AB56" s="80" t="s">
        <v>64</v>
      </c>
      <c r="AC56" s="86" t="s">
        <v>1154</v>
      </c>
      <c r="AD56">
        <v>1</v>
      </c>
      <c r="AE56" s="79" t="str">
        <f>REPLACE(INDEX(GroupVertices[Group],MATCH(Edges[[#This Row],[Vertex 1]],GroupVertices[Vertex],0)),1,1,"")</f>
        <v>1</v>
      </c>
      <c r="AF56" s="79" t="str">
        <f>REPLACE(INDEX(GroupVertices[Group],MATCH(Edges[[#This Row],[Vertex 2]],GroupVertices[Vertex],0)),1,1,"")</f>
        <v>1</v>
      </c>
      <c r="AG56" s="48">
        <v>1</v>
      </c>
      <c r="AH56" s="49">
        <v>3.0303030303030303</v>
      </c>
      <c r="AI56" s="48">
        <v>1</v>
      </c>
      <c r="AJ56" s="49">
        <v>3.0303030303030303</v>
      </c>
      <c r="AK56" s="48">
        <v>0</v>
      </c>
      <c r="AL56" s="49">
        <v>0</v>
      </c>
      <c r="AM56" s="48">
        <v>31</v>
      </c>
      <c r="AN56" s="49">
        <v>93.93939393939394</v>
      </c>
      <c r="AO56" s="48">
        <v>33</v>
      </c>
    </row>
    <row r="57" spans="1:41" ht="15">
      <c r="A57" s="65" t="s">
        <v>362</v>
      </c>
      <c r="B57" s="65" t="s">
        <v>480</v>
      </c>
      <c r="C57" s="66" t="s">
        <v>2705</v>
      </c>
      <c r="D57" s="67">
        <v>3</v>
      </c>
      <c r="E57" s="68" t="s">
        <v>132</v>
      </c>
      <c r="F57" s="69">
        <v>32</v>
      </c>
      <c r="G57" s="66"/>
      <c r="H57" s="70"/>
      <c r="I57" s="71"/>
      <c r="J57" s="71"/>
      <c r="K57" s="34" t="s">
        <v>65</v>
      </c>
      <c r="L57" s="78">
        <v>57</v>
      </c>
      <c r="M57" s="78"/>
      <c r="N57" s="73"/>
      <c r="O57" s="80" t="s">
        <v>496</v>
      </c>
      <c r="P57" s="82" t="s">
        <v>546</v>
      </c>
      <c r="Q57" s="82" t="s">
        <v>546</v>
      </c>
      <c r="R57" s="84">
        <v>43430.48402777778</v>
      </c>
      <c r="S57" s="86" t="s">
        <v>711</v>
      </c>
      <c r="T57" s="80" t="s">
        <v>876</v>
      </c>
      <c r="U57" s="80"/>
      <c r="V57" s="80"/>
      <c r="W57" s="80" t="s">
        <v>1046</v>
      </c>
      <c r="X57" s="80" t="s">
        <v>1143</v>
      </c>
      <c r="Y57" s="80" t="s">
        <v>1146</v>
      </c>
      <c r="Z57" s="80" t="s">
        <v>1152</v>
      </c>
      <c r="AA57" s="80"/>
      <c r="AB57" s="80" t="s">
        <v>64</v>
      </c>
      <c r="AC57" s="80"/>
      <c r="AD57">
        <v>1</v>
      </c>
      <c r="AE57" s="79" t="str">
        <f>REPLACE(INDEX(GroupVertices[Group],MATCH(Edges[[#This Row],[Vertex 1]],GroupVertices[Vertex],0)),1,1,"")</f>
        <v>14</v>
      </c>
      <c r="AF57" s="79" t="str">
        <f>REPLACE(INDEX(GroupVertices[Group],MATCH(Edges[[#This Row],[Vertex 2]],GroupVertices[Vertex],0)),1,1,"")</f>
        <v>14</v>
      </c>
      <c r="AG57" s="48">
        <v>0</v>
      </c>
      <c r="AH57" s="49">
        <v>0</v>
      </c>
      <c r="AI57" s="48">
        <v>1</v>
      </c>
      <c r="AJ57" s="49">
        <v>2.4390243902439024</v>
      </c>
      <c r="AK57" s="48">
        <v>0</v>
      </c>
      <c r="AL57" s="49">
        <v>0</v>
      </c>
      <c r="AM57" s="48">
        <v>40</v>
      </c>
      <c r="AN57" s="49">
        <v>97.5609756097561</v>
      </c>
      <c r="AO57" s="48">
        <v>41</v>
      </c>
    </row>
    <row r="58" spans="1:41" ht="15">
      <c r="A58" s="65" t="s">
        <v>363</v>
      </c>
      <c r="B58" s="65" t="s">
        <v>363</v>
      </c>
      <c r="C58" s="66" t="s">
        <v>2705</v>
      </c>
      <c r="D58" s="67">
        <v>3</v>
      </c>
      <c r="E58" s="68" t="s">
        <v>132</v>
      </c>
      <c r="F58" s="69">
        <v>32</v>
      </c>
      <c r="G58" s="66"/>
      <c r="H58" s="70"/>
      <c r="I58" s="71"/>
      <c r="J58" s="71"/>
      <c r="K58" s="34" t="s">
        <v>65</v>
      </c>
      <c r="L58" s="78">
        <v>58</v>
      </c>
      <c r="M58" s="78"/>
      <c r="N58" s="73"/>
      <c r="O58" s="80" t="s">
        <v>305</v>
      </c>
      <c r="P58" s="82" t="s">
        <v>547</v>
      </c>
      <c r="Q58" s="82" t="s">
        <v>547</v>
      </c>
      <c r="R58" s="84">
        <v>43429.49097222222</v>
      </c>
      <c r="S58" s="86" t="s">
        <v>712</v>
      </c>
      <c r="T58" s="80" t="s">
        <v>877</v>
      </c>
      <c r="U58" s="80"/>
      <c r="V58" s="80"/>
      <c r="W58" s="80" t="s">
        <v>1047</v>
      </c>
      <c r="X58" s="80" t="s">
        <v>1143</v>
      </c>
      <c r="Y58" s="80" t="s">
        <v>1147</v>
      </c>
      <c r="Z58" s="80" t="s">
        <v>1152</v>
      </c>
      <c r="AA58" s="80"/>
      <c r="AB58" s="80" t="s">
        <v>64</v>
      </c>
      <c r="AC58" s="80"/>
      <c r="AD58">
        <v>1</v>
      </c>
      <c r="AE58" s="79" t="str">
        <f>REPLACE(INDEX(GroupVertices[Group],MATCH(Edges[[#This Row],[Vertex 1]],GroupVertices[Vertex],0)),1,1,"")</f>
        <v>1</v>
      </c>
      <c r="AF58" s="79" t="str">
        <f>REPLACE(INDEX(GroupVertices[Group],MATCH(Edges[[#This Row],[Vertex 2]],GroupVertices[Vertex],0)),1,1,"")</f>
        <v>1</v>
      </c>
      <c r="AG58" s="48">
        <v>0</v>
      </c>
      <c r="AH58" s="49">
        <v>0</v>
      </c>
      <c r="AI58" s="48">
        <v>0</v>
      </c>
      <c r="AJ58" s="49">
        <v>0</v>
      </c>
      <c r="AK58" s="48">
        <v>0</v>
      </c>
      <c r="AL58" s="49">
        <v>0</v>
      </c>
      <c r="AM58" s="48">
        <v>15</v>
      </c>
      <c r="AN58" s="49">
        <v>100</v>
      </c>
      <c r="AO58" s="48">
        <v>15</v>
      </c>
    </row>
    <row r="59" spans="1:41" ht="15">
      <c r="A59" s="65" t="s">
        <v>364</v>
      </c>
      <c r="B59" s="65" t="s">
        <v>364</v>
      </c>
      <c r="C59" s="66" t="s">
        <v>2705</v>
      </c>
      <c r="D59" s="67">
        <v>3</v>
      </c>
      <c r="E59" s="68" t="s">
        <v>132</v>
      </c>
      <c r="F59" s="69">
        <v>32</v>
      </c>
      <c r="G59" s="66"/>
      <c r="H59" s="70"/>
      <c r="I59" s="71"/>
      <c r="J59" s="71"/>
      <c r="K59" s="34" t="s">
        <v>65</v>
      </c>
      <c r="L59" s="78">
        <v>59</v>
      </c>
      <c r="M59" s="78"/>
      <c r="N59" s="73"/>
      <c r="O59" s="80" t="s">
        <v>305</v>
      </c>
      <c r="P59" s="82" t="s">
        <v>548</v>
      </c>
      <c r="Q59" s="82" t="s">
        <v>548</v>
      </c>
      <c r="R59" s="84">
        <v>43430.68263888889</v>
      </c>
      <c r="S59" s="86" t="s">
        <v>713</v>
      </c>
      <c r="T59" s="80" t="s">
        <v>878</v>
      </c>
      <c r="U59" s="80"/>
      <c r="V59" s="80"/>
      <c r="W59" s="80" t="s">
        <v>468</v>
      </c>
      <c r="X59" s="80" t="s">
        <v>1144</v>
      </c>
      <c r="Y59" s="80" t="s">
        <v>1147</v>
      </c>
      <c r="Z59" s="80" t="s">
        <v>1152</v>
      </c>
      <c r="AA59" s="80"/>
      <c r="AB59" s="80" t="s">
        <v>64</v>
      </c>
      <c r="AC59" s="80"/>
      <c r="AD59">
        <v>1</v>
      </c>
      <c r="AE59" s="79" t="str">
        <f>REPLACE(INDEX(GroupVertices[Group],MATCH(Edges[[#This Row],[Vertex 1]],GroupVertices[Vertex],0)),1,1,"")</f>
        <v>1</v>
      </c>
      <c r="AF59" s="79" t="str">
        <f>REPLACE(INDEX(GroupVertices[Group],MATCH(Edges[[#This Row],[Vertex 2]],GroupVertices[Vertex],0)),1,1,"")</f>
        <v>1</v>
      </c>
      <c r="AG59" s="48">
        <v>0</v>
      </c>
      <c r="AH59" s="49">
        <v>0</v>
      </c>
      <c r="AI59" s="48">
        <v>2</v>
      </c>
      <c r="AJ59" s="49">
        <v>15.384615384615385</v>
      </c>
      <c r="AK59" s="48">
        <v>0</v>
      </c>
      <c r="AL59" s="49">
        <v>0</v>
      </c>
      <c r="AM59" s="48">
        <v>11</v>
      </c>
      <c r="AN59" s="49">
        <v>84.61538461538461</v>
      </c>
      <c r="AO59" s="48">
        <v>13</v>
      </c>
    </row>
    <row r="60" spans="1:41" ht="15">
      <c r="A60" s="65" t="s">
        <v>365</v>
      </c>
      <c r="B60" s="65" t="s">
        <v>365</v>
      </c>
      <c r="C60" s="66" t="s">
        <v>2705</v>
      </c>
      <c r="D60" s="67">
        <v>3</v>
      </c>
      <c r="E60" s="68" t="s">
        <v>132</v>
      </c>
      <c r="F60" s="69">
        <v>32</v>
      </c>
      <c r="G60" s="66"/>
      <c r="H60" s="70"/>
      <c r="I60" s="71"/>
      <c r="J60" s="71"/>
      <c r="K60" s="34" t="s">
        <v>65</v>
      </c>
      <c r="L60" s="78">
        <v>60</v>
      </c>
      <c r="M60" s="78"/>
      <c r="N60" s="73"/>
      <c r="O60" s="80" t="s">
        <v>305</v>
      </c>
      <c r="P60" s="82" t="s">
        <v>549</v>
      </c>
      <c r="Q60" s="82" t="s">
        <v>549</v>
      </c>
      <c r="R60" s="84">
        <v>43429.85208333333</v>
      </c>
      <c r="S60" s="86" t="s">
        <v>714</v>
      </c>
      <c r="T60" s="80" t="s">
        <v>879</v>
      </c>
      <c r="U60" s="80"/>
      <c r="V60" s="80"/>
      <c r="W60" s="80" t="s">
        <v>1048</v>
      </c>
      <c r="X60" s="80" t="s">
        <v>1142</v>
      </c>
      <c r="Y60" s="80" t="s">
        <v>1146</v>
      </c>
      <c r="Z60" s="80" t="s">
        <v>1152</v>
      </c>
      <c r="AA60" s="80"/>
      <c r="AB60" s="80" t="s">
        <v>64</v>
      </c>
      <c r="AC60" s="80"/>
      <c r="AD60">
        <v>1</v>
      </c>
      <c r="AE60" s="79" t="str">
        <f>REPLACE(INDEX(GroupVertices[Group],MATCH(Edges[[#This Row],[Vertex 1]],GroupVertices[Vertex],0)),1,1,"")</f>
        <v>1</v>
      </c>
      <c r="AF60" s="79" t="str">
        <f>REPLACE(INDEX(GroupVertices[Group],MATCH(Edges[[#This Row],[Vertex 2]],GroupVertices[Vertex],0)),1,1,"")</f>
        <v>1</v>
      </c>
      <c r="AG60" s="48">
        <v>0</v>
      </c>
      <c r="AH60" s="49">
        <v>0</v>
      </c>
      <c r="AI60" s="48">
        <v>0</v>
      </c>
      <c r="AJ60" s="49">
        <v>0</v>
      </c>
      <c r="AK60" s="48">
        <v>0</v>
      </c>
      <c r="AL60" s="49">
        <v>0</v>
      </c>
      <c r="AM60" s="48">
        <v>28</v>
      </c>
      <c r="AN60" s="49">
        <v>100</v>
      </c>
      <c r="AO60" s="48">
        <v>28</v>
      </c>
    </row>
    <row r="61" spans="1:41" ht="15">
      <c r="A61" s="65" t="s">
        <v>366</v>
      </c>
      <c r="B61" s="65" t="s">
        <v>366</v>
      </c>
      <c r="C61" s="66" t="s">
        <v>2705</v>
      </c>
      <c r="D61" s="67">
        <v>3</v>
      </c>
      <c r="E61" s="68" t="s">
        <v>132</v>
      </c>
      <c r="F61" s="69">
        <v>32</v>
      </c>
      <c r="G61" s="66"/>
      <c r="H61" s="70"/>
      <c r="I61" s="71"/>
      <c r="J61" s="71"/>
      <c r="K61" s="34" t="s">
        <v>65</v>
      </c>
      <c r="L61" s="78">
        <v>61</v>
      </c>
      <c r="M61" s="78"/>
      <c r="N61" s="73"/>
      <c r="O61" s="80" t="s">
        <v>305</v>
      </c>
      <c r="P61" s="82" t="s">
        <v>550</v>
      </c>
      <c r="Q61" s="82" t="s">
        <v>550</v>
      </c>
      <c r="R61" s="84">
        <v>43430.48055555556</v>
      </c>
      <c r="S61" s="86" t="s">
        <v>715</v>
      </c>
      <c r="T61" s="80" t="s">
        <v>880</v>
      </c>
      <c r="U61" s="80"/>
      <c r="V61" s="80"/>
      <c r="W61" s="80" t="s">
        <v>1049</v>
      </c>
      <c r="X61" s="80" t="s">
        <v>1142</v>
      </c>
      <c r="Y61" s="80" t="s">
        <v>1146</v>
      </c>
      <c r="Z61" s="80" t="s">
        <v>1152</v>
      </c>
      <c r="AA61" s="80"/>
      <c r="AB61" s="80" t="s">
        <v>64</v>
      </c>
      <c r="AC61" s="80"/>
      <c r="AD61">
        <v>1</v>
      </c>
      <c r="AE61" s="79" t="str">
        <f>REPLACE(INDEX(GroupVertices[Group],MATCH(Edges[[#This Row],[Vertex 1]],GroupVertices[Vertex],0)),1,1,"")</f>
        <v>1</v>
      </c>
      <c r="AF61" s="79" t="str">
        <f>REPLACE(INDEX(GroupVertices[Group],MATCH(Edges[[#This Row],[Vertex 2]],GroupVertices[Vertex],0)),1,1,"")</f>
        <v>1</v>
      </c>
      <c r="AG61" s="48">
        <v>2</v>
      </c>
      <c r="AH61" s="49">
        <v>8.695652173913043</v>
      </c>
      <c r="AI61" s="48">
        <v>0</v>
      </c>
      <c r="AJ61" s="49">
        <v>0</v>
      </c>
      <c r="AK61" s="48">
        <v>0</v>
      </c>
      <c r="AL61" s="49">
        <v>0</v>
      </c>
      <c r="AM61" s="48">
        <v>21</v>
      </c>
      <c r="AN61" s="49">
        <v>91.30434782608695</v>
      </c>
      <c r="AO61" s="48">
        <v>23</v>
      </c>
    </row>
    <row r="62" spans="1:41" ht="15">
      <c r="A62" s="65" t="s">
        <v>367</v>
      </c>
      <c r="B62" s="65" t="s">
        <v>367</v>
      </c>
      <c r="C62" s="66" t="s">
        <v>2705</v>
      </c>
      <c r="D62" s="67">
        <v>3</v>
      </c>
      <c r="E62" s="68" t="s">
        <v>132</v>
      </c>
      <c r="F62" s="69">
        <v>32</v>
      </c>
      <c r="G62" s="66"/>
      <c r="H62" s="70"/>
      <c r="I62" s="71"/>
      <c r="J62" s="71"/>
      <c r="K62" s="34" t="s">
        <v>65</v>
      </c>
      <c r="L62" s="78">
        <v>62</v>
      </c>
      <c r="M62" s="78"/>
      <c r="N62" s="73"/>
      <c r="O62" s="80" t="s">
        <v>305</v>
      </c>
      <c r="P62" s="82" t="s">
        <v>551</v>
      </c>
      <c r="Q62" s="82" t="s">
        <v>551</v>
      </c>
      <c r="R62" s="84">
        <v>43430.94305555556</v>
      </c>
      <c r="S62" s="86" t="s">
        <v>716</v>
      </c>
      <c r="T62" s="80" t="s">
        <v>881</v>
      </c>
      <c r="U62" s="80"/>
      <c r="V62" s="80"/>
      <c r="W62" s="80" t="s">
        <v>1050</v>
      </c>
      <c r="X62" s="80" t="s">
        <v>1142</v>
      </c>
      <c r="Y62" s="80" t="s">
        <v>1145</v>
      </c>
      <c r="Z62" s="80" t="s">
        <v>1152</v>
      </c>
      <c r="AA62" s="80"/>
      <c r="AB62" s="80" t="s">
        <v>64</v>
      </c>
      <c r="AC62" s="80"/>
      <c r="AD62">
        <v>1</v>
      </c>
      <c r="AE62" s="79" t="str">
        <f>REPLACE(INDEX(GroupVertices[Group],MATCH(Edges[[#This Row],[Vertex 1]],GroupVertices[Vertex],0)),1,1,"")</f>
        <v>1</v>
      </c>
      <c r="AF62" s="79" t="str">
        <f>REPLACE(INDEX(GroupVertices[Group],MATCH(Edges[[#This Row],[Vertex 2]],GroupVertices[Vertex],0)),1,1,"")</f>
        <v>1</v>
      </c>
      <c r="AG62" s="48">
        <v>2</v>
      </c>
      <c r="AH62" s="49">
        <v>2.197802197802198</v>
      </c>
      <c r="AI62" s="48">
        <v>2</v>
      </c>
      <c r="AJ62" s="49">
        <v>2.197802197802198</v>
      </c>
      <c r="AK62" s="48">
        <v>0</v>
      </c>
      <c r="AL62" s="49">
        <v>0</v>
      </c>
      <c r="AM62" s="48">
        <v>87</v>
      </c>
      <c r="AN62" s="49">
        <v>95.6043956043956</v>
      </c>
      <c r="AO62" s="48">
        <v>91</v>
      </c>
    </row>
    <row r="63" spans="1:41" ht="15">
      <c r="A63" s="65" t="s">
        <v>368</v>
      </c>
      <c r="B63" s="65" t="s">
        <v>368</v>
      </c>
      <c r="C63" s="66" t="s">
        <v>2705</v>
      </c>
      <c r="D63" s="67">
        <v>3</v>
      </c>
      <c r="E63" s="68" t="s">
        <v>132</v>
      </c>
      <c r="F63" s="69">
        <v>32</v>
      </c>
      <c r="G63" s="66"/>
      <c r="H63" s="70"/>
      <c r="I63" s="71"/>
      <c r="J63" s="71"/>
      <c r="K63" s="34" t="s">
        <v>65</v>
      </c>
      <c r="L63" s="78">
        <v>63</v>
      </c>
      <c r="M63" s="78"/>
      <c r="N63" s="73"/>
      <c r="O63" s="80" t="s">
        <v>305</v>
      </c>
      <c r="P63" s="82" t="s">
        <v>552</v>
      </c>
      <c r="Q63" s="82" t="s">
        <v>552</v>
      </c>
      <c r="R63" s="84">
        <v>43430.925</v>
      </c>
      <c r="S63" s="86" t="s">
        <v>717</v>
      </c>
      <c r="T63" s="80" t="s">
        <v>882</v>
      </c>
      <c r="U63" s="80"/>
      <c r="V63" s="80"/>
      <c r="W63" s="80" t="s">
        <v>1051</v>
      </c>
      <c r="X63" s="80" t="s">
        <v>1143</v>
      </c>
      <c r="Y63" s="80" t="s">
        <v>1147</v>
      </c>
      <c r="Z63" s="80" t="s">
        <v>1152</v>
      </c>
      <c r="AA63" s="80"/>
      <c r="AB63" s="80" t="s">
        <v>64</v>
      </c>
      <c r="AC63" s="80"/>
      <c r="AD63">
        <v>1</v>
      </c>
      <c r="AE63" s="79" t="str">
        <f>REPLACE(INDEX(GroupVertices[Group],MATCH(Edges[[#This Row],[Vertex 1]],GroupVertices[Vertex],0)),1,1,"")</f>
        <v>1</v>
      </c>
      <c r="AF63" s="79" t="str">
        <f>REPLACE(INDEX(GroupVertices[Group],MATCH(Edges[[#This Row],[Vertex 2]],GroupVertices[Vertex],0)),1,1,"")</f>
        <v>1</v>
      </c>
      <c r="AG63" s="48">
        <v>2</v>
      </c>
      <c r="AH63" s="49">
        <v>7.142857142857143</v>
      </c>
      <c r="AI63" s="48">
        <v>1</v>
      </c>
      <c r="AJ63" s="49">
        <v>3.5714285714285716</v>
      </c>
      <c r="AK63" s="48">
        <v>0</v>
      </c>
      <c r="AL63" s="49">
        <v>0</v>
      </c>
      <c r="AM63" s="48">
        <v>25</v>
      </c>
      <c r="AN63" s="49">
        <v>89.28571428571429</v>
      </c>
      <c r="AO63" s="48">
        <v>28</v>
      </c>
    </row>
    <row r="64" spans="1:41" ht="15">
      <c r="A64" s="65" t="s">
        <v>369</v>
      </c>
      <c r="B64" s="65" t="s">
        <v>369</v>
      </c>
      <c r="C64" s="66" t="s">
        <v>2705</v>
      </c>
      <c r="D64" s="67">
        <v>3</v>
      </c>
      <c r="E64" s="68" t="s">
        <v>132</v>
      </c>
      <c r="F64" s="69">
        <v>32</v>
      </c>
      <c r="G64" s="66"/>
      <c r="H64" s="70"/>
      <c r="I64" s="71"/>
      <c r="J64" s="71"/>
      <c r="K64" s="34" t="s">
        <v>65</v>
      </c>
      <c r="L64" s="78">
        <v>64</v>
      </c>
      <c r="M64" s="78"/>
      <c r="N64" s="73"/>
      <c r="O64" s="80" t="s">
        <v>305</v>
      </c>
      <c r="P64" s="82" t="s">
        <v>553</v>
      </c>
      <c r="Q64" s="82" t="s">
        <v>553</v>
      </c>
      <c r="R64" s="84">
        <v>43430.50347222222</v>
      </c>
      <c r="S64" s="86" t="s">
        <v>718</v>
      </c>
      <c r="T64" s="80" t="s">
        <v>883</v>
      </c>
      <c r="U64" s="80"/>
      <c r="V64" s="80"/>
      <c r="W64" s="80" t="s">
        <v>1052</v>
      </c>
      <c r="X64" s="80" t="s">
        <v>1142</v>
      </c>
      <c r="Y64" s="80" t="s">
        <v>1146</v>
      </c>
      <c r="Z64" s="80" t="s">
        <v>1152</v>
      </c>
      <c r="AA64" s="80"/>
      <c r="AB64" s="80" t="s">
        <v>64</v>
      </c>
      <c r="AC64" s="80"/>
      <c r="AD64">
        <v>1</v>
      </c>
      <c r="AE64" s="79" t="str">
        <f>REPLACE(INDEX(GroupVertices[Group],MATCH(Edges[[#This Row],[Vertex 1]],GroupVertices[Vertex],0)),1,1,"")</f>
        <v>1</v>
      </c>
      <c r="AF64" s="79" t="str">
        <f>REPLACE(INDEX(GroupVertices[Group],MATCH(Edges[[#This Row],[Vertex 2]],GroupVertices[Vertex],0)),1,1,"")</f>
        <v>1</v>
      </c>
      <c r="AG64" s="48">
        <v>0</v>
      </c>
      <c r="AH64" s="49">
        <v>0</v>
      </c>
      <c r="AI64" s="48">
        <v>0</v>
      </c>
      <c r="AJ64" s="49">
        <v>0</v>
      </c>
      <c r="AK64" s="48">
        <v>0</v>
      </c>
      <c r="AL64" s="49">
        <v>0</v>
      </c>
      <c r="AM64" s="48">
        <v>22</v>
      </c>
      <c r="AN64" s="49">
        <v>100</v>
      </c>
      <c r="AO64" s="48">
        <v>22</v>
      </c>
    </row>
    <row r="65" spans="1:41" ht="15">
      <c r="A65" s="65" t="s">
        <v>370</v>
      </c>
      <c r="B65" s="65" t="s">
        <v>370</v>
      </c>
      <c r="C65" s="66" t="s">
        <v>2705</v>
      </c>
      <c r="D65" s="67">
        <v>3</v>
      </c>
      <c r="E65" s="68" t="s">
        <v>132</v>
      </c>
      <c r="F65" s="69">
        <v>32</v>
      </c>
      <c r="G65" s="66"/>
      <c r="H65" s="70"/>
      <c r="I65" s="71"/>
      <c r="J65" s="71"/>
      <c r="K65" s="34" t="s">
        <v>65</v>
      </c>
      <c r="L65" s="78">
        <v>65</v>
      </c>
      <c r="M65" s="78"/>
      <c r="N65" s="73"/>
      <c r="O65" s="80" t="s">
        <v>305</v>
      </c>
      <c r="P65" s="82" t="s">
        <v>554</v>
      </c>
      <c r="Q65" s="82" t="s">
        <v>554</v>
      </c>
      <c r="R65" s="84">
        <v>43429.643055555556</v>
      </c>
      <c r="S65" s="86" t="s">
        <v>719</v>
      </c>
      <c r="T65" s="80" t="s">
        <v>884</v>
      </c>
      <c r="U65" s="80"/>
      <c r="V65" s="80"/>
      <c r="W65" s="80" t="s">
        <v>1053</v>
      </c>
      <c r="X65" s="80" t="s">
        <v>1142</v>
      </c>
      <c r="Y65" s="80" t="s">
        <v>1146</v>
      </c>
      <c r="Z65" s="80" t="s">
        <v>1152</v>
      </c>
      <c r="AA65" s="80"/>
      <c r="AB65" s="80" t="s">
        <v>64</v>
      </c>
      <c r="AC65" s="80"/>
      <c r="AD65">
        <v>1</v>
      </c>
      <c r="AE65" s="79" t="str">
        <f>REPLACE(INDEX(GroupVertices[Group],MATCH(Edges[[#This Row],[Vertex 1]],GroupVertices[Vertex],0)),1,1,"")</f>
        <v>1</v>
      </c>
      <c r="AF65" s="79" t="str">
        <f>REPLACE(INDEX(GroupVertices[Group],MATCH(Edges[[#This Row],[Vertex 2]],GroupVertices[Vertex],0)),1,1,"")</f>
        <v>1</v>
      </c>
      <c r="AG65" s="48">
        <v>0</v>
      </c>
      <c r="AH65" s="49">
        <v>0</v>
      </c>
      <c r="AI65" s="48">
        <v>0</v>
      </c>
      <c r="AJ65" s="49">
        <v>0</v>
      </c>
      <c r="AK65" s="48">
        <v>0</v>
      </c>
      <c r="AL65" s="49">
        <v>0</v>
      </c>
      <c r="AM65" s="48">
        <v>6</v>
      </c>
      <c r="AN65" s="49">
        <v>100</v>
      </c>
      <c r="AO65" s="48">
        <v>6</v>
      </c>
    </row>
    <row r="66" spans="1:41" ht="15">
      <c r="A66" s="65" t="s">
        <v>371</v>
      </c>
      <c r="B66" s="65" t="s">
        <v>371</v>
      </c>
      <c r="C66" s="66" t="s">
        <v>2705</v>
      </c>
      <c r="D66" s="67">
        <v>3</v>
      </c>
      <c r="E66" s="68" t="s">
        <v>132</v>
      </c>
      <c r="F66" s="69">
        <v>32</v>
      </c>
      <c r="G66" s="66"/>
      <c r="H66" s="70"/>
      <c r="I66" s="71"/>
      <c r="J66" s="71"/>
      <c r="K66" s="34" t="s">
        <v>65</v>
      </c>
      <c r="L66" s="78">
        <v>66</v>
      </c>
      <c r="M66" s="78"/>
      <c r="N66" s="73"/>
      <c r="O66" s="80" t="s">
        <v>305</v>
      </c>
      <c r="P66" s="82" t="s">
        <v>555</v>
      </c>
      <c r="Q66" s="82" t="s">
        <v>555</v>
      </c>
      <c r="R66" s="84">
        <v>43430.53472222222</v>
      </c>
      <c r="S66" s="86" t="s">
        <v>720</v>
      </c>
      <c r="T66" s="80" t="s">
        <v>885</v>
      </c>
      <c r="U66" s="80"/>
      <c r="V66" s="80"/>
      <c r="W66" s="80" t="s">
        <v>468</v>
      </c>
      <c r="X66" s="80" t="s">
        <v>1142</v>
      </c>
      <c r="Y66" s="80" t="s">
        <v>1145</v>
      </c>
      <c r="Z66" s="80" t="s">
        <v>1152</v>
      </c>
      <c r="AA66" s="80"/>
      <c r="AB66" s="80" t="s">
        <v>64</v>
      </c>
      <c r="AC66" s="80"/>
      <c r="AD66">
        <v>1</v>
      </c>
      <c r="AE66" s="79" t="str">
        <f>REPLACE(INDEX(GroupVertices[Group],MATCH(Edges[[#This Row],[Vertex 1]],GroupVertices[Vertex],0)),1,1,"")</f>
        <v>1</v>
      </c>
      <c r="AF66" s="79" t="str">
        <f>REPLACE(INDEX(GroupVertices[Group],MATCH(Edges[[#This Row],[Vertex 2]],GroupVertices[Vertex],0)),1,1,"")</f>
        <v>1</v>
      </c>
      <c r="AG66" s="48">
        <v>1</v>
      </c>
      <c r="AH66" s="49">
        <v>33.333333333333336</v>
      </c>
      <c r="AI66" s="48">
        <v>0</v>
      </c>
      <c r="AJ66" s="49">
        <v>0</v>
      </c>
      <c r="AK66" s="48">
        <v>0</v>
      </c>
      <c r="AL66" s="49">
        <v>0</v>
      </c>
      <c r="AM66" s="48">
        <v>2</v>
      </c>
      <c r="AN66" s="49">
        <v>66.66666666666667</v>
      </c>
      <c r="AO66" s="48">
        <v>3</v>
      </c>
    </row>
    <row r="67" spans="1:41" ht="15">
      <c r="A67" s="65" t="s">
        <v>372</v>
      </c>
      <c r="B67" s="65" t="s">
        <v>481</v>
      </c>
      <c r="C67" s="66" t="s">
        <v>2705</v>
      </c>
      <c r="D67" s="67">
        <v>3</v>
      </c>
      <c r="E67" s="68" t="s">
        <v>132</v>
      </c>
      <c r="F67" s="69">
        <v>32</v>
      </c>
      <c r="G67" s="66"/>
      <c r="H67" s="70"/>
      <c r="I67" s="71"/>
      <c r="J67" s="71"/>
      <c r="K67" s="34" t="s">
        <v>65</v>
      </c>
      <c r="L67" s="78">
        <v>67</v>
      </c>
      <c r="M67" s="78"/>
      <c r="N67" s="73"/>
      <c r="O67" s="80" t="s">
        <v>496</v>
      </c>
      <c r="P67" s="82" t="s">
        <v>556</v>
      </c>
      <c r="Q67" s="82" t="s">
        <v>556</v>
      </c>
      <c r="R67" s="84">
        <v>43429.46111111111</v>
      </c>
      <c r="S67" s="86" t="s">
        <v>721</v>
      </c>
      <c r="T67" s="80" t="s">
        <v>886</v>
      </c>
      <c r="U67" s="80"/>
      <c r="V67" s="80"/>
      <c r="W67" s="80"/>
      <c r="X67" s="80" t="s">
        <v>1143</v>
      </c>
      <c r="Y67" s="80" t="s">
        <v>1148</v>
      </c>
      <c r="Z67" s="80" t="s">
        <v>1152</v>
      </c>
      <c r="AA67" s="80"/>
      <c r="AB67" s="80" t="s">
        <v>64</v>
      </c>
      <c r="AC67" s="80"/>
      <c r="AD67">
        <v>1</v>
      </c>
      <c r="AE67" s="79" t="str">
        <f>REPLACE(INDEX(GroupVertices[Group],MATCH(Edges[[#This Row],[Vertex 1]],GroupVertices[Vertex],0)),1,1,"")</f>
        <v>3</v>
      </c>
      <c r="AF67" s="79" t="str">
        <f>REPLACE(INDEX(GroupVertices[Group],MATCH(Edges[[#This Row],[Vertex 2]],GroupVertices[Vertex],0)),1,1,"")</f>
        <v>3</v>
      </c>
      <c r="AG67" s="48">
        <v>2</v>
      </c>
      <c r="AH67" s="49">
        <v>3.278688524590164</v>
      </c>
      <c r="AI67" s="48">
        <v>0</v>
      </c>
      <c r="AJ67" s="49">
        <v>0</v>
      </c>
      <c r="AK67" s="48">
        <v>0</v>
      </c>
      <c r="AL67" s="49">
        <v>0</v>
      </c>
      <c r="AM67" s="48">
        <v>59</v>
      </c>
      <c r="AN67" s="49">
        <v>96.72131147540983</v>
      </c>
      <c r="AO67" s="48">
        <v>61</v>
      </c>
    </row>
    <row r="68" spans="1:41" ht="15">
      <c r="A68" s="65" t="s">
        <v>372</v>
      </c>
      <c r="B68" s="65" t="s">
        <v>482</v>
      </c>
      <c r="C68" s="66" t="s">
        <v>2705</v>
      </c>
      <c r="D68" s="67">
        <v>3</v>
      </c>
      <c r="E68" s="68" t="s">
        <v>132</v>
      </c>
      <c r="F68" s="69">
        <v>32</v>
      </c>
      <c r="G68" s="66"/>
      <c r="H68" s="70"/>
      <c r="I68" s="71"/>
      <c r="J68" s="71"/>
      <c r="K68" s="34" t="s">
        <v>65</v>
      </c>
      <c r="L68" s="78">
        <v>68</v>
      </c>
      <c r="M68" s="78"/>
      <c r="N68" s="73"/>
      <c r="O68" s="80" t="s">
        <v>496</v>
      </c>
      <c r="P68" s="82" t="s">
        <v>556</v>
      </c>
      <c r="Q68" s="82" t="s">
        <v>556</v>
      </c>
      <c r="R68" s="84">
        <v>43429.46111111111</v>
      </c>
      <c r="S68" s="86" t="s">
        <v>721</v>
      </c>
      <c r="T68" s="80" t="s">
        <v>886</v>
      </c>
      <c r="U68" s="80"/>
      <c r="V68" s="80"/>
      <c r="W68" s="80"/>
      <c r="X68" s="80" t="s">
        <v>1143</v>
      </c>
      <c r="Y68" s="80" t="s">
        <v>1148</v>
      </c>
      <c r="Z68" s="80" t="s">
        <v>1152</v>
      </c>
      <c r="AA68" s="80"/>
      <c r="AB68" s="80" t="s">
        <v>64</v>
      </c>
      <c r="AC68" s="80"/>
      <c r="AD68">
        <v>1</v>
      </c>
      <c r="AE68" s="79" t="str">
        <f>REPLACE(INDEX(GroupVertices[Group],MATCH(Edges[[#This Row],[Vertex 1]],GroupVertices[Vertex],0)),1,1,"")</f>
        <v>3</v>
      </c>
      <c r="AF68" s="79" t="str">
        <f>REPLACE(INDEX(GroupVertices[Group],MATCH(Edges[[#This Row],[Vertex 2]],GroupVertices[Vertex],0)),1,1,"")</f>
        <v>3</v>
      </c>
      <c r="AG68" s="48">
        <v>2</v>
      </c>
      <c r="AH68" s="49">
        <v>3.278688524590164</v>
      </c>
      <c r="AI68" s="48">
        <v>0</v>
      </c>
      <c r="AJ68" s="49">
        <v>0</v>
      </c>
      <c r="AK68" s="48">
        <v>0</v>
      </c>
      <c r="AL68" s="49">
        <v>0</v>
      </c>
      <c r="AM68" s="48">
        <v>59</v>
      </c>
      <c r="AN68" s="49">
        <v>96.72131147540983</v>
      </c>
      <c r="AO68" s="48">
        <v>61</v>
      </c>
    </row>
    <row r="69" spans="1:41" ht="15">
      <c r="A69" s="65" t="s">
        <v>372</v>
      </c>
      <c r="B69" s="65" t="s">
        <v>468</v>
      </c>
      <c r="C69" s="66" t="s">
        <v>2705</v>
      </c>
      <c r="D69" s="67">
        <v>3</v>
      </c>
      <c r="E69" s="68" t="s">
        <v>132</v>
      </c>
      <c r="F69" s="69">
        <v>32</v>
      </c>
      <c r="G69" s="66"/>
      <c r="H69" s="70"/>
      <c r="I69" s="71"/>
      <c r="J69" s="71"/>
      <c r="K69" s="34" t="s">
        <v>65</v>
      </c>
      <c r="L69" s="78">
        <v>69</v>
      </c>
      <c r="M69" s="78"/>
      <c r="N69" s="73"/>
      <c r="O69" s="80" t="s">
        <v>496</v>
      </c>
      <c r="P69" s="82" t="s">
        <v>556</v>
      </c>
      <c r="Q69" s="82" t="s">
        <v>556</v>
      </c>
      <c r="R69" s="84">
        <v>43429.46111111111</v>
      </c>
      <c r="S69" s="86" t="s">
        <v>721</v>
      </c>
      <c r="T69" s="80" t="s">
        <v>886</v>
      </c>
      <c r="U69" s="80"/>
      <c r="V69" s="80"/>
      <c r="W69" s="80"/>
      <c r="X69" s="80" t="s">
        <v>1143</v>
      </c>
      <c r="Y69" s="80" t="s">
        <v>1148</v>
      </c>
      <c r="Z69" s="80" t="s">
        <v>1152</v>
      </c>
      <c r="AA69" s="80"/>
      <c r="AB69" s="80" t="s">
        <v>64</v>
      </c>
      <c r="AC69" s="80"/>
      <c r="AD69">
        <v>1</v>
      </c>
      <c r="AE69" s="79" t="str">
        <f>REPLACE(INDEX(GroupVertices[Group],MATCH(Edges[[#This Row],[Vertex 1]],GroupVertices[Vertex],0)),1,1,"")</f>
        <v>3</v>
      </c>
      <c r="AF69" s="79" t="str">
        <f>REPLACE(INDEX(GroupVertices[Group],MATCH(Edges[[#This Row],[Vertex 2]],GroupVertices[Vertex],0)),1,1,"")</f>
        <v>2</v>
      </c>
      <c r="AG69" s="48">
        <v>2</v>
      </c>
      <c r="AH69" s="49">
        <v>3.278688524590164</v>
      </c>
      <c r="AI69" s="48">
        <v>0</v>
      </c>
      <c r="AJ69" s="49">
        <v>0</v>
      </c>
      <c r="AK69" s="48">
        <v>0</v>
      </c>
      <c r="AL69" s="49">
        <v>0</v>
      </c>
      <c r="AM69" s="48">
        <v>59</v>
      </c>
      <c r="AN69" s="49">
        <v>96.72131147540983</v>
      </c>
      <c r="AO69" s="48">
        <v>61</v>
      </c>
    </row>
    <row r="70" spans="1:41" ht="15">
      <c r="A70" s="65" t="s">
        <v>372</v>
      </c>
      <c r="B70" s="65" t="s">
        <v>483</v>
      </c>
      <c r="C70" s="66" t="s">
        <v>2705</v>
      </c>
      <c r="D70" s="67">
        <v>3</v>
      </c>
      <c r="E70" s="68" t="s">
        <v>132</v>
      </c>
      <c r="F70" s="69">
        <v>32</v>
      </c>
      <c r="G70" s="66"/>
      <c r="H70" s="70"/>
      <c r="I70" s="71"/>
      <c r="J70" s="71"/>
      <c r="K70" s="34" t="s">
        <v>65</v>
      </c>
      <c r="L70" s="78">
        <v>70</v>
      </c>
      <c r="M70" s="78"/>
      <c r="N70" s="73"/>
      <c r="O70" s="80" t="s">
        <v>496</v>
      </c>
      <c r="P70" s="82" t="s">
        <v>556</v>
      </c>
      <c r="Q70" s="82" t="s">
        <v>556</v>
      </c>
      <c r="R70" s="84">
        <v>43429.46111111111</v>
      </c>
      <c r="S70" s="86" t="s">
        <v>721</v>
      </c>
      <c r="T70" s="80" t="s">
        <v>886</v>
      </c>
      <c r="U70" s="80"/>
      <c r="V70" s="80"/>
      <c r="W70" s="80"/>
      <c r="X70" s="80" t="s">
        <v>1143</v>
      </c>
      <c r="Y70" s="80" t="s">
        <v>1148</v>
      </c>
      <c r="Z70" s="80" t="s">
        <v>1152</v>
      </c>
      <c r="AA70" s="80"/>
      <c r="AB70" s="80" t="s">
        <v>64</v>
      </c>
      <c r="AC70" s="80"/>
      <c r="AD70">
        <v>1</v>
      </c>
      <c r="AE70" s="79" t="str">
        <f>REPLACE(INDEX(GroupVertices[Group],MATCH(Edges[[#This Row],[Vertex 1]],GroupVertices[Vertex],0)),1,1,"")</f>
        <v>3</v>
      </c>
      <c r="AF70" s="79" t="str">
        <f>REPLACE(INDEX(GroupVertices[Group],MATCH(Edges[[#This Row],[Vertex 2]],GroupVertices[Vertex],0)),1,1,"")</f>
        <v>3</v>
      </c>
      <c r="AG70" s="48">
        <v>2</v>
      </c>
      <c r="AH70" s="49">
        <v>3.278688524590164</v>
      </c>
      <c r="AI70" s="48">
        <v>0</v>
      </c>
      <c r="AJ70" s="49">
        <v>0</v>
      </c>
      <c r="AK70" s="48">
        <v>0</v>
      </c>
      <c r="AL70" s="49">
        <v>0</v>
      </c>
      <c r="AM70" s="48">
        <v>59</v>
      </c>
      <c r="AN70" s="49">
        <v>96.72131147540983</v>
      </c>
      <c r="AO70" s="48">
        <v>61</v>
      </c>
    </row>
    <row r="71" spans="1:41" ht="15">
      <c r="A71" s="65" t="s">
        <v>373</v>
      </c>
      <c r="B71" s="65" t="s">
        <v>373</v>
      </c>
      <c r="C71" s="66" t="s">
        <v>2705</v>
      </c>
      <c r="D71" s="67">
        <v>3</v>
      </c>
      <c r="E71" s="68" t="s">
        <v>132</v>
      </c>
      <c r="F71" s="69">
        <v>32</v>
      </c>
      <c r="G71" s="66"/>
      <c r="H71" s="70"/>
      <c r="I71" s="71"/>
      <c r="J71" s="71"/>
      <c r="K71" s="34" t="s">
        <v>65</v>
      </c>
      <c r="L71" s="78">
        <v>71</v>
      </c>
      <c r="M71" s="78"/>
      <c r="N71" s="73"/>
      <c r="O71" s="80" t="s">
        <v>305</v>
      </c>
      <c r="P71" s="82" t="s">
        <v>557</v>
      </c>
      <c r="Q71" s="82" t="s">
        <v>557</v>
      </c>
      <c r="R71" s="84">
        <v>43430.36111111111</v>
      </c>
      <c r="S71" s="86" t="s">
        <v>722</v>
      </c>
      <c r="T71" s="80" t="s">
        <v>887</v>
      </c>
      <c r="U71" s="80"/>
      <c r="V71" s="80"/>
      <c r="W71" s="80" t="s">
        <v>1054</v>
      </c>
      <c r="X71" s="80" t="s">
        <v>1144</v>
      </c>
      <c r="Y71" s="80" t="s">
        <v>1146</v>
      </c>
      <c r="Z71" s="80" t="s">
        <v>1152</v>
      </c>
      <c r="AA71" s="80"/>
      <c r="AB71" s="80" t="s">
        <v>64</v>
      </c>
      <c r="AC71" s="80"/>
      <c r="AD71">
        <v>1</v>
      </c>
      <c r="AE71" s="79" t="str">
        <f>REPLACE(INDEX(GroupVertices[Group],MATCH(Edges[[#This Row],[Vertex 1]],GroupVertices[Vertex],0)),1,1,"")</f>
        <v>1</v>
      </c>
      <c r="AF71" s="79" t="str">
        <f>REPLACE(INDEX(GroupVertices[Group],MATCH(Edges[[#This Row],[Vertex 2]],GroupVertices[Vertex],0)),1,1,"")</f>
        <v>1</v>
      </c>
      <c r="AG71" s="48">
        <v>2</v>
      </c>
      <c r="AH71" s="49">
        <v>6.0606060606060606</v>
      </c>
      <c r="AI71" s="48">
        <v>0</v>
      </c>
      <c r="AJ71" s="49">
        <v>0</v>
      </c>
      <c r="AK71" s="48">
        <v>0</v>
      </c>
      <c r="AL71" s="49">
        <v>0</v>
      </c>
      <c r="AM71" s="48">
        <v>31</v>
      </c>
      <c r="AN71" s="49">
        <v>93.93939393939394</v>
      </c>
      <c r="AO71" s="48">
        <v>33</v>
      </c>
    </row>
    <row r="72" spans="1:41" ht="15">
      <c r="A72" s="65" t="s">
        <v>374</v>
      </c>
      <c r="B72" s="65" t="s">
        <v>374</v>
      </c>
      <c r="C72" s="66" t="s">
        <v>2705</v>
      </c>
      <c r="D72" s="67">
        <v>3</v>
      </c>
      <c r="E72" s="68" t="s">
        <v>132</v>
      </c>
      <c r="F72" s="69">
        <v>32</v>
      </c>
      <c r="G72" s="66"/>
      <c r="H72" s="70"/>
      <c r="I72" s="71"/>
      <c r="J72" s="71"/>
      <c r="K72" s="34" t="s">
        <v>65</v>
      </c>
      <c r="L72" s="78">
        <v>72</v>
      </c>
      <c r="M72" s="78"/>
      <c r="N72" s="73"/>
      <c r="O72" s="80" t="s">
        <v>305</v>
      </c>
      <c r="P72" s="82" t="s">
        <v>558</v>
      </c>
      <c r="Q72" s="82" t="s">
        <v>558</v>
      </c>
      <c r="R72" s="84">
        <v>43429.9125</v>
      </c>
      <c r="S72" s="86" t="s">
        <v>723</v>
      </c>
      <c r="T72" s="80" t="s">
        <v>888</v>
      </c>
      <c r="U72" s="80"/>
      <c r="V72" s="80"/>
      <c r="W72" s="80" t="s">
        <v>1055</v>
      </c>
      <c r="X72" s="80" t="s">
        <v>1142</v>
      </c>
      <c r="Y72" s="80" t="s">
        <v>1143</v>
      </c>
      <c r="Z72" s="80" t="s">
        <v>1152</v>
      </c>
      <c r="AA72" s="80"/>
      <c r="AB72" s="80" t="s">
        <v>64</v>
      </c>
      <c r="AC72" s="80"/>
      <c r="AD72">
        <v>1</v>
      </c>
      <c r="AE72" s="79" t="str">
        <f>REPLACE(INDEX(GroupVertices[Group],MATCH(Edges[[#This Row],[Vertex 1]],GroupVertices[Vertex],0)),1,1,"")</f>
        <v>1</v>
      </c>
      <c r="AF72" s="79" t="str">
        <f>REPLACE(INDEX(GroupVertices[Group],MATCH(Edges[[#This Row],[Vertex 2]],GroupVertices[Vertex],0)),1,1,"")</f>
        <v>1</v>
      </c>
      <c r="AG72" s="48">
        <v>0</v>
      </c>
      <c r="AH72" s="49">
        <v>0</v>
      </c>
      <c r="AI72" s="48">
        <v>0</v>
      </c>
      <c r="AJ72" s="49">
        <v>0</v>
      </c>
      <c r="AK72" s="48">
        <v>0</v>
      </c>
      <c r="AL72" s="49">
        <v>0</v>
      </c>
      <c r="AM72" s="48">
        <v>4</v>
      </c>
      <c r="AN72" s="49">
        <v>100</v>
      </c>
      <c r="AO72" s="48">
        <v>4</v>
      </c>
    </row>
    <row r="73" spans="1:41" ht="15">
      <c r="A73" s="65" t="s">
        <v>375</v>
      </c>
      <c r="B73" s="65" t="s">
        <v>375</v>
      </c>
      <c r="C73" s="66" t="s">
        <v>2705</v>
      </c>
      <c r="D73" s="67">
        <v>3</v>
      </c>
      <c r="E73" s="68" t="s">
        <v>132</v>
      </c>
      <c r="F73" s="69">
        <v>32</v>
      </c>
      <c r="G73" s="66"/>
      <c r="H73" s="70"/>
      <c r="I73" s="71"/>
      <c r="J73" s="71"/>
      <c r="K73" s="34" t="s">
        <v>65</v>
      </c>
      <c r="L73" s="78">
        <v>73</v>
      </c>
      <c r="M73" s="78"/>
      <c r="N73" s="73"/>
      <c r="O73" s="80" t="s">
        <v>305</v>
      </c>
      <c r="P73" s="82" t="s">
        <v>559</v>
      </c>
      <c r="Q73" s="82" t="s">
        <v>559</v>
      </c>
      <c r="R73" s="84">
        <v>43429.61736111111</v>
      </c>
      <c r="S73" s="86" t="s">
        <v>724</v>
      </c>
      <c r="T73" s="80" t="s">
        <v>889</v>
      </c>
      <c r="U73" s="80"/>
      <c r="V73" s="80"/>
      <c r="W73" s="80" t="s">
        <v>468</v>
      </c>
      <c r="X73" s="80" t="s">
        <v>1143</v>
      </c>
      <c r="Y73" s="80" t="s">
        <v>1147</v>
      </c>
      <c r="Z73" s="80" t="s">
        <v>1152</v>
      </c>
      <c r="AA73" s="80"/>
      <c r="AB73" s="80" t="s">
        <v>64</v>
      </c>
      <c r="AC73" s="80"/>
      <c r="AD73">
        <v>1</v>
      </c>
      <c r="AE73" s="79" t="str">
        <f>REPLACE(INDEX(GroupVertices[Group],MATCH(Edges[[#This Row],[Vertex 1]],GroupVertices[Vertex],0)),1,1,"")</f>
        <v>1</v>
      </c>
      <c r="AF73" s="79" t="str">
        <f>REPLACE(INDEX(GroupVertices[Group],MATCH(Edges[[#This Row],[Vertex 2]],GroupVertices[Vertex],0)),1,1,"")</f>
        <v>1</v>
      </c>
      <c r="AG73" s="48">
        <v>0</v>
      </c>
      <c r="AH73" s="49">
        <v>0</v>
      </c>
      <c r="AI73" s="48">
        <v>0</v>
      </c>
      <c r="AJ73" s="49">
        <v>0</v>
      </c>
      <c r="AK73" s="48">
        <v>0</v>
      </c>
      <c r="AL73" s="49">
        <v>0</v>
      </c>
      <c r="AM73" s="48">
        <v>18</v>
      </c>
      <c r="AN73" s="49">
        <v>100</v>
      </c>
      <c r="AO73" s="48">
        <v>18</v>
      </c>
    </row>
    <row r="74" spans="1:41" ht="15">
      <c r="A74" s="65" t="s">
        <v>376</v>
      </c>
      <c r="B74" s="65" t="s">
        <v>484</v>
      </c>
      <c r="C74" s="66" t="s">
        <v>2705</v>
      </c>
      <c r="D74" s="67">
        <v>3</v>
      </c>
      <c r="E74" s="68" t="s">
        <v>132</v>
      </c>
      <c r="F74" s="69">
        <v>32</v>
      </c>
      <c r="G74" s="66"/>
      <c r="H74" s="70"/>
      <c r="I74" s="71"/>
      <c r="J74" s="71"/>
      <c r="K74" s="34" t="s">
        <v>65</v>
      </c>
      <c r="L74" s="78">
        <v>74</v>
      </c>
      <c r="M74" s="78"/>
      <c r="N74" s="73"/>
      <c r="O74" s="80" t="s">
        <v>496</v>
      </c>
      <c r="P74" s="82" t="s">
        <v>560</v>
      </c>
      <c r="Q74" s="82" t="s">
        <v>560</v>
      </c>
      <c r="R74" s="84">
        <v>43429.12569444445</v>
      </c>
      <c r="S74" s="86" t="s">
        <v>725</v>
      </c>
      <c r="T74" s="80" t="s">
        <v>890</v>
      </c>
      <c r="U74" s="80"/>
      <c r="V74" s="80"/>
      <c r="W74" s="80" t="s">
        <v>1056</v>
      </c>
      <c r="X74" s="80" t="s">
        <v>1142</v>
      </c>
      <c r="Y74" s="80" t="s">
        <v>1146</v>
      </c>
      <c r="Z74" s="80" t="s">
        <v>1152</v>
      </c>
      <c r="AA74" s="80"/>
      <c r="AB74" s="80" t="s">
        <v>64</v>
      </c>
      <c r="AC74" s="80"/>
      <c r="AD74">
        <v>1</v>
      </c>
      <c r="AE74" s="79" t="str">
        <f>REPLACE(INDEX(GroupVertices[Group],MATCH(Edges[[#This Row],[Vertex 1]],GroupVertices[Vertex],0)),1,1,"")</f>
        <v>4</v>
      </c>
      <c r="AF74" s="79" t="str">
        <f>REPLACE(INDEX(GroupVertices[Group],MATCH(Edges[[#This Row],[Vertex 2]],GroupVertices[Vertex],0)),1,1,"")</f>
        <v>4</v>
      </c>
      <c r="AG74" s="48">
        <v>2</v>
      </c>
      <c r="AH74" s="49">
        <v>6.666666666666667</v>
      </c>
      <c r="AI74" s="48">
        <v>1</v>
      </c>
      <c r="AJ74" s="49">
        <v>3.3333333333333335</v>
      </c>
      <c r="AK74" s="48">
        <v>0</v>
      </c>
      <c r="AL74" s="49">
        <v>0</v>
      </c>
      <c r="AM74" s="48">
        <v>27</v>
      </c>
      <c r="AN74" s="49">
        <v>90</v>
      </c>
      <c r="AO74" s="48">
        <v>30</v>
      </c>
    </row>
    <row r="75" spans="1:41" ht="15">
      <c r="A75" s="65" t="s">
        <v>376</v>
      </c>
      <c r="B75" s="65" t="s">
        <v>485</v>
      </c>
      <c r="C75" s="66" t="s">
        <v>2705</v>
      </c>
      <c r="D75" s="67">
        <v>3</v>
      </c>
      <c r="E75" s="68" t="s">
        <v>132</v>
      </c>
      <c r="F75" s="69">
        <v>32</v>
      </c>
      <c r="G75" s="66"/>
      <c r="H75" s="70"/>
      <c r="I75" s="71"/>
      <c r="J75" s="71"/>
      <c r="K75" s="34" t="s">
        <v>65</v>
      </c>
      <c r="L75" s="78">
        <v>75</v>
      </c>
      <c r="M75" s="78"/>
      <c r="N75" s="73"/>
      <c r="O75" s="80" t="s">
        <v>496</v>
      </c>
      <c r="P75" s="82" t="s">
        <v>560</v>
      </c>
      <c r="Q75" s="82" t="s">
        <v>560</v>
      </c>
      <c r="R75" s="84">
        <v>43429.12569444445</v>
      </c>
      <c r="S75" s="86" t="s">
        <v>725</v>
      </c>
      <c r="T75" s="80" t="s">
        <v>890</v>
      </c>
      <c r="U75" s="80"/>
      <c r="V75" s="80"/>
      <c r="W75" s="80" t="s">
        <v>1056</v>
      </c>
      <c r="X75" s="80" t="s">
        <v>1142</v>
      </c>
      <c r="Y75" s="80" t="s">
        <v>1146</v>
      </c>
      <c r="Z75" s="80" t="s">
        <v>1152</v>
      </c>
      <c r="AA75" s="80"/>
      <c r="AB75" s="80" t="s">
        <v>64</v>
      </c>
      <c r="AC75" s="80"/>
      <c r="AD75">
        <v>1</v>
      </c>
      <c r="AE75" s="79" t="str">
        <f>REPLACE(INDEX(GroupVertices[Group],MATCH(Edges[[#This Row],[Vertex 1]],GroupVertices[Vertex],0)),1,1,"")</f>
        <v>4</v>
      </c>
      <c r="AF75" s="79" t="str">
        <f>REPLACE(INDEX(GroupVertices[Group],MATCH(Edges[[#This Row],[Vertex 2]],GroupVertices[Vertex],0)),1,1,"")</f>
        <v>4</v>
      </c>
      <c r="AG75" s="48">
        <v>2</v>
      </c>
      <c r="AH75" s="49">
        <v>6.666666666666667</v>
      </c>
      <c r="AI75" s="48">
        <v>1</v>
      </c>
      <c r="AJ75" s="49">
        <v>3.3333333333333335</v>
      </c>
      <c r="AK75" s="48">
        <v>0</v>
      </c>
      <c r="AL75" s="49">
        <v>0</v>
      </c>
      <c r="AM75" s="48">
        <v>27</v>
      </c>
      <c r="AN75" s="49">
        <v>90</v>
      </c>
      <c r="AO75" s="48">
        <v>30</v>
      </c>
    </row>
    <row r="76" spans="1:41" ht="15">
      <c r="A76" s="65" t="s">
        <v>376</v>
      </c>
      <c r="B76" s="65" t="s">
        <v>486</v>
      </c>
      <c r="C76" s="66" t="s">
        <v>2705</v>
      </c>
      <c r="D76" s="67">
        <v>3</v>
      </c>
      <c r="E76" s="68" t="s">
        <v>132</v>
      </c>
      <c r="F76" s="69">
        <v>32</v>
      </c>
      <c r="G76" s="66"/>
      <c r="H76" s="70"/>
      <c r="I76" s="71"/>
      <c r="J76" s="71"/>
      <c r="K76" s="34" t="s">
        <v>65</v>
      </c>
      <c r="L76" s="78">
        <v>76</v>
      </c>
      <c r="M76" s="78"/>
      <c r="N76" s="73"/>
      <c r="O76" s="80" t="s">
        <v>496</v>
      </c>
      <c r="P76" s="82" t="s">
        <v>560</v>
      </c>
      <c r="Q76" s="82" t="s">
        <v>560</v>
      </c>
      <c r="R76" s="84">
        <v>43429.12569444445</v>
      </c>
      <c r="S76" s="86" t="s">
        <v>725</v>
      </c>
      <c r="T76" s="80" t="s">
        <v>890</v>
      </c>
      <c r="U76" s="80"/>
      <c r="V76" s="80"/>
      <c r="W76" s="80" t="s">
        <v>1056</v>
      </c>
      <c r="X76" s="80" t="s">
        <v>1142</v>
      </c>
      <c r="Y76" s="80" t="s">
        <v>1146</v>
      </c>
      <c r="Z76" s="80" t="s">
        <v>1152</v>
      </c>
      <c r="AA76" s="80"/>
      <c r="AB76" s="80" t="s">
        <v>64</v>
      </c>
      <c r="AC76" s="80"/>
      <c r="AD76">
        <v>1</v>
      </c>
      <c r="AE76" s="79" t="str">
        <f>REPLACE(INDEX(GroupVertices[Group],MATCH(Edges[[#This Row],[Vertex 1]],GroupVertices[Vertex],0)),1,1,"")</f>
        <v>4</v>
      </c>
      <c r="AF76" s="79" t="str">
        <f>REPLACE(INDEX(GroupVertices[Group],MATCH(Edges[[#This Row],[Vertex 2]],GroupVertices[Vertex],0)),1,1,"")</f>
        <v>4</v>
      </c>
      <c r="AG76" s="48">
        <v>2</v>
      </c>
      <c r="AH76" s="49">
        <v>6.666666666666667</v>
      </c>
      <c r="AI76" s="48">
        <v>1</v>
      </c>
      <c r="AJ76" s="49">
        <v>3.3333333333333335</v>
      </c>
      <c r="AK76" s="48">
        <v>0</v>
      </c>
      <c r="AL76" s="49">
        <v>0</v>
      </c>
      <c r="AM76" s="48">
        <v>27</v>
      </c>
      <c r="AN76" s="49">
        <v>90</v>
      </c>
      <c r="AO76" s="48">
        <v>30</v>
      </c>
    </row>
    <row r="77" spans="1:41" ht="15">
      <c r="A77" s="65" t="s">
        <v>376</v>
      </c>
      <c r="B77" s="65" t="s">
        <v>487</v>
      </c>
      <c r="C77" s="66" t="s">
        <v>2705</v>
      </c>
      <c r="D77" s="67">
        <v>3</v>
      </c>
      <c r="E77" s="68" t="s">
        <v>132</v>
      </c>
      <c r="F77" s="69">
        <v>32</v>
      </c>
      <c r="G77" s="66"/>
      <c r="H77" s="70"/>
      <c r="I77" s="71"/>
      <c r="J77" s="71"/>
      <c r="K77" s="34" t="s">
        <v>65</v>
      </c>
      <c r="L77" s="78">
        <v>77</v>
      </c>
      <c r="M77" s="78"/>
      <c r="N77" s="73"/>
      <c r="O77" s="80" t="s">
        <v>496</v>
      </c>
      <c r="P77" s="82" t="s">
        <v>560</v>
      </c>
      <c r="Q77" s="82" t="s">
        <v>560</v>
      </c>
      <c r="R77" s="84">
        <v>43429.12569444445</v>
      </c>
      <c r="S77" s="86" t="s">
        <v>725</v>
      </c>
      <c r="T77" s="80" t="s">
        <v>890</v>
      </c>
      <c r="U77" s="80"/>
      <c r="V77" s="80"/>
      <c r="W77" s="80" t="s">
        <v>1056</v>
      </c>
      <c r="X77" s="80" t="s">
        <v>1142</v>
      </c>
      <c r="Y77" s="80" t="s">
        <v>1146</v>
      </c>
      <c r="Z77" s="80" t="s">
        <v>1152</v>
      </c>
      <c r="AA77" s="80"/>
      <c r="AB77" s="80" t="s">
        <v>64</v>
      </c>
      <c r="AC77" s="80"/>
      <c r="AD77">
        <v>1</v>
      </c>
      <c r="AE77" s="79" t="str">
        <f>REPLACE(INDEX(GroupVertices[Group],MATCH(Edges[[#This Row],[Vertex 1]],GroupVertices[Vertex],0)),1,1,"")</f>
        <v>4</v>
      </c>
      <c r="AF77" s="79" t="str">
        <f>REPLACE(INDEX(GroupVertices[Group],MATCH(Edges[[#This Row],[Vertex 2]],GroupVertices[Vertex],0)),1,1,"")</f>
        <v>4</v>
      </c>
      <c r="AG77" s="48">
        <v>2</v>
      </c>
      <c r="AH77" s="49">
        <v>6.666666666666667</v>
      </c>
      <c r="AI77" s="48">
        <v>1</v>
      </c>
      <c r="AJ77" s="49">
        <v>3.3333333333333335</v>
      </c>
      <c r="AK77" s="48">
        <v>0</v>
      </c>
      <c r="AL77" s="49">
        <v>0</v>
      </c>
      <c r="AM77" s="48">
        <v>27</v>
      </c>
      <c r="AN77" s="49">
        <v>90</v>
      </c>
      <c r="AO77" s="48">
        <v>30</v>
      </c>
    </row>
    <row r="78" spans="1:41" ht="15">
      <c r="A78" s="65" t="s">
        <v>377</v>
      </c>
      <c r="B78" s="65" t="s">
        <v>377</v>
      </c>
      <c r="C78" s="66" t="s">
        <v>2705</v>
      </c>
      <c r="D78" s="67">
        <v>3</v>
      </c>
      <c r="E78" s="68" t="s">
        <v>132</v>
      </c>
      <c r="F78" s="69">
        <v>32</v>
      </c>
      <c r="G78" s="66"/>
      <c r="H78" s="70"/>
      <c r="I78" s="71"/>
      <c r="J78" s="71"/>
      <c r="K78" s="34" t="s">
        <v>65</v>
      </c>
      <c r="L78" s="78">
        <v>78</v>
      </c>
      <c r="M78" s="78"/>
      <c r="N78" s="73"/>
      <c r="O78" s="80" t="s">
        <v>305</v>
      </c>
      <c r="P78" s="82" t="s">
        <v>561</v>
      </c>
      <c r="Q78" s="82" t="s">
        <v>561</v>
      </c>
      <c r="R78" s="84">
        <v>43430.816666666666</v>
      </c>
      <c r="S78" s="86" t="s">
        <v>726</v>
      </c>
      <c r="T78" s="80" t="s">
        <v>891</v>
      </c>
      <c r="U78" s="80"/>
      <c r="V78" s="80"/>
      <c r="W78" s="80" t="s">
        <v>1057</v>
      </c>
      <c r="X78" s="80" t="s">
        <v>1144</v>
      </c>
      <c r="Y78" s="80" t="s">
        <v>1146</v>
      </c>
      <c r="Z78" s="80" t="s">
        <v>1152</v>
      </c>
      <c r="AA78" s="80"/>
      <c r="AB78" s="80" t="s">
        <v>64</v>
      </c>
      <c r="AC78" s="80"/>
      <c r="AD78">
        <v>1</v>
      </c>
      <c r="AE78" s="79" t="str">
        <f>REPLACE(INDEX(GroupVertices[Group],MATCH(Edges[[#This Row],[Vertex 1]],GroupVertices[Vertex],0)),1,1,"")</f>
        <v>1</v>
      </c>
      <c r="AF78" s="79" t="str">
        <f>REPLACE(INDEX(GroupVertices[Group],MATCH(Edges[[#This Row],[Vertex 2]],GroupVertices[Vertex],0)),1,1,"")</f>
        <v>1</v>
      </c>
      <c r="AG78" s="48">
        <v>0</v>
      </c>
      <c r="AH78" s="49">
        <v>0</v>
      </c>
      <c r="AI78" s="48">
        <v>0</v>
      </c>
      <c r="AJ78" s="49">
        <v>0</v>
      </c>
      <c r="AK78" s="48">
        <v>0</v>
      </c>
      <c r="AL78" s="49">
        <v>0</v>
      </c>
      <c r="AM78" s="48">
        <v>14</v>
      </c>
      <c r="AN78" s="49">
        <v>100</v>
      </c>
      <c r="AO78" s="48">
        <v>14</v>
      </c>
    </row>
    <row r="79" spans="1:41" ht="15">
      <c r="A79" s="65" t="s">
        <v>378</v>
      </c>
      <c r="B79" s="65" t="s">
        <v>378</v>
      </c>
      <c r="C79" s="66" t="s">
        <v>2705</v>
      </c>
      <c r="D79" s="67">
        <v>3</v>
      </c>
      <c r="E79" s="68" t="s">
        <v>132</v>
      </c>
      <c r="F79" s="69">
        <v>32</v>
      </c>
      <c r="G79" s="66"/>
      <c r="H79" s="70"/>
      <c r="I79" s="71"/>
      <c r="J79" s="71"/>
      <c r="K79" s="34" t="s">
        <v>65</v>
      </c>
      <c r="L79" s="78">
        <v>79</v>
      </c>
      <c r="M79" s="78"/>
      <c r="N79" s="73"/>
      <c r="O79" s="80" t="s">
        <v>305</v>
      </c>
      <c r="P79" s="82" t="s">
        <v>562</v>
      </c>
      <c r="Q79" s="82" t="s">
        <v>562</v>
      </c>
      <c r="R79" s="84">
        <v>43429.71944444445</v>
      </c>
      <c r="S79" s="86" t="s">
        <v>727</v>
      </c>
      <c r="T79" s="80" t="s">
        <v>892</v>
      </c>
      <c r="U79" s="80"/>
      <c r="V79" s="80"/>
      <c r="W79" s="80" t="s">
        <v>1058</v>
      </c>
      <c r="X79" s="80" t="s">
        <v>1144</v>
      </c>
      <c r="Y79" s="80" t="s">
        <v>1145</v>
      </c>
      <c r="Z79" s="80" t="s">
        <v>1152</v>
      </c>
      <c r="AA79" s="80"/>
      <c r="AB79" s="80" t="s">
        <v>64</v>
      </c>
      <c r="AC79" s="80"/>
      <c r="AD79">
        <v>1</v>
      </c>
      <c r="AE79" s="79" t="str">
        <f>REPLACE(INDEX(GroupVertices[Group],MATCH(Edges[[#This Row],[Vertex 1]],GroupVertices[Vertex],0)),1,1,"")</f>
        <v>1</v>
      </c>
      <c r="AF79" s="79" t="str">
        <f>REPLACE(INDEX(GroupVertices[Group],MATCH(Edges[[#This Row],[Vertex 2]],GroupVertices[Vertex],0)),1,1,"")</f>
        <v>1</v>
      </c>
      <c r="AG79" s="48">
        <v>0</v>
      </c>
      <c r="AH79" s="49">
        <v>0</v>
      </c>
      <c r="AI79" s="48">
        <v>0</v>
      </c>
      <c r="AJ79" s="49">
        <v>0</v>
      </c>
      <c r="AK79" s="48">
        <v>0</v>
      </c>
      <c r="AL79" s="49">
        <v>0</v>
      </c>
      <c r="AM79" s="48">
        <v>89</v>
      </c>
      <c r="AN79" s="49">
        <v>100</v>
      </c>
      <c r="AO79" s="48">
        <v>89</v>
      </c>
    </row>
    <row r="80" spans="1:41" ht="15">
      <c r="A80" s="65" t="s">
        <v>379</v>
      </c>
      <c r="B80" s="65" t="s">
        <v>379</v>
      </c>
      <c r="C80" s="66" t="s">
        <v>2705</v>
      </c>
      <c r="D80" s="67">
        <v>3</v>
      </c>
      <c r="E80" s="68" t="s">
        <v>132</v>
      </c>
      <c r="F80" s="69">
        <v>32</v>
      </c>
      <c r="G80" s="66"/>
      <c r="H80" s="70"/>
      <c r="I80" s="71"/>
      <c r="J80" s="71"/>
      <c r="K80" s="34" t="s">
        <v>65</v>
      </c>
      <c r="L80" s="78">
        <v>80</v>
      </c>
      <c r="M80" s="78"/>
      <c r="N80" s="73"/>
      <c r="O80" s="80" t="s">
        <v>305</v>
      </c>
      <c r="P80" s="82" t="s">
        <v>563</v>
      </c>
      <c r="Q80" s="82" t="s">
        <v>563</v>
      </c>
      <c r="R80" s="84">
        <v>43429.84652777778</v>
      </c>
      <c r="S80" s="86" t="s">
        <v>728</v>
      </c>
      <c r="T80" s="80" t="s">
        <v>893</v>
      </c>
      <c r="U80" s="80"/>
      <c r="V80" s="80"/>
      <c r="W80" s="80" t="s">
        <v>1059</v>
      </c>
      <c r="X80" s="80" t="s">
        <v>1142</v>
      </c>
      <c r="Y80" s="80" t="s">
        <v>1143</v>
      </c>
      <c r="Z80" s="80" t="s">
        <v>1152</v>
      </c>
      <c r="AA80" s="80"/>
      <c r="AB80" s="80" t="s">
        <v>64</v>
      </c>
      <c r="AC80" s="80"/>
      <c r="AD80">
        <v>1</v>
      </c>
      <c r="AE80" s="79" t="str">
        <f>REPLACE(INDEX(GroupVertices[Group],MATCH(Edges[[#This Row],[Vertex 1]],GroupVertices[Vertex],0)),1,1,"")</f>
        <v>1</v>
      </c>
      <c r="AF80" s="79" t="str">
        <f>REPLACE(INDEX(GroupVertices[Group],MATCH(Edges[[#This Row],[Vertex 2]],GroupVertices[Vertex],0)),1,1,"")</f>
        <v>1</v>
      </c>
      <c r="AG80" s="48">
        <v>1</v>
      </c>
      <c r="AH80" s="49">
        <v>2.1739130434782608</v>
      </c>
      <c r="AI80" s="48">
        <v>0</v>
      </c>
      <c r="AJ80" s="49">
        <v>0</v>
      </c>
      <c r="AK80" s="48">
        <v>0</v>
      </c>
      <c r="AL80" s="49">
        <v>0</v>
      </c>
      <c r="AM80" s="48">
        <v>45</v>
      </c>
      <c r="AN80" s="49">
        <v>97.82608695652173</v>
      </c>
      <c r="AO80" s="48">
        <v>46</v>
      </c>
    </row>
    <row r="81" spans="1:41" ht="15">
      <c r="A81" s="65" t="s">
        <v>380</v>
      </c>
      <c r="B81" s="65" t="s">
        <v>380</v>
      </c>
      <c r="C81" s="66" t="s">
        <v>2705</v>
      </c>
      <c r="D81" s="67">
        <v>3</v>
      </c>
      <c r="E81" s="68" t="s">
        <v>132</v>
      </c>
      <c r="F81" s="69">
        <v>32</v>
      </c>
      <c r="G81" s="66"/>
      <c r="H81" s="70"/>
      <c r="I81" s="71"/>
      <c r="J81" s="71"/>
      <c r="K81" s="34" t="s">
        <v>65</v>
      </c>
      <c r="L81" s="78">
        <v>81</v>
      </c>
      <c r="M81" s="78"/>
      <c r="N81" s="73"/>
      <c r="O81" s="80" t="s">
        <v>305</v>
      </c>
      <c r="P81" s="82" t="s">
        <v>564</v>
      </c>
      <c r="Q81" s="82" t="s">
        <v>564</v>
      </c>
      <c r="R81" s="84">
        <v>43429.81527777778</v>
      </c>
      <c r="S81" s="86" t="s">
        <v>729</v>
      </c>
      <c r="T81" s="80" t="s">
        <v>894</v>
      </c>
      <c r="U81" s="80"/>
      <c r="V81" s="80"/>
      <c r="W81" s="80" t="s">
        <v>1024</v>
      </c>
      <c r="X81" s="80" t="s">
        <v>1142</v>
      </c>
      <c r="Y81" s="80" t="s">
        <v>1147</v>
      </c>
      <c r="Z81" s="80" t="s">
        <v>1152</v>
      </c>
      <c r="AA81" s="80"/>
      <c r="AB81" s="80" t="s">
        <v>64</v>
      </c>
      <c r="AC81" s="80"/>
      <c r="AD81">
        <v>1</v>
      </c>
      <c r="AE81" s="79" t="str">
        <f>REPLACE(INDEX(GroupVertices[Group],MATCH(Edges[[#This Row],[Vertex 1]],GroupVertices[Vertex],0)),1,1,"")</f>
        <v>1</v>
      </c>
      <c r="AF81" s="79" t="str">
        <f>REPLACE(INDEX(GroupVertices[Group],MATCH(Edges[[#This Row],[Vertex 2]],GroupVertices[Vertex],0)),1,1,"")</f>
        <v>1</v>
      </c>
      <c r="AG81" s="48">
        <v>2</v>
      </c>
      <c r="AH81" s="49">
        <v>5.405405405405405</v>
      </c>
      <c r="AI81" s="48">
        <v>0</v>
      </c>
      <c r="AJ81" s="49">
        <v>0</v>
      </c>
      <c r="AK81" s="48">
        <v>0</v>
      </c>
      <c r="AL81" s="49">
        <v>0</v>
      </c>
      <c r="AM81" s="48">
        <v>35</v>
      </c>
      <c r="AN81" s="49">
        <v>94.5945945945946</v>
      </c>
      <c r="AO81" s="48">
        <v>37</v>
      </c>
    </row>
    <row r="82" spans="1:41" ht="15">
      <c r="A82" s="65" t="s">
        <v>381</v>
      </c>
      <c r="B82" s="65" t="s">
        <v>381</v>
      </c>
      <c r="C82" s="66" t="s">
        <v>2705</v>
      </c>
      <c r="D82" s="67">
        <v>3</v>
      </c>
      <c r="E82" s="68" t="s">
        <v>132</v>
      </c>
      <c r="F82" s="69">
        <v>32</v>
      </c>
      <c r="G82" s="66"/>
      <c r="H82" s="70"/>
      <c r="I82" s="71"/>
      <c r="J82" s="71"/>
      <c r="K82" s="34" t="s">
        <v>65</v>
      </c>
      <c r="L82" s="78">
        <v>82</v>
      </c>
      <c r="M82" s="78"/>
      <c r="N82" s="73"/>
      <c r="O82" s="80" t="s">
        <v>305</v>
      </c>
      <c r="P82" s="82" t="s">
        <v>565</v>
      </c>
      <c r="Q82" s="82" t="s">
        <v>565</v>
      </c>
      <c r="R82" s="84">
        <v>43430.660416666666</v>
      </c>
      <c r="S82" s="86" t="s">
        <v>730</v>
      </c>
      <c r="T82" s="80" t="s">
        <v>895</v>
      </c>
      <c r="U82" s="80"/>
      <c r="V82" s="80"/>
      <c r="W82" s="80" t="s">
        <v>1060</v>
      </c>
      <c r="X82" s="80" t="s">
        <v>1143</v>
      </c>
      <c r="Y82" s="80" t="s">
        <v>1147</v>
      </c>
      <c r="Z82" s="80" t="s">
        <v>1152</v>
      </c>
      <c r="AA82" s="80"/>
      <c r="AB82" s="80" t="s">
        <v>64</v>
      </c>
      <c r="AC82" s="80"/>
      <c r="AD82">
        <v>1</v>
      </c>
      <c r="AE82" s="79" t="str">
        <f>REPLACE(INDEX(GroupVertices[Group],MATCH(Edges[[#This Row],[Vertex 1]],GroupVertices[Vertex],0)),1,1,"")</f>
        <v>1</v>
      </c>
      <c r="AF82" s="79" t="str">
        <f>REPLACE(INDEX(GroupVertices[Group],MATCH(Edges[[#This Row],[Vertex 2]],GroupVertices[Vertex],0)),1,1,"")</f>
        <v>1</v>
      </c>
      <c r="AG82" s="48">
        <v>0</v>
      </c>
      <c r="AH82" s="49">
        <v>0</v>
      </c>
      <c r="AI82" s="48">
        <v>1</v>
      </c>
      <c r="AJ82" s="49">
        <v>4</v>
      </c>
      <c r="AK82" s="48">
        <v>0</v>
      </c>
      <c r="AL82" s="49">
        <v>0</v>
      </c>
      <c r="AM82" s="48">
        <v>24</v>
      </c>
      <c r="AN82" s="49">
        <v>96</v>
      </c>
      <c r="AO82" s="48">
        <v>25</v>
      </c>
    </row>
    <row r="83" spans="1:41" ht="15">
      <c r="A83" s="65" t="s">
        <v>382</v>
      </c>
      <c r="B83" s="65" t="s">
        <v>382</v>
      </c>
      <c r="C83" s="66" t="s">
        <v>2705</v>
      </c>
      <c r="D83" s="67">
        <v>3</v>
      </c>
      <c r="E83" s="68" t="s">
        <v>132</v>
      </c>
      <c r="F83" s="69">
        <v>32</v>
      </c>
      <c r="G83" s="66"/>
      <c r="H83" s="70"/>
      <c r="I83" s="71"/>
      <c r="J83" s="71"/>
      <c r="K83" s="34" t="s">
        <v>65</v>
      </c>
      <c r="L83" s="78">
        <v>83</v>
      </c>
      <c r="M83" s="78"/>
      <c r="N83" s="73"/>
      <c r="O83" s="80" t="s">
        <v>305</v>
      </c>
      <c r="P83" s="82" t="s">
        <v>566</v>
      </c>
      <c r="Q83" s="82" t="s">
        <v>566</v>
      </c>
      <c r="R83" s="84">
        <v>43429.481944444444</v>
      </c>
      <c r="S83" s="86" t="s">
        <v>731</v>
      </c>
      <c r="T83" s="80" t="s">
        <v>896</v>
      </c>
      <c r="U83" s="80"/>
      <c r="V83" s="80"/>
      <c r="W83" s="80" t="s">
        <v>1061</v>
      </c>
      <c r="X83" s="80" t="s">
        <v>1142</v>
      </c>
      <c r="Y83" s="80" t="s">
        <v>1149</v>
      </c>
      <c r="Z83" s="80" t="s">
        <v>1152</v>
      </c>
      <c r="AA83" s="80"/>
      <c r="AB83" s="80" t="s">
        <v>64</v>
      </c>
      <c r="AC83" s="80"/>
      <c r="AD83">
        <v>1</v>
      </c>
      <c r="AE83" s="79" t="str">
        <f>REPLACE(INDEX(GroupVertices[Group],MATCH(Edges[[#This Row],[Vertex 1]],GroupVertices[Vertex],0)),1,1,"")</f>
        <v>1</v>
      </c>
      <c r="AF83" s="79" t="str">
        <f>REPLACE(INDEX(GroupVertices[Group],MATCH(Edges[[#This Row],[Vertex 2]],GroupVertices[Vertex],0)),1,1,"")</f>
        <v>1</v>
      </c>
      <c r="AG83" s="48">
        <v>1</v>
      </c>
      <c r="AH83" s="49">
        <v>5.555555555555555</v>
      </c>
      <c r="AI83" s="48">
        <v>0</v>
      </c>
      <c r="AJ83" s="49">
        <v>0</v>
      </c>
      <c r="AK83" s="48">
        <v>0</v>
      </c>
      <c r="AL83" s="49">
        <v>0</v>
      </c>
      <c r="AM83" s="48">
        <v>17</v>
      </c>
      <c r="AN83" s="49">
        <v>94.44444444444444</v>
      </c>
      <c r="AO83" s="48">
        <v>18</v>
      </c>
    </row>
    <row r="84" spans="1:41" ht="15">
      <c r="A84" s="65" t="s">
        <v>383</v>
      </c>
      <c r="B84" s="65" t="s">
        <v>383</v>
      </c>
      <c r="C84" s="66" t="s">
        <v>2705</v>
      </c>
      <c r="D84" s="67">
        <v>3</v>
      </c>
      <c r="E84" s="68" t="s">
        <v>132</v>
      </c>
      <c r="F84" s="69">
        <v>32</v>
      </c>
      <c r="G84" s="66"/>
      <c r="H84" s="70"/>
      <c r="I84" s="71"/>
      <c r="J84" s="71"/>
      <c r="K84" s="34" t="s">
        <v>65</v>
      </c>
      <c r="L84" s="78">
        <v>84</v>
      </c>
      <c r="M84" s="78"/>
      <c r="N84" s="73"/>
      <c r="O84" s="80" t="s">
        <v>305</v>
      </c>
      <c r="P84" s="82" t="s">
        <v>567</v>
      </c>
      <c r="Q84" s="82" t="s">
        <v>567</v>
      </c>
      <c r="R84" s="84">
        <v>43429.98611111111</v>
      </c>
      <c r="S84" s="86" t="s">
        <v>732</v>
      </c>
      <c r="T84" s="80" t="s">
        <v>897</v>
      </c>
      <c r="U84" s="80"/>
      <c r="V84" s="80"/>
      <c r="W84" s="80" t="s">
        <v>1062</v>
      </c>
      <c r="X84" s="80" t="s">
        <v>1143</v>
      </c>
      <c r="Y84" s="80" t="s">
        <v>1146</v>
      </c>
      <c r="Z84" s="80" t="s">
        <v>1152</v>
      </c>
      <c r="AA84" s="80"/>
      <c r="AB84" s="80" t="s">
        <v>64</v>
      </c>
      <c r="AC84" s="80"/>
      <c r="AD84">
        <v>1</v>
      </c>
      <c r="AE84" s="79" t="str">
        <f>REPLACE(INDEX(GroupVertices[Group],MATCH(Edges[[#This Row],[Vertex 1]],GroupVertices[Vertex],0)),1,1,"")</f>
        <v>1</v>
      </c>
      <c r="AF84" s="79" t="str">
        <f>REPLACE(INDEX(GroupVertices[Group],MATCH(Edges[[#This Row],[Vertex 2]],GroupVertices[Vertex],0)),1,1,"")</f>
        <v>1</v>
      </c>
      <c r="AG84" s="48">
        <v>0</v>
      </c>
      <c r="AH84" s="49">
        <v>0</v>
      </c>
      <c r="AI84" s="48">
        <v>1</v>
      </c>
      <c r="AJ84" s="49">
        <v>2.9411764705882355</v>
      </c>
      <c r="AK84" s="48">
        <v>0</v>
      </c>
      <c r="AL84" s="49">
        <v>0</v>
      </c>
      <c r="AM84" s="48">
        <v>33</v>
      </c>
      <c r="AN84" s="49">
        <v>97.05882352941177</v>
      </c>
      <c r="AO84" s="48">
        <v>34</v>
      </c>
    </row>
    <row r="85" spans="1:41" ht="15">
      <c r="A85" s="65" t="s">
        <v>384</v>
      </c>
      <c r="B85" s="65" t="s">
        <v>384</v>
      </c>
      <c r="C85" s="66" t="s">
        <v>2705</v>
      </c>
      <c r="D85" s="67">
        <v>3</v>
      </c>
      <c r="E85" s="68" t="s">
        <v>132</v>
      </c>
      <c r="F85" s="69">
        <v>32</v>
      </c>
      <c r="G85" s="66"/>
      <c r="H85" s="70"/>
      <c r="I85" s="71"/>
      <c r="J85" s="71"/>
      <c r="K85" s="34" t="s">
        <v>65</v>
      </c>
      <c r="L85" s="78">
        <v>85</v>
      </c>
      <c r="M85" s="78"/>
      <c r="N85" s="73"/>
      <c r="O85" s="80" t="s">
        <v>305</v>
      </c>
      <c r="P85" s="82" t="s">
        <v>568</v>
      </c>
      <c r="Q85" s="82" t="s">
        <v>568</v>
      </c>
      <c r="R85" s="84">
        <v>43430.7375</v>
      </c>
      <c r="S85" s="86" t="s">
        <v>733</v>
      </c>
      <c r="T85" s="80" t="s">
        <v>898</v>
      </c>
      <c r="U85" s="80"/>
      <c r="V85" s="80"/>
      <c r="W85" s="80" t="s">
        <v>468</v>
      </c>
      <c r="X85" s="80" t="s">
        <v>1142</v>
      </c>
      <c r="Y85" s="80" t="s">
        <v>1147</v>
      </c>
      <c r="Z85" s="80" t="s">
        <v>1152</v>
      </c>
      <c r="AA85" s="80"/>
      <c r="AB85" s="80" t="s">
        <v>64</v>
      </c>
      <c r="AC85" s="80"/>
      <c r="AD85">
        <v>1</v>
      </c>
      <c r="AE85" s="79" t="str">
        <f>REPLACE(INDEX(GroupVertices[Group],MATCH(Edges[[#This Row],[Vertex 1]],GroupVertices[Vertex],0)),1,1,"")</f>
        <v>1</v>
      </c>
      <c r="AF85" s="79" t="str">
        <f>REPLACE(INDEX(GroupVertices[Group],MATCH(Edges[[#This Row],[Vertex 2]],GroupVertices[Vertex],0)),1,1,"")</f>
        <v>1</v>
      </c>
      <c r="AG85" s="48">
        <v>0</v>
      </c>
      <c r="AH85" s="49">
        <v>0</v>
      </c>
      <c r="AI85" s="48">
        <v>0</v>
      </c>
      <c r="AJ85" s="49">
        <v>0</v>
      </c>
      <c r="AK85" s="48">
        <v>0</v>
      </c>
      <c r="AL85" s="49">
        <v>0</v>
      </c>
      <c r="AM85" s="48">
        <v>15</v>
      </c>
      <c r="AN85" s="49">
        <v>100</v>
      </c>
      <c r="AO85" s="48">
        <v>15</v>
      </c>
    </row>
    <row r="86" spans="1:41" ht="15">
      <c r="A86" s="65" t="s">
        <v>385</v>
      </c>
      <c r="B86" s="65" t="s">
        <v>385</v>
      </c>
      <c r="C86" s="66" t="s">
        <v>2705</v>
      </c>
      <c r="D86" s="67">
        <v>3</v>
      </c>
      <c r="E86" s="68" t="s">
        <v>132</v>
      </c>
      <c r="F86" s="69">
        <v>32</v>
      </c>
      <c r="G86" s="66"/>
      <c r="H86" s="70"/>
      <c r="I86" s="71"/>
      <c r="J86" s="71"/>
      <c r="K86" s="34" t="s">
        <v>65</v>
      </c>
      <c r="L86" s="78">
        <v>86</v>
      </c>
      <c r="M86" s="78"/>
      <c r="N86" s="73"/>
      <c r="O86" s="80" t="s">
        <v>305</v>
      </c>
      <c r="P86" s="82" t="s">
        <v>569</v>
      </c>
      <c r="Q86" s="82" t="s">
        <v>569</v>
      </c>
      <c r="R86" s="84">
        <v>43429.49375</v>
      </c>
      <c r="S86" s="86" t="s">
        <v>734</v>
      </c>
      <c r="T86" s="80" t="s">
        <v>899</v>
      </c>
      <c r="U86" s="80"/>
      <c r="V86" s="80"/>
      <c r="W86" s="80" t="s">
        <v>1063</v>
      </c>
      <c r="X86" s="80" t="s">
        <v>1142</v>
      </c>
      <c r="Y86" s="80" t="s">
        <v>1146</v>
      </c>
      <c r="Z86" s="80" t="s">
        <v>1152</v>
      </c>
      <c r="AA86" s="80"/>
      <c r="AB86" s="80" t="s">
        <v>64</v>
      </c>
      <c r="AC86" s="80"/>
      <c r="AD86">
        <v>1</v>
      </c>
      <c r="AE86" s="79" t="str">
        <f>REPLACE(INDEX(GroupVertices[Group],MATCH(Edges[[#This Row],[Vertex 1]],GroupVertices[Vertex],0)),1,1,"")</f>
        <v>1</v>
      </c>
      <c r="AF86" s="79" t="str">
        <f>REPLACE(INDEX(GroupVertices[Group],MATCH(Edges[[#This Row],[Vertex 2]],GroupVertices[Vertex],0)),1,1,"")</f>
        <v>1</v>
      </c>
      <c r="AG86" s="48">
        <v>1</v>
      </c>
      <c r="AH86" s="49">
        <v>1.5151515151515151</v>
      </c>
      <c r="AI86" s="48">
        <v>0</v>
      </c>
      <c r="AJ86" s="49">
        <v>0</v>
      </c>
      <c r="AK86" s="48">
        <v>0</v>
      </c>
      <c r="AL86" s="49">
        <v>0</v>
      </c>
      <c r="AM86" s="48">
        <v>65</v>
      </c>
      <c r="AN86" s="49">
        <v>98.48484848484848</v>
      </c>
      <c r="AO86" s="48">
        <v>66</v>
      </c>
    </row>
    <row r="87" spans="1:41" ht="15">
      <c r="A87" s="65" t="s">
        <v>386</v>
      </c>
      <c r="B87" s="65" t="s">
        <v>386</v>
      </c>
      <c r="C87" s="66" t="s">
        <v>2705</v>
      </c>
      <c r="D87" s="67">
        <v>3</v>
      </c>
      <c r="E87" s="68" t="s">
        <v>132</v>
      </c>
      <c r="F87" s="69">
        <v>32</v>
      </c>
      <c r="G87" s="66"/>
      <c r="H87" s="70"/>
      <c r="I87" s="71"/>
      <c r="J87" s="71"/>
      <c r="K87" s="34" t="s">
        <v>65</v>
      </c>
      <c r="L87" s="78">
        <v>87</v>
      </c>
      <c r="M87" s="78"/>
      <c r="N87" s="73"/>
      <c r="O87" s="80" t="s">
        <v>305</v>
      </c>
      <c r="P87" s="82" t="s">
        <v>570</v>
      </c>
      <c r="Q87" s="82" t="s">
        <v>570</v>
      </c>
      <c r="R87" s="84">
        <v>43429.81805555556</v>
      </c>
      <c r="S87" s="86" t="s">
        <v>735</v>
      </c>
      <c r="T87" s="80" t="s">
        <v>900</v>
      </c>
      <c r="U87" s="80"/>
      <c r="V87" s="80"/>
      <c r="W87" s="80" t="s">
        <v>1064</v>
      </c>
      <c r="X87" s="80" t="s">
        <v>1143</v>
      </c>
      <c r="Y87" s="80" t="s">
        <v>1145</v>
      </c>
      <c r="Z87" s="80" t="s">
        <v>1152</v>
      </c>
      <c r="AA87" s="80"/>
      <c r="AB87" s="80" t="s">
        <v>64</v>
      </c>
      <c r="AC87" s="80"/>
      <c r="AD87">
        <v>1</v>
      </c>
      <c r="AE87" s="79" t="str">
        <f>REPLACE(INDEX(GroupVertices[Group],MATCH(Edges[[#This Row],[Vertex 1]],GroupVertices[Vertex],0)),1,1,"")</f>
        <v>1</v>
      </c>
      <c r="AF87" s="79" t="str">
        <f>REPLACE(INDEX(GroupVertices[Group],MATCH(Edges[[#This Row],[Vertex 2]],GroupVertices[Vertex],0)),1,1,"")</f>
        <v>1</v>
      </c>
      <c r="AG87" s="48">
        <v>1</v>
      </c>
      <c r="AH87" s="49">
        <v>1.7241379310344827</v>
      </c>
      <c r="AI87" s="48">
        <v>0</v>
      </c>
      <c r="AJ87" s="49">
        <v>0</v>
      </c>
      <c r="AK87" s="48">
        <v>0</v>
      </c>
      <c r="AL87" s="49">
        <v>0</v>
      </c>
      <c r="AM87" s="48">
        <v>57</v>
      </c>
      <c r="AN87" s="49">
        <v>98.27586206896552</v>
      </c>
      <c r="AO87" s="48">
        <v>58</v>
      </c>
    </row>
    <row r="88" spans="1:41" ht="15">
      <c r="A88" s="65" t="s">
        <v>387</v>
      </c>
      <c r="B88" s="65" t="s">
        <v>387</v>
      </c>
      <c r="C88" s="66" t="s">
        <v>2705</v>
      </c>
      <c r="D88" s="67">
        <v>3</v>
      </c>
      <c r="E88" s="68" t="s">
        <v>132</v>
      </c>
      <c r="F88" s="69">
        <v>32</v>
      </c>
      <c r="G88" s="66"/>
      <c r="H88" s="70"/>
      <c r="I88" s="71"/>
      <c r="J88" s="71"/>
      <c r="K88" s="34" t="s">
        <v>65</v>
      </c>
      <c r="L88" s="78">
        <v>88</v>
      </c>
      <c r="M88" s="78"/>
      <c r="N88" s="73"/>
      <c r="O88" s="80" t="s">
        <v>305</v>
      </c>
      <c r="P88" s="82" t="s">
        <v>571</v>
      </c>
      <c r="Q88" s="82" t="s">
        <v>571</v>
      </c>
      <c r="R88" s="84">
        <v>43430.697222222225</v>
      </c>
      <c r="S88" s="86" t="s">
        <v>736</v>
      </c>
      <c r="T88" s="80" t="s">
        <v>901</v>
      </c>
      <c r="U88" s="80"/>
      <c r="V88" s="80"/>
      <c r="W88" s="80" t="s">
        <v>1065</v>
      </c>
      <c r="X88" s="80" t="s">
        <v>1142</v>
      </c>
      <c r="Y88" s="80" t="s">
        <v>1150</v>
      </c>
      <c r="Z88" s="80" t="s">
        <v>1152</v>
      </c>
      <c r="AA88" s="80"/>
      <c r="AB88" s="80" t="s">
        <v>64</v>
      </c>
      <c r="AC88" s="80"/>
      <c r="AD88">
        <v>1</v>
      </c>
      <c r="AE88" s="79" t="str">
        <f>REPLACE(INDEX(GroupVertices[Group],MATCH(Edges[[#This Row],[Vertex 1]],GroupVertices[Vertex],0)),1,1,"")</f>
        <v>1</v>
      </c>
      <c r="AF88" s="79" t="str">
        <f>REPLACE(INDEX(GroupVertices[Group],MATCH(Edges[[#This Row],[Vertex 2]],GroupVertices[Vertex],0)),1,1,"")</f>
        <v>1</v>
      </c>
      <c r="AG88" s="48">
        <v>3</v>
      </c>
      <c r="AH88" s="49">
        <v>21.428571428571427</v>
      </c>
      <c r="AI88" s="48">
        <v>0</v>
      </c>
      <c r="AJ88" s="49">
        <v>0</v>
      </c>
      <c r="AK88" s="48">
        <v>0</v>
      </c>
      <c r="AL88" s="49">
        <v>0</v>
      </c>
      <c r="AM88" s="48">
        <v>11</v>
      </c>
      <c r="AN88" s="49">
        <v>78.57142857142857</v>
      </c>
      <c r="AO88" s="48">
        <v>14</v>
      </c>
    </row>
    <row r="89" spans="1:41" ht="15">
      <c r="A89" s="65" t="s">
        <v>388</v>
      </c>
      <c r="B89" s="65" t="s">
        <v>388</v>
      </c>
      <c r="C89" s="66" t="s">
        <v>2705</v>
      </c>
      <c r="D89" s="67">
        <v>3</v>
      </c>
      <c r="E89" s="68" t="s">
        <v>132</v>
      </c>
      <c r="F89" s="69">
        <v>32</v>
      </c>
      <c r="G89" s="66"/>
      <c r="H89" s="70"/>
      <c r="I89" s="71"/>
      <c r="J89" s="71"/>
      <c r="K89" s="34" t="s">
        <v>65</v>
      </c>
      <c r="L89" s="78">
        <v>89</v>
      </c>
      <c r="M89" s="78"/>
      <c r="N89" s="73"/>
      <c r="O89" s="80" t="s">
        <v>305</v>
      </c>
      <c r="P89" s="82" t="s">
        <v>572</v>
      </c>
      <c r="Q89" s="82" t="s">
        <v>572</v>
      </c>
      <c r="R89" s="84">
        <v>43430.88055555556</v>
      </c>
      <c r="S89" s="86" t="s">
        <v>737</v>
      </c>
      <c r="T89" s="80" t="s">
        <v>902</v>
      </c>
      <c r="U89" s="80"/>
      <c r="V89" s="80"/>
      <c r="W89" s="80" t="s">
        <v>1066</v>
      </c>
      <c r="X89" s="80" t="s">
        <v>1142</v>
      </c>
      <c r="Y89" s="80" t="s">
        <v>1146</v>
      </c>
      <c r="Z89" s="80" t="s">
        <v>1152</v>
      </c>
      <c r="AA89" s="80"/>
      <c r="AB89" s="80" t="s">
        <v>64</v>
      </c>
      <c r="AC89" s="80"/>
      <c r="AD89">
        <v>1</v>
      </c>
      <c r="AE89" s="79" t="str">
        <f>REPLACE(INDEX(GroupVertices[Group],MATCH(Edges[[#This Row],[Vertex 1]],GroupVertices[Vertex],0)),1,1,"")</f>
        <v>1</v>
      </c>
      <c r="AF89" s="79" t="str">
        <f>REPLACE(INDEX(GroupVertices[Group],MATCH(Edges[[#This Row],[Vertex 2]],GroupVertices[Vertex],0)),1,1,"")</f>
        <v>1</v>
      </c>
      <c r="AG89" s="48">
        <v>3</v>
      </c>
      <c r="AH89" s="49">
        <v>23.076923076923077</v>
      </c>
      <c r="AI89" s="48">
        <v>0</v>
      </c>
      <c r="AJ89" s="49">
        <v>0</v>
      </c>
      <c r="AK89" s="48">
        <v>0</v>
      </c>
      <c r="AL89" s="49">
        <v>0</v>
      </c>
      <c r="AM89" s="48">
        <v>10</v>
      </c>
      <c r="AN89" s="49">
        <v>76.92307692307692</v>
      </c>
      <c r="AO89" s="48">
        <v>13</v>
      </c>
    </row>
    <row r="90" spans="1:41" ht="15">
      <c r="A90" s="65" t="s">
        <v>389</v>
      </c>
      <c r="B90" s="65" t="s">
        <v>389</v>
      </c>
      <c r="C90" s="66" t="s">
        <v>2705</v>
      </c>
      <c r="D90" s="67">
        <v>3</v>
      </c>
      <c r="E90" s="68" t="s">
        <v>132</v>
      </c>
      <c r="F90" s="69">
        <v>32</v>
      </c>
      <c r="G90" s="66"/>
      <c r="H90" s="70"/>
      <c r="I90" s="71"/>
      <c r="J90" s="71"/>
      <c r="K90" s="34" t="s">
        <v>65</v>
      </c>
      <c r="L90" s="78">
        <v>90</v>
      </c>
      <c r="M90" s="78"/>
      <c r="N90" s="73"/>
      <c r="O90" s="80" t="s">
        <v>305</v>
      </c>
      <c r="P90" s="82" t="s">
        <v>573</v>
      </c>
      <c r="Q90" s="82" t="s">
        <v>573</v>
      </c>
      <c r="R90" s="84">
        <v>43429.66111111111</v>
      </c>
      <c r="S90" s="86" t="s">
        <v>738</v>
      </c>
      <c r="T90" s="80" t="s">
        <v>848</v>
      </c>
      <c r="U90" s="80"/>
      <c r="V90" s="80"/>
      <c r="W90" s="80" t="s">
        <v>468</v>
      </c>
      <c r="X90" s="80" t="s">
        <v>1145</v>
      </c>
      <c r="Y90" s="80" t="s">
        <v>1145</v>
      </c>
      <c r="Z90" s="80" t="s">
        <v>1152</v>
      </c>
      <c r="AA90" s="80"/>
      <c r="AB90" s="80" t="s">
        <v>64</v>
      </c>
      <c r="AC90" s="80"/>
      <c r="AD90">
        <v>1</v>
      </c>
      <c r="AE90" s="79" t="str">
        <f>REPLACE(INDEX(GroupVertices[Group],MATCH(Edges[[#This Row],[Vertex 1]],GroupVertices[Vertex],0)),1,1,"")</f>
        <v>1</v>
      </c>
      <c r="AF90" s="79" t="str">
        <f>REPLACE(INDEX(GroupVertices[Group],MATCH(Edges[[#This Row],[Vertex 2]],GroupVertices[Vertex],0)),1,1,"")</f>
        <v>1</v>
      </c>
      <c r="AG90" s="48">
        <v>0</v>
      </c>
      <c r="AH90" s="49">
        <v>0</v>
      </c>
      <c r="AI90" s="48">
        <v>0</v>
      </c>
      <c r="AJ90" s="49">
        <v>0</v>
      </c>
      <c r="AK90" s="48">
        <v>0</v>
      </c>
      <c r="AL90" s="49">
        <v>0</v>
      </c>
      <c r="AM90" s="48">
        <v>1</v>
      </c>
      <c r="AN90" s="49">
        <v>100</v>
      </c>
      <c r="AO90" s="48">
        <v>1</v>
      </c>
    </row>
    <row r="91" spans="1:41" ht="15">
      <c r="A91" s="65" t="s">
        <v>390</v>
      </c>
      <c r="B91" s="65" t="s">
        <v>390</v>
      </c>
      <c r="C91" s="66" t="s">
        <v>2705</v>
      </c>
      <c r="D91" s="67">
        <v>3</v>
      </c>
      <c r="E91" s="68" t="s">
        <v>132</v>
      </c>
      <c r="F91" s="69">
        <v>32</v>
      </c>
      <c r="G91" s="66"/>
      <c r="H91" s="70"/>
      <c r="I91" s="71"/>
      <c r="J91" s="71"/>
      <c r="K91" s="34" t="s">
        <v>65</v>
      </c>
      <c r="L91" s="78">
        <v>91</v>
      </c>
      <c r="M91" s="78"/>
      <c r="N91" s="73"/>
      <c r="O91" s="80" t="s">
        <v>305</v>
      </c>
      <c r="P91" s="82" t="s">
        <v>574</v>
      </c>
      <c r="Q91" s="82" t="s">
        <v>574</v>
      </c>
      <c r="R91" s="84">
        <v>43430.614583333336</v>
      </c>
      <c r="S91" s="86" t="s">
        <v>739</v>
      </c>
      <c r="T91" s="80" t="s">
        <v>903</v>
      </c>
      <c r="U91" s="80"/>
      <c r="V91" s="80"/>
      <c r="W91" s="80" t="s">
        <v>1067</v>
      </c>
      <c r="X91" s="80" t="s">
        <v>1142</v>
      </c>
      <c r="Y91" s="80" t="s">
        <v>1147</v>
      </c>
      <c r="Z91" s="80" t="s">
        <v>1152</v>
      </c>
      <c r="AA91" s="80"/>
      <c r="AB91" s="80" t="s">
        <v>64</v>
      </c>
      <c r="AC91" s="80"/>
      <c r="AD91">
        <v>1</v>
      </c>
      <c r="AE91" s="79" t="str">
        <f>REPLACE(INDEX(GroupVertices[Group],MATCH(Edges[[#This Row],[Vertex 1]],GroupVertices[Vertex],0)),1,1,"")</f>
        <v>1</v>
      </c>
      <c r="AF91" s="79" t="str">
        <f>REPLACE(INDEX(GroupVertices[Group],MATCH(Edges[[#This Row],[Vertex 2]],GroupVertices[Vertex],0)),1,1,"")</f>
        <v>1</v>
      </c>
      <c r="AG91" s="48">
        <v>0</v>
      </c>
      <c r="AH91" s="49">
        <v>0</v>
      </c>
      <c r="AI91" s="48">
        <v>0</v>
      </c>
      <c r="AJ91" s="49">
        <v>0</v>
      </c>
      <c r="AK91" s="48">
        <v>0</v>
      </c>
      <c r="AL91" s="49">
        <v>0</v>
      </c>
      <c r="AM91" s="48">
        <v>15</v>
      </c>
      <c r="AN91" s="49">
        <v>100</v>
      </c>
      <c r="AO91" s="48">
        <v>15</v>
      </c>
    </row>
    <row r="92" spans="1:41" ht="15">
      <c r="A92" s="65" t="s">
        <v>391</v>
      </c>
      <c r="B92" s="65" t="s">
        <v>391</v>
      </c>
      <c r="C92" s="66" t="s">
        <v>2705</v>
      </c>
      <c r="D92" s="67">
        <v>3</v>
      </c>
      <c r="E92" s="68" t="s">
        <v>132</v>
      </c>
      <c r="F92" s="69">
        <v>32</v>
      </c>
      <c r="G92" s="66"/>
      <c r="H92" s="70"/>
      <c r="I92" s="71"/>
      <c r="J92" s="71"/>
      <c r="K92" s="34" t="s">
        <v>65</v>
      </c>
      <c r="L92" s="78">
        <v>92</v>
      </c>
      <c r="M92" s="78"/>
      <c r="N92" s="73"/>
      <c r="O92" s="80" t="s">
        <v>305</v>
      </c>
      <c r="P92" s="82" t="s">
        <v>575</v>
      </c>
      <c r="Q92" s="82" t="s">
        <v>575</v>
      </c>
      <c r="R92" s="84">
        <v>43429.972916666666</v>
      </c>
      <c r="S92" s="86" t="s">
        <v>740</v>
      </c>
      <c r="T92" s="80" t="s">
        <v>904</v>
      </c>
      <c r="U92" s="80"/>
      <c r="V92" s="80"/>
      <c r="W92" s="80" t="s">
        <v>1068</v>
      </c>
      <c r="X92" s="80" t="s">
        <v>1142</v>
      </c>
      <c r="Y92" s="80" t="s">
        <v>1145</v>
      </c>
      <c r="Z92" s="80" t="s">
        <v>1152</v>
      </c>
      <c r="AA92" s="80"/>
      <c r="AB92" s="80" t="s">
        <v>64</v>
      </c>
      <c r="AC92" s="80"/>
      <c r="AD92">
        <v>1</v>
      </c>
      <c r="AE92" s="79" t="str">
        <f>REPLACE(INDEX(GroupVertices[Group],MATCH(Edges[[#This Row],[Vertex 1]],GroupVertices[Vertex],0)),1,1,"")</f>
        <v>1</v>
      </c>
      <c r="AF92" s="79" t="str">
        <f>REPLACE(INDEX(GroupVertices[Group],MATCH(Edges[[#This Row],[Vertex 2]],GroupVertices[Vertex],0)),1,1,"")</f>
        <v>1</v>
      </c>
      <c r="AG92" s="48">
        <v>0</v>
      </c>
      <c r="AH92" s="49">
        <v>0</v>
      </c>
      <c r="AI92" s="48">
        <v>0</v>
      </c>
      <c r="AJ92" s="49">
        <v>0</v>
      </c>
      <c r="AK92" s="48">
        <v>0</v>
      </c>
      <c r="AL92" s="49">
        <v>0</v>
      </c>
      <c r="AM92" s="48">
        <v>22</v>
      </c>
      <c r="AN92" s="49">
        <v>100</v>
      </c>
      <c r="AO92" s="48">
        <v>22</v>
      </c>
    </row>
    <row r="93" spans="1:41" ht="15">
      <c r="A93" s="65" t="s">
        <v>392</v>
      </c>
      <c r="B93" s="65" t="s">
        <v>392</v>
      </c>
      <c r="C93" s="66" t="s">
        <v>2705</v>
      </c>
      <c r="D93" s="67">
        <v>3</v>
      </c>
      <c r="E93" s="68" t="s">
        <v>132</v>
      </c>
      <c r="F93" s="69">
        <v>32</v>
      </c>
      <c r="G93" s="66"/>
      <c r="H93" s="70"/>
      <c r="I93" s="71"/>
      <c r="J93" s="71"/>
      <c r="K93" s="34" t="s">
        <v>65</v>
      </c>
      <c r="L93" s="78">
        <v>93</v>
      </c>
      <c r="M93" s="78"/>
      <c r="N93" s="73"/>
      <c r="O93" s="80" t="s">
        <v>305</v>
      </c>
      <c r="P93" s="82" t="s">
        <v>576</v>
      </c>
      <c r="Q93" s="82" t="s">
        <v>576</v>
      </c>
      <c r="R93" s="84">
        <v>43429.40347222222</v>
      </c>
      <c r="S93" s="86" t="s">
        <v>741</v>
      </c>
      <c r="T93" s="80" t="s">
        <v>905</v>
      </c>
      <c r="U93" s="80"/>
      <c r="V93" s="80"/>
      <c r="W93" s="80" t="s">
        <v>1069</v>
      </c>
      <c r="X93" s="80" t="s">
        <v>1143</v>
      </c>
      <c r="Y93" s="80" t="s">
        <v>1147</v>
      </c>
      <c r="Z93" s="80" t="s">
        <v>1152</v>
      </c>
      <c r="AA93" s="80"/>
      <c r="AB93" s="80" t="s">
        <v>64</v>
      </c>
      <c r="AC93" s="80"/>
      <c r="AD93">
        <v>1</v>
      </c>
      <c r="AE93" s="79" t="str">
        <f>REPLACE(INDEX(GroupVertices[Group],MATCH(Edges[[#This Row],[Vertex 1]],GroupVertices[Vertex],0)),1,1,"")</f>
        <v>1</v>
      </c>
      <c r="AF93" s="79" t="str">
        <f>REPLACE(INDEX(GroupVertices[Group],MATCH(Edges[[#This Row],[Vertex 2]],GroupVertices[Vertex],0)),1,1,"")</f>
        <v>1</v>
      </c>
      <c r="AG93" s="48">
        <v>2</v>
      </c>
      <c r="AH93" s="49">
        <v>4.081632653061225</v>
      </c>
      <c r="AI93" s="48">
        <v>0</v>
      </c>
      <c r="AJ93" s="49">
        <v>0</v>
      </c>
      <c r="AK93" s="48">
        <v>0</v>
      </c>
      <c r="AL93" s="49">
        <v>0</v>
      </c>
      <c r="AM93" s="48">
        <v>47</v>
      </c>
      <c r="AN93" s="49">
        <v>95.91836734693878</v>
      </c>
      <c r="AO93" s="48">
        <v>49</v>
      </c>
    </row>
    <row r="94" spans="1:41" ht="15">
      <c r="A94" s="65" t="s">
        <v>393</v>
      </c>
      <c r="B94" s="65" t="s">
        <v>488</v>
      </c>
      <c r="C94" s="66" t="s">
        <v>2705</v>
      </c>
      <c r="D94" s="67">
        <v>3</v>
      </c>
      <c r="E94" s="68" t="s">
        <v>132</v>
      </c>
      <c r="F94" s="69">
        <v>32</v>
      </c>
      <c r="G94" s="66"/>
      <c r="H94" s="70"/>
      <c r="I94" s="71"/>
      <c r="J94" s="71"/>
      <c r="K94" s="34" t="s">
        <v>65</v>
      </c>
      <c r="L94" s="78">
        <v>94</v>
      </c>
      <c r="M94" s="78"/>
      <c r="N94" s="73"/>
      <c r="O94" s="80" t="s">
        <v>497</v>
      </c>
      <c r="P94" s="82" t="s">
        <v>577</v>
      </c>
      <c r="Q94" s="82" t="s">
        <v>577</v>
      </c>
      <c r="R94" s="84">
        <v>43429.177083333336</v>
      </c>
      <c r="S94" s="86" t="s">
        <v>742</v>
      </c>
      <c r="T94" s="80" t="s">
        <v>906</v>
      </c>
      <c r="U94" s="80"/>
      <c r="V94" s="80"/>
      <c r="W94" s="80" t="s">
        <v>1070</v>
      </c>
      <c r="X94" s="80" t="s">
        <v>1142</v>
      </c>
      <c r="Y94" s="80" t="s">
        <v>1145</v>
      </c>
      <c r="Z94" s="80" t="s">
        <v>1152</v>
      </c>
      <c r="AA94" s="80"/>
      <c r="AB94" s="80" t="s">
        <v>64</v>
      </c>
      <c r="AC94" s="80"/>
      <c r="AD94">
        <v>1</v>
      </c>
      <c r="AE94" s="79" t="str">
        <f>REPLACE(INDEX(GroupVertices[Group],MATCH(Edges[[#This Row],[Vertex 1]],GroupVertices[Vertex],0)),1,1,"")</f>
        <v>13</v>
      </c>
      <c r="AF94" s="79" t="str">
        <f>REPLACE(INDEX(GroupVertices[Group],MATCH(Edges[[#This Row],[Vertex 2]],GroupVertices[Vertex],0)),1,1,"")</f>
        <v>13</v>
      </c>
      <c r="AG94" s="48">
        <v>0</v>
      </c>
      <c r="AH94" s="49">
        <v>0</v>
      </c>
      <c r="AI94" s="48">
        <v>0</v>
      </c>
      <c r="AJ94" s="49">
        <v>0</v>
      </c>
      <c r="AK94" s="48">
        <v>0</v>
      </c>
      <c r="AL94" s="49">
        <v>0</v>
      </c>
      <c r="AM94" s="48">
        <v>19</v>
      </c>
      <c r="AN94" s="49">
        <v>100</v>
      </c>
      <c r="AO94" s="48">
        <v>19</v>
      </c>
    </row>
    <row r="95" spans="1:41" ht="15">
      <c r="A95" s="65" t="s">
        <v>394</v>
      </c>
      <c r="B95" s="65" t="s">
        <v>394</v>
      </c>
      <c r="C95" s="66" t="s">
        <v>2705</v>
      </c>
      <c r="D95" s="67">
        <v>3</v>
      </c>
      <c r="E95" s="68" t="s">
        <v>132</v>
      </c>
      <c r="F95" s="69">
        <v>32</v>
      </c>
      <c r="G95" s="66"/>
      <c r="H95" s="70"/>
      <c r="I95" s="71"/>
      <c r="J95" s="71"/>
      <c r="K95" s="34" t="s">
        <v>65</v>
      </c>
      <c r="L95" s="78">
        <v>95</v>
      </c>
      <c r="M95" s="78"/>
      <c r="N95" s="73"/>
      <c r="O95" s="80" t="s">
        <v>305</v>
      </c>
      <c r="P95" s="82" t="s">
        <v>578</v>
      </c>
      <c r="Q95" s="82" t="s">
        <v>578</v>
      </c>
      <c r="R95" s="84">
        <v>43430.618055555555</v>
      </c>
      <c r="S95" s="86" t="s">
        <v>743</v>
      </c>
      <c r="T95" s="80" t="s">
        <v>907</v>
      </c>
      <c r="U95" s="80"/>
      <c r="V95" s="80"/>
      <c r="W95" s="80" t="s">
        <v>1071</v>
      </c>
      <c r="X95" s="80" t="s">
        <v>1143</v>
      </c>
      <c r="Y95" s="80" t="s">
        <v>1146</v>
      </c>
      <c r="Z95" s="80" t="s">
        <v>1152</v>
      </c>
      <c r="AA95" s="80"/>
      <c r="AB95" s="80" t="s">
        <v>64</v>
      </c>
      <c r="AC95" s="80"/>
      <c r="AD95">
        <v>1</v>
      </c>
      <c r="AE95" s="79" t="str">
        <f>REPLACE(INDEX(GroupVertices[Group],MATCH(Edges[[#This Row],[Vertex 1]],GroupVertices[Vertex],0)),1,1,"")</f>
        <v>1</v>
      </c>
      <c r="AF95" s="79" t="str">
        <f>REPLACE(INDEX(GroupVertices[Group],MATCH(Edges[[#This Row],[Vertex 2]],GroupVertices[Vertex],0)),1,1,"")</f>
        <v>1</v>
      </c>
      <c r="AG95" s="48">
        <v>0</v>
      </c>
      <c r="AH95" s="49">
        <v>0</v>
      </c>
      <c r="AI95" s="48">
        <v>0</v>
      </c>
      <c r="AJ95" s="49">
        <v>0</v>
      </c>
      <c r="AK95" s="48">
        <v>0</v>
      </c>
      <c r="AL95" s="49">
        <v>0</v>
      </c>
      <c r="AM95" s="48">
        <v>3</v>
      </c>
      <c r="AN95" s="49">
        <v>100</v>
      </c>
      <c r="AO95" s="48">
        <v>3</v>
      </c>
    </row>
    <row r="96" spans="1:41" ht="15">
      <c r="A96" s="65" t="s">
        <v>395</v>
      </c>
      <c r="B96" s="65" t="s">
        <v>395</v>
      </c>
      <c r="C96" s="66" t="s">
        <v>2705</v>
      </c>
      <c r="D96" s="67">
        <v>3</v>
      </c>
      <c r="E96" s="68" t="s">
        <v>132</v>
      </c>
      <c r="F96" s="69">
        <v>32</v>
      </c>
      <c r="G96" s="66"/>
      <c r="H96" s="70"/>
      <c r="I96" s="71"/>
      <c r="J96" s="71"/>
      <c r="K96" s="34" t="s">
        <v>65</v>
      </c>
      <c r="L96" s="78">
        <v>96</v>
      </c>
      <c r="M96" s="78"/>
      <c r="N96" s="73"/>
      <c r="O96" s="80" t="s">
        <v>305</v>
      </c>
      <c r="P96" s="82" t="s">
        <v>579</v>
      </c>
      <c r="Q96" s="82" t="s">
        <v>579</v>
      </c>
      <c r="R96" s="84">
        <v>43430.94305555556</v>
      </c>
      <c r="S96" s="86" t="s">
        <v>744</v>
      </c>
      <c r="T96" s="80" t="s">
        <v>908</v>
      </c>
      <c r="U96" s="80"/>
      <c r="V96" s="80"/>
      <c r="W96" s="80" t="s">
        <v>1072</v>
      </c>
      <c r="X96" s="80" t="s">
        <v>1142</v>
      </c>
      <c r="Y96" s="80" t="s">
        <v>1147</v>
      </c>
      <c r="Z96" s="80" t="s">
        <v>1152</v>
      </c>
      <c r="AA96" s="80"/>
      <c r="AB96" s="80" t="s">
        <v>64</v>
      </c>
      <c r="AC96" s="80"/>
      <c r="AD96">
        <v>1</v>
      </c>
      <c r="AE96" s="79" t="str">
        <f>REPLACE(INDEX(GroupVertices[Group],MATCH(Edges[[#This Row],[Vertex 1]],GroupVertices[Vertex],0)),1,1,"")</f>
        <v>1</v>
      </c>
      <c r="AF96" s="79" t="str">
        <f>REPLACE(INDEX(GroupVertices[Group],MATCH(Edges[[#This Row],[Vertex 2]],GroupVertices[Vertex],0)),1,1,"")</f>
        <v>1</v>
      </c>
      <c r="AG96" s="48">
        <v>2</v>
      </c>
      <c r="AH96" s="49">
        <v>2.6315789473684212</v>
      </c>
      <c r="AI96" s="48">
        <v>0</v>
      </c>
      <c r="AJ96" s="49">
        <v>0</v>
      </c>
      <c r="AK96" s="48">
        <v>0</v>
      </c>
      <c r="AL96" s="49">
        <v>0</v>
      </c>
      <c r="AM96" s="48">
        <v>74</v>
      </c>
      <c r="AN96" s="49">
        <v>97.36842105263158</v>
      </c>
      <c r="AO96" s="48">
        <v>76</v>
      </c>
    </row>
    <row r="97" spans="1:41" ht="15">
      <c r="A97" s="65" t="s">
        <v>396</v>
      </c>
      <c r="B97" s="65" t="s">
        <v>396</v>
      </c>
      <c r="C97" s="66" t="s">
        <v>2705</v>
      </c>
      <c r="D97" s="67">
        <v>3</v>
      </c>
      <c r="E97" s="68" t="s">
        <v>132</v>
      </c>
      <c r="F97" s="69">
        <v>32</v>
      </c>
      <c r="G97" s="66"/>
      <c r="H97" s="70"/>
      <c r="I97" s="71"/>
      <c r="J97" s="71"/>
      <c r="K97" s="34" t="s">
        <v>65</v>
      </c>
      <c r="L97" s="78">
        <v>97</v>
      </c>
      <c r="M97" s="78"/>
      <c r="N97" s="73"/>
      <c r="O97" s="80" t="s">
        <v>305</v>
      </c>
      <c r="P97" s="82" t="s">
        <v>580</v>
      </c>
      <c r="Q97" s="82" t="s">
        <v>580</v>
      </c>
      <c r="R97" s="84">
        <v>43429.660416666666</v>
      </c>
      <c r="S97" s="86" t="s">
        <v>745</v>
      </c>
      <c r="T97" s="80" t="s">
        <v>909</v>
      </c>
      <c r="U97" s="80"/>
      <c r="V97" s="80"/>
      <c r="W97" s="80" t="s">
        <v>1073</v>
      </c>
      <c r="X97" s="80" t="s">
        <v>1145</v>
      </c>
      <c r="Y97" s="80" t="s">
        <v>1145</v>
      </c>
      <c r="Z97" s="80" t="s">
        <v>1152</v>
      </c>
      <c r="AA97" s="80"/>
      <c r="AB97" s="80" t="s">
        <v>1153</v>
      </c>
      <c r="AC97" s="80"/>
      <c r="AD97">
        <v>1</v>
      </c>
      <c r="AE97" s="79" t="str">
        <f>REPLACE(INDEX(GroupVertices[Group],MATCH(Edges[[#This Row],[Vertex 1]],GroupVertices[Vertex],0)),1,1,"")</f>
        <v>1</v>
      </c>
      <c r="AF97" s="79" t="str">
        <f>REPLACE(INDEX(GroupVertices[Group],MATCH(Edges[[#This Row],[Vertex 2]],GroupVertices[Vertex],0)),1,1,"")</f>
        <v>1</v>
      </c>
      <c r="AG97" s="48">
        <v>3</v>
      </c>
      <c r="AH97" s="49">
        <v>6.666666666666667</v>
      </c>
      <c r="AI97" s="48">
        <v>0</v>
      </c>
      <c r="AJ97" s="49">
        <v>0</v>
      </c>
      <c r="AK97" s="48">
        <v>0</v>
      </c>
      <c r="AL97" s="49">
        <v>0</v>
      </c>
      <c r="AM97" s="48">
        <v>42</v>
      </c>
      <c r="AN97" s="49">
        <v>93.33333333333333</v>
      </c>
      <c r="AO97" s="48">
        <v>45</v>
      </c>
    </row>
    <row r="98" spans="1:41" ht="15">
      <c r="A98" s="65" t="s">
        <v>397</v>
      </c>
      <c r="B98" s="65" t="s">
        <v>468</v>
      </c>
      <c r="C98" s="66" t="s">
        <v>2705</v>
      </c>
      <c r="D98" s="67">
        <v>3</v>
      </c>
      <c r="E98" s="68" t="s">
        <v>132</v>
      </c>
      <c r="F98" s="69">
        <v>32</v>
      </c>
      <c r="G98" s="66"/>
      <c r="H98" s="70"/>
      <c r="I98" s="71"/>
      <c r="J98" s="71"/>
      <c r="K98" s="34" t="s">
        <v>65</v>
      </c>
      <c r="L98" s="78">
        <v>98</v>
      </c>
      <c r="M98" s="78"/>
      <c r="N98" s="73"/>
      <c r="O98" s="80" t="s">
        <v>496</v>
      </c>
      <c r="P98" s="82" t="s">
        <v>581</v>
      </c>
      <c r="Q98" s="82" t="s">
        <v>581</v>
      </c>
      <c r="R98" s="84">
        <v>43430.794444444444</v>
      </c>
      <c r="S98" s="86" t="s">
        <v>746</v>
      </c>
      <c r="T98" s="80" t="s">
        <v>910</v>
      </c>
      <c r="U98" s="80"/>
      <c r="V98" s="80"/>
      <c r="W98" s="80" t="s">
        <v>1074</v>
      </c>
      <c r="X98" s="80" t="s">
        <v>1143</v>
      </c>
      <c r="Y98" s="80" t="s">
        <v>1146</v>
      </c>
      <c r="Z98" s="80" t="s">
        <v>1152</v>
      </c>
      <c r="AA98" s="80"/>
      <c r="AB98" s="80" t="s">
        <v>1153</v>
      </c>
      <c r="AC98" s="80"/>
      <c r="AD98">
        <v>1</v>
      </c>
      <c r="AE98" s="79" t="str">
        <f>REPLACE(INDEX(GroupVertices[Group],MATCH(Edges[[#This Row],[Vertex 1]],GroupVertices[Vertex],0)),1,1,"")</f>
        <v>2</v>
      </c>
      <c r="AF98" s="79" t="str">
        <f>REPLACE(INDEX(GroupVertices[Group],MATCH(Edges[[#This Row],[Vertex 2]],GroupVertices[Vertex],0)),1,1,"")</f>
        <v>2</v>
      </c>
      <c r="AG98" s="48">
        <v>0</v>
      </c>
      <c r="AH98" s="49">
        <v>0</v>
      </c>
      <c r="AI98" s="48">
        <v>0</v>
      </c>
      <c r="AJ98" s="49">
        <v>0</v>
      </c>
      <c r="AK98" s="48">
        <v>0</v>
      </c>
      <c r="AL98" s="49">
        <v>0</v>
      </c>
      <c r="AM98" s="48">
        <v>13</v>
      </c>
      <c r="AN98" s="49">
        <v>100</v>
      </c>
      <c r="AO98" s="48">
        <v>13</v>
      </c>
    </row>
    <row r="99" spans="1:41" ht="15">
      <c r="A99" s="65" t="s">
        <v>398</v>
      </c>
      <c r="B99" s="65" t="s">
        <v>398</v>
      </c>
      <c r="C99" s="66" t="s">
        <v>2705</v>
      </c>
      <c r="D99" s="67">
        <v>3</v>
      </c>
      <c r="E99" s="68" t="s">
        <v>132</v>
      </c>
      <c r="F99" s="69">
        <v>32</v>
      </c>
      <c r="G99" s="66"/>
      <c r="H99" s="70"/>
      <c r="I99" s="71"/>
      <c r="J99" s="71"/>
      <c r="K99" s="34" t="s">
        <v>65</v>
      </c>
      <c r="L99" s="78">
        <v>99</v>
      </c>
      <c r="M99" s="78"/>
      <c r="N99" s="73"/>
      <c r="O99" s="80" t="s">
        <v>305</v>
      </c>
      <c r="P99" s="82" t="s">
        <v>582</v>
      </c>
      <c r="Q99" s="82" t="s">
        <v>582</v>
      </c>
      <c r="R99" s="84">
        <v>43430.584027777775</v>
      </c>
      <c r="S99" s="86" t="s">
        <v>747</v>
      </c>
      <c r="T99" s="80" t="s">
        <v>911</v>
      </c>
      <c r="U99" s="80"/>
      <c r="V99" s="80"/>
      <c r="W99" s="80" t="s">
        <v>1075</v>
      </c>
      <c r="X99" s="80" t="s">
        <v>1142</v>
      </c>
      <c r="Y99" s="80" t="s">
        <v>1146</v>
      </c>
      <c r="Z99" s="80" t="s">
        <v>1152</v>
      </c>
      <c r="AA99" s="80"/>
      <c r="AB99" s="80" t="s">
        <v>64</v>
      </c>
      <c r="AC99" s="80"/>
      <c r="AD99">
        <v>1</v>
      </c>
      <c r="AE99" s="79" t="str">
        <f>REPLACE(INDEX(GroupVertices[Group],MATCH(Edges[[#This Row],[Vertex 1]],GroupVertices[Vertex],0)),1,1,"")</f>
        <v>1</v>
      </c>
      <c r="AF99" s="79" t="str">
        <f>REPLACE(INDEX(GroupVertices[Group],MATCH(Edges[[#This Row],[Vertex 2]],GroupVertices[Vertex],0)),1,1,"")</f>
        <v>1</v>
      </c>
      <c r="AG99" s="48">
        <v>2</v>
      </c>
      <c r="AH99" s="49">
        <v>8.333333333333334</v>
      </c>
      <c r="AI99" s="48">
        <v>0</v>
      </c>
      <c r="AJ99" s="49">
        <v>0</v>
      </c>
      <c r="AK99" s="48">
        <v>0</v>
      </c>
      <c r="AL99" s="49">
        <v>0</v>
      </c>
      <c r="AM99" s="48">
        <v>22</v>
      </c>
      <c r="AN99" s="49">
        <v>91.66666666666667</v>
      </c>
      <c r="AO99" s="48">
        <v>24</v>
      </c>
    </row>
    <row r="100" spans="1:41" ht="15">
      <c r="A100" s="65" t="s">
        <v>399</v>
      </c>
      <c r="B100" s="65" t="s">
        <v>399</v>
      </c>
      <c r="C100" s="66" t="s">
        <v>2705</v>
      </c>
      <c r="D100" s="67">
        <v>3</v>
      </c>
      <c r="E100" s="68" t="s">
        <v>132</v>
      </c>
      <c r="F100" s="69">
        <v>32</v>
      </c>
      <c r="G100" s="66"/>
      <c r="H100" s="70"/>
      <c r="I100" s="71"/>
      <c r="J100" s="71"/>
      <c r="K100" s="34" t="s">
        <v>65</v>
      </c>
      <c r="L100" s="78">
        <v>100</v>
      </c>
      <c r="M100" s="78"/>
      <c r="N100" s="73"/>
      <c r="O100" s="80" t="s">
        <v>305</v>
      </c>
      <c r="P100" s="82" t="s">
        <v>583</v>
      </c>
      <c r="Q100" s="82" t="s">
        <v>583</v>
      </c>
      <c r="R100" s="84">
        <v>43429.78402777778</v>
      </c>
      <c r="S100" s="86" t="s">
        <v>748</v>
      </c>
      <c r="T100" s="80" t="s">
        <v>912</v>
      </c>
      <c r="U100" s="80"/>
      <c r="V100" s="80"/>
      <c r="W100" s="80" t="s">
        <v>468</v>
      </c>
      <c r="X100" s="80" t="s">
        <v>1142</v>
      </c>
      <c r="Y100" s="80" t="s">
        <v>1147</v>
      </c>
      <c r="Z100" s="80" t="s">
        <v>1152</v>
      </c>
      <c r="AA100" s="80"/>
      <c r="AB100" s="80" t="s">
        <v>64</v>
      </c>
      <c r="AC100" s="80"/>
      <c r="AD100">
        <v>1</v>
      </c>
      <c r="AE100" s="79" t="str">
        <f>REPLACE(INDEX(GroupVertices[Group],MATCH(Edges[[#This Row],[Vertex 1]],GroupVertices[Vertex],0)),1,1,"")</f>
        <v>1</v>
      </c>
      <c r="AF100" s="79" t="str">
        <f>REPLACE(INDEX(GroupVertices[Group],MATCH(Edges[[#This Row],[Vertex 2]],GroupVertices[Vertex],0)),1,1,"")</f>
        <v>1</v>
      </c>
      <c r="AG100" s="48">
        <v>1</v>
      </c>
      <c r="AH100" s="49">
        <v>14.285714285714286</v>
      </c>
      <c r="AI100" s="48">
        <v>0</v>
      </c>
      <c r="AJ100" s="49">
        <v>0</v>
      </c>
      <c r="AK100" s="48">
        <v>0</v>
      </c>
      <c r="AL100" s="49">
        <v>0</v>
      </c>
      <c r="AM100" s="48">
        <v>6</v>
      </c>
      <c r="AN100" s="49">
        <v>85.71428571428571</v>
      </c>
      <c r="AO100" s="48">
        <v>7</v>
      </c>
    </row>
    <row r="101" spans="1:41" ht="15">
      <c r="A101" s="65" t="s">
        <v>400</v>
      </c>
      <c r="B101" s="65" t="s">
        <v>400</v>
      </c>
      <c r="C101" s="66" t="s">
        <v>2705</v>
      </c>
      <c r="D101" s="67">
        <v>3</v>
      </c>
      <c r="E101" s="68" t="s">
        <v>132</v>
      </c>
      <c r="F101" s="69">
        <v>32</v>
      </c>
      <c r="G101" s="66"/>
      <c r="H101" s="70"/>
      <c r="I101" s="71"/>
      <c r="J101" s="71"/>
      <c r="K101" s="34" t="s">
        <v>65</v>
      </c>
      <c r="L101" s="78">
        <v>101</v>
      </c>
      <c r="M101" s="78"/>
      <c r="N101" s="73"/>
      <c r="O101" s="80" t="s">
        <v>305</v>
      </c>
      <c r="P101" s="82" t="s">
        <v>584</v>
      </c>
      <c r="Q101" s="82" t="s">
        <v>584</v>
      </c>
      <c r="R101" s="84">
        <v>43429.84305555555</v>
      </c>
      <c r="S101" s="86" t="s">
        <v>749</v>
      </c>
      <c r="T101" s="80" t="s">
        <v>913</v>
      </c>
      <c r="U101" s="80"/>
      <c r="V101" s="80"/>
      <c r="W101" s="80" t="s">
        <v>1076</v>
      </c>
      <c r="X101" s="80" t="s">
        <v>1144</v>
      </c>
      <c r="Y101" s="80" t="s">
        <v>1151</v>
      </c>
      <c r="Z101" s="80" t="s">
        <v>1152</v>
      </c>
      <c r="AA101" s="80"/>
      <c r="AB101" s="80" t="s">
        <v>64</v>
      </c>
      <c r="AC101" s="80"/>
      <c r="AD101">
        <v>1</v>
      </c>
      <c r="AE101" s="79" t="str">
        <f>REPLACE(INDEX(GroupVertices[Group],MATCH(Edges[[#This Row],[Vertex 1]],GroupVertices[Vertex],0)),1,1,"")</f>
        <v>1</v>
      </c>
      <c r="AF101" s="79" t="str">
        <f>REPLACE(INDEX(GroupVertices[Group],MATCH(Edges[[#This Row],[Vertex 2]],GroupVertices[Vertex],0)),1,1,"")</f>
        <v>1</v>
      </c>
      <c r="AG101" s="48">
        <v>0</v>
      </c>
      <c r="AH101" s="49">
        <v>0</v>
      </c>
      <c r="AI101" s="48">
        <v>3</v>
      </c>
      <c r="AJ101" s="49">
        <v>9.090909090909092</v>
      </c>
      <c r="AK101" s="48">
        <v>0</v>
      </c>
      <c r="AL101" s="49">
        <v>0</v>
      </c>
      <c r="AM101" s="48">
        <v>30</v>
      </c>
      <c r="AN101" s="49">
        <v>90.9090909090909</v>
      </c>
      <c r="AO101" s="48">
        <v>33</v>
      </c>
    </row>
    <row r="102" spans="1:41" ht="15">
      <c r="A102" s="65" t="s">
        <v>401</v>
      </c>
      <c r="B102" s="65" t="s">
        <v>401</v>
      </c>
      <c r="C102" s="66" t="s">
        <v>2705</v>
      </c>
      <c r="D102" s="67">
        <v>3</v>
      </c>
      <c r="E102" s="68" t="s">
        <v>132</v>
      </c>
      <c r="F102" s="69">
        <v>32</v>
      </c>
      <c r="G102" s="66"/>
      <c r="H102" s="70"/>
      <c r="I102" s="71"/>
      <c r="J102" s="71"/>
      <c r="K102" s="34" t="s">
        <v>65</v>
      </c>
      <c r="L102" s="78">
        <v>102</v>
      </c>
      <c r="M102" s="78"/>
      <c r="N102" s="73"/>
      <c r="O102" s="80" t="s">
        <v>305</v>
      </c>
      <c r="P102" s="82" t="s">
        <v>585</v>
      </c>
      <c r="Q102" s="82" t="s">
        <v>585</v>
      </c>
      <c r="R102" s="84">
        <v>43430.68472222222</v>
      </c>
      <c r="S102" s="86" t="s">
        <v>750</v>
      </c>
      <c r="T102" s="80" t="s">
        <v>914</v>
      </c>
      <c r="U102" s="80"/>
      <c r="V102" s="80"/>
      <c r="W102" s="80" t="s">
        <v>468</v>
      </c>
      <c r="X102" s="80" t="s">
        <v>1142</v>
      </c>
      <c r="Y102" s="80" t="s">
        <v>1147</v>
      </c>
      <c r="Z102" s="80" t="s">
        <v>1152</v>
      </c>
      <c r="AA102" s="80"/>
      <c r="AB102" s="80" t="s">
        <v>64</v>
      </c>
      <c r="AC102" s="80"/>
      <c r="AD102">
        <v>1</v>
      </c>
      <c r="AE102" s="79" t="str">
        <f>REPLACE(INDEX(GroupVertices[Group],MATCH(Edges[[#This Row],[Vertex 1]],GroupVertices[Vertex],0)),1,1,"")</f>
        <v>1</v>
      </c>
      <c r="AF102" s="79" t="str">
        <f>REPLACE(INDEX(GroupVertices[Group],MATCH(Edges[[#This Row],[Vertex 2]],GroupVertices[Vertex],0)),1,1,"")</f>
        <v>1</v>
      </c>
      <c r="AG102" s="48">
        <v>0</v>
      </c>
      <c r="AH102" s="49">
        <v>0</v>
      </c>
      <c r="AI102" s="48">
        <v>0</v>
      </c>
      <c r="AJ102" s="49">
        <v>0</v>
      </c>
      <c r="AK102" s="48">
        <v>0</v>
      </c>
      <c r="AL102" s="49">
        <v>0</v>
      </c>
      <c r="AM102" s="48">
        <v>8</v>
      </c>
      <c r="AN102" s="49">
        <v>100</v>
      </c>
      <c r="AO102" s="48">
        <v>8</v>
      </c>
    </row>
    <row r="103" spans="1:41" ht="15">
      <c r="A103" s="65" t="s">
        <v>402</v>
      </c>
      <c r="B103" s="65" t="s">
        <v>402</v>
      </c>
      <c r="C103" s="66" t="s">
        <v>2705</v>
      </c>
      <c r="D103" s="67">
        <v>3</v>
      </c>
      <c r="E103" s="68" t="s">
        <v>132</v>
      </c>
      <c r="F103" s="69">
        <v>32</v>
      </c>
      <c r="G103" s="66"/>
      <c r="H103" s="70"/>
      <c r="I103" s="71"/>
      <c r="J103" s="71"/>
      <c r="K103" s="34" t="s">
        <v>65</v>
      </c>
      <c r="L103" s="78">
        <v>103</v>
      </c>
      <c r="M103" s="78"/>
      <c r="N103" s="73"/>
      <c r="O103" s="80" t="s">
        <v>305</v>
      </c>
      <c r="P103" s="82" t="s">
        <v>586</v>
      </c>
      <c r="Q103" s="82" t="s">
        <v>586</v>
      </c>
      <c r="R103" s="84">
        <v>43429.36319444444</v>
      </c>
      <c r="S103" s="86" t="s">
        <v>751</v>
      </c>
      <c r="T103" s="80" t="s">
        <v>915</v>
      </c>
      <c r="U103" s="80"/>
      <c r="V103" s="80"/>
      <c r="W103" s="80" t="s">
        <v>1077</v>
      </c>
      <c r="X103" s="80" t="s">
        <v>1143</v>
      </c>
      <c r="Y103" s="80" t="s">
        <v>1147</v>
      </c>
      <c r="Z103" s="80" t="s">
        <v>1152</v>
      </c>
      <c r="AA103" s="80"/>
      <c r="AB103" s="80" t="s">
        <v>64</v>
      </c>
      <c r="AC103" s="80"/>
      <c r="AD103">
        <v>1</v>
      </c>
      <c r="AE103" s="79" t="str">
        <f>REPLACE(INDEX(GroupVertices[Group],MATCH(Edges[[#This Row],[Vertex 1]],GroupVertices[Vertex],0)),1,1,"")</f>
        <v>1</v>
      </c>
      <c r="AF103" s="79" t="str">
        <f>REPLACE(INDEX(GroupVertices[Group],MATCH(Edges[[#This Row],[Vertex 2]],GroupVertices[Vertex],0)),1,1,"")</f>
        <v>1</v>
      </c>
      <c r="AG103" s="48">
        <v>0</v>
      </c>
      <c r="AH103" s="49">
        <v>0</v>
      </c>
      <c r="AI103" s="48">
        <v>0</v>
      </c>
      <c r="AJ103" s="49">
        <v>0</v>
      </c>
      <c r="AK103" s="48">
        <v>0</v>
      </c>
      <c r="AL103" s="49">
        <v>0</v>
      </c>
      <c r="AM103" s="48">
        <v>30</v>
      </c>
      <c r="AN103" s="49">
        <v>100</v>
      </c>
      <c r="AO103" s="48">
        <v>30</v>
      </c>
    </row>
    <row r="104" spans="1:41" ht="15">
      <c r="A104" s="65" t="s">
        <v>403</v>
      </c>
      <c r="B104" s="65" t="s">
        <v>468</v>
      </c>
      <c r="C104" s="66" t="s">
        <v>2705</v>
      </c>
      <c r="D104" s="67">
        <v>3</v>
      </c>
      <c r="E104" s="68" t="s">
        <v>132</v>
      </c>
      <c r="F104" s="69">
        <v>32</v>
      </c>
      <c r="G104" s="66"/>
      <c r="H104" s="70"/>
      <c r="I104" s="71"/>
      <c r="J104" s="71"/>
      <c r="K104" s="34" t="s">
        <v>65</v>
      </c>
      <c r="L104" s="78">
        <v>104</v>
      </c>
      <c r="M104" s="78"/>
      <c r="N104" s="73"/>
      <c r="O104" s="80" t="s">
        <v>496</v>
      </c>
      <c r="P104" s="82" t="s">
        <v>587</v>
      </c>
      <c r="Q104" s="82" t="s">
        <v>587</v>
      </c>
      <c r="R104" s="84">
        <v>43430.02638888889</v>
      </c>
      <c r="S104" s="86" t="s">
        <v>752</v>
      </c>
      <c r="T104" s="80" t="s">
        <v>916</v>
      </c>
      <c r="U104" s="80"/>
      <c r="V104" s="80"/>
      <c r="W104" s="80" t="s">
        <v>1078</v>
      </c>
      <c r="X104" s="80" t="s">
        <v>1142</v>
      </c>
      <c r="Y104" s="80" t="s">
        <v>1146</v>
      </c>
      <c r="Z104" s="80" t="s">
        <v>1152</v>
      </c>
      <c r="AA104" s="80"/>
      <c r="AB104" s="80" t="s">
        <v>64</v>
      </c>
      <c r="AC104" s="80"/>
      <c r="AD104">
        <v>1</v>
      </c>
      <c r="AE104" s="79" t="str">
        <f>REPLACE(INDEX(GroupVertices[Group],MATCH(Edges[[#This Row],[Vertex 1]],GroupVertices[Vertex],0)),1,1,"")</f>
        <v>2</v>
      </c>
      <c r="AF104" s="79" t="str">
        <f>REPLACE(INDEX(GroupVertices[Group],MATCH(Edges[[#This Row],[Vertex 2]],GroupVertices[Vertex],0)),1,1,"")</f>
        <v>2</v>
      </c>
      <c r="AG104" s="48">
        <v>0</v>
      </c>
      <c r="AH104" s="49">
        <v>0</v>
      </c>
      <c r="AI104" s="48">
        <v>0</v>
      </c>
      <c r="AJ104" s="49">
        <v>0</v>
      </c>
      <c r="AK104" s="48">
        <v>0</v>
      </c>
      <c r="AL104" s="49">
        <v>0</v>
      </c>
      <c r="AM104" s="48">
        <v>41</v>
      </c>
      <c r="AN104" s="49">
        <v>100</v>
      </c>
      <c r="AO104" s="48">
        <v>41</v>
      </c>
    </row>
    <row r="105" spans="1:41" ht="15">
      <c r="A105" s="65" t="s">
        <v>404</v>
      </c>
      <c r="B105" s="65" t="s">
        <v>489</v>
      </c>
      <c r="C105" s="66" t="s">
        <v>2705</v>
      </c>
      <c r="D105" s="67">
        <v>3</v>
      </c>
      <c r="E105" s="68" t="s">
        <v>132</v>
      </c>
      <c r="F105" s="69">
        <v>32</v>
      </c>
      <c r="G105" s="66"/>
      <c r="H105" s="70"/>
      <c r="I105" s="71"/>
      <c r="J105" s="71"/>
      <c r="K105" s="34" t="s">
        <v>65</v>
      </c>
      <c r="L105" s="78">
        <v>105</v>
      </c>
      <c r="M105" s="78"/>
      <c r="N105" s="73"/>
      <c r="O105" s="80" t="s">
        <v>496</v>
      </c>
      <c r="P105" s="82" t="s">
        <v>588</v>
      </c>
      <c r="Q105" s="82" t="s">
        <v>588</v>
      </c>
      <c r="R105" s="84">
        <v>43430.61944444444</v>
      </c>
      <c r="S105" s="86" t="s">
        <v>753</v>
      </c>
      <c r="T105" s="80" t="s">
        <v>917</v>
      </c>
      <c r="U105" s="80"/>
      <c r="V105" s="80"/>
      <c r="W105" s="80" t="s">
        <v>1079</v>
      </c>
      <c r="X105" s="80" t="s">
        <v>1142</v>
      </c>
      <c r="Y105" s="80" t="s">
        <v>1146</v>
      </c>
      <c r="Z105" s="80" t="s">
        <v>1152</v>
      </c>
      <c r="AA105" s="80"/>
      <c r="AB105" s="80" t="s">
        <v>64</v>
      </c>
      <c r="AC105" s="80"/>
      <c r="AD105">
        <v>1</v>
      </c>
      <c r="AE105" s="79" t="str">
        <f>REPLACE(INDEX(GroupVertices[Group],MATCH(Edges[[#This Row],[Vertex 1]],GroupVertices[Vertex],0)),1,1,"")</f>
        <v>12</v>
      </c>
      <c r="AF105" s="79" t="str">
        <f>REPLACE(INDEX(GroupVertices[Group],MATCH(Edges[[#This Row],[Vertex 2]],GroupVertices[Vertex],0)),1,1,"")</f>
        <v>12</v>
      </c>
      <c r="AG105" s="48">
        <v>7</v>
      </c>
      <c r="AH105" s="49">
        <v>5.147058823529412</v>
      </c>
      <c r="AI105" s="48">
        <v>1</v>
      </c>
      <c r="AJ105" s="49">
        <v>0.7352941176470589</v>
      </c>
      <c r="AK105" s="48">
        <v>0</v>
      </c>
      <c r="AL105" s="49">
        <v>0</v>
      </c>
      <c r="AM105" s="48">
        <v>128</v>
      </c>
      <c r="AN105" s="49">
        <v>94.11764705882354</v>
      </c>
      <c r="AO105" s="48">
        <v>136</v>
      </c>
    </row>
    <row r="106" spans="1:41" ht="15">
      <c r="A106" s="65" t="s">
        <v>405</v>
      </c>
      <c r="B106" s="65" t="s">
        <v>405</v>
      </c>
      <c r="C106" s="66" t="s">
        <v>2706</v>
      </c>
      <c r="D106" s="67">
        <v>3</v>
      </c>
      <c r="E106" s="68" t="s">
        <v>132</v>
      </c>
      <c r="F106" s="69">
        <v>32</v>
      </c>
      <c r="G106" s="66"/>
      <c r="H106" s="70"/>
      <c r="I106" s="71"/>
      <c r="J106" s="71"/>
      <c r="K106" s="34" t="s">
        <v>65</v>
      </c>
      <c r="L106" s="78">
        <v>106</v>
      </c>
      <c r="M106" s="78"/>
      <c r="N106" s="73"/>
      <c r="O106" s="80" t="s">
        <v>305</v>
      </c>
      <c r="P106" s="82" t="s">
        <v>589</v>
      </c>
      <c r="Q106" s="82" t="s">
        <v>589</v>
      </c>
      <c r="R106" s="84">
        <v>43429.53888888889</v>
      </c>
      <c r="S106" s="86" t="s">
        <v>754</v>
      </c>
      <c r="T106" s="80" t="s">
        <v>918</v>
      </c>
      <c r="U106" s="80"/>
      <c r="V106" s="80"/>
      <c r="W106" s="80" t="s">
        <v>1080</v>
      </c>
      <c r="X106" s="80" t="s">
        <v>1142</v>
      </c>
      <c r="Y106" s="80" t="s">
        <v>1146</v>
      </c>
      <c r="Z106" s="80" t="s">
        <v>1152</v>
      </c>
      <c r="AA106" s="80"/>
      <c r="AB106" s="80" t="s">
        <v>64</v>
      </c>
      <c r="AC106" s="80"/>
      <c r="AD106">
        <v>2</v>
      </c>
      <c r="AE106" s="79" t="str">
        <f>REPLACE(INDEX(GroupVertices[Group],MATCH(Edges[[#This Row],[Vertex 1]],GroupVertices[Vertex],0)),1,1,"")</f>
        <v>1</v>
      </c>
      <c r="AF106" s="79" t="str">
        <f>REPLACE(INDEX(GroupVertices[Group],MATCH(Edges[[#This Row],[Vertex 2]],GroupVertices[Vertex],0)),1,1,"")</f>
        <v>1</v>
      </c>
      <c r="AG106" s="48">
        <v>1</v>
      </c>
      <c r="AH106" s="49">
        <v>2.6315789473684212</v>
      </c>
      <c r="AI106" s="48">
        <v>0</v>
      </c>
      <c r="AJ106" s="49">
        <v>0</v>
      </c>
      <c r="AK106" s="48">
        <v>0</v>
      </c>
      <c r="AL106" s="49">
        <v>0</v>
      </c>
      <c r="AM106" s="48">
        <v>37</v>
      </c>
      <c r="AN106" s="49">
        <v>97.36842105263158</v>
      </c>
      <c r="AO106" s="48">
        <v>38</v>
      </c>
    </row>
    <row r="107" spans="1:41" ht="15">
      <c r="A107" s="65" t="s">
        <v>405</v>
      </c>
      <c r="B107" s="65" t="s">
        <v>405</v>
      </c>
      <c r="C107" s="66" t="s">
        <v>2706</v>
      </c>
      <c r="D107" s="67">
        <v>3</v>
      </c>
      <c r="E107" s="68" t="s">
        <v>132</v>
      </c>
      <c r="F107" s="69">
        <v>32</v>
      </c>
      <c r="G107" s="66"/>
      <c r="H107" s="70"/>
      <c r="I107" s="71"/>
      <c r="J107" s="71"/>
      <c r="K107" s="34" t="s">
        <v>65</v>
      </c>
      <c r="L107" s="78">
        <v>107</v>
      </c>
      <c r="M107" s="78"/>
      <c r="N107" s="73"/>
      <c r="O107" s="80" t="s">
        <v>305</v>
      </c>
      <c r="P107" s="82" t="s">
        <v>590</v>
      </c>
      <c r="Q107" s="82" t="s">
        <v>590</v>
      </c>
      <c r="R107" s="84">
        <v>43429.645833333336</v>
      </c>
      <c r="S107" s="86" t="s">
        <v>755</v>
      </c>
      <c r="T107" s="80" t="s">
        <v>918</v>
      </c>
      <c r="U107" s="80"/>
      <c r="V107" s="80"/>
      <c r="W107" s="80" t="s">
        <v>1080</v>
      </c>
      <c r="X107" s="80" t="s">
        <v>1142</v>
      </c>
      <c r="Y107" s="80" t="s">
        <v>1146</v>
      </c>
      <c r="Z107" s="80" t="s">
        <v>1152</v>
      </c>
      <c r="AA107" s="80"/>
      <c r="AB107" s="80" t="s">
        <v>64</v>
      </c>
      <c r="AC107" s="80"/>
      <c r="AD107">
        <v>2</v>
      </c>
      <c r="AE107" s="79" t="str">
        <f>REPLACE(INDEX(GroupVertices[Group],MATCH(Edges[[#This Row],[Vertex 1]],GroupVertices[Vertex],0)),1,1,"")</f>
        <v>1</v>
      </c>
      <c r="AF107" s="79" t="str">
        <f>REPLACE(INDEX(GroupVertices[Group],MATCH(Edges[[#This Row],[Vertex 2]],GroupVertices[Vertex],0)),1,1,"")</f>
        <v>1</v>
      </c>
      <c r="AG107" s="48">
        <v>1</v>
      </c>
      <c r="AH107" s="49">
        <v>2.6315789473684212</v>
      </c>
      <c r="AI107" s="48">
        <v>0</v>
      </c>
      <c r="AJ107" s="49">
        <v>0</v>
      </c>
      <c r="AK107" s="48">
        <v>0</v>
      </c>
      <c r="AL107" s="49">
        <v>0</v>
      </c>
      <c r="AM107" s="48">
        <v>37</v>
      </c>
      <c r="AN107" s="49">
        <v>97.36842105263158</v>
      </c>
      <c r="AO107" s="48">
        <v>38</v>
      </c>
    </row>
    <row r="108" spans="1:41" ht="15">
      <c r="A108" s="65" t="s">
        <v>406</v>
      </c>
      <c r="B108" s="65" t="s">
        <v>406</v>
      </c>
      <c r="C108" s="66" t="s">
        <v>2705</v>
      </c>
      <c r="D108" s="67">
        <v>3</v>
      </c>
      <c r="E108" s="68" t="s">
        <v>132</v>
      </c>
      <c r="F108" s="69">
        <v>32</v>
      </c>
      <c r="G108" s="66"/>
      <c r="H108" s="70"/>
      <c r="I108" s="71"/>
      <c r="J108" s="71"/>
      <c r="K108" s="34" t="s">
        <v>65</v>
      </c>
      <c r="L108" s="78">
        <v>108</v>
      </c>
      <c r="M108" s="78"/>
      <c r="N108" s="73"/>
      <c r="O108" s="80" t="s">
        <v>305</v>
      </c>
      <c r="P108" s="82" t="s">
        <v>591</v>
      </c>
      <c r="Q108" s="82" t="s">
        <v>591</v>
      </c>
      <c r="R108" s="84">
        <v>43430.72222222222</v>
      </c>
      <c r="S108" s="86" t="s">
        <v>756</v>
      </c>
      <c r="T108" s="80" t="s">
        <v>919</v>
      </c>
      <c r="U108" s="80"/>
      <c r="V108" s="80"/>
      <c r="W108" s="80" t="s">
        <v>1081</v>
      </c>
      <c r="X108" s="80" t="s">
        <v>1143</v>
      </c>
      <c r="Y108" s="80" t="s">
        <v>1146</v>
      </c>
      <c r="Z108" s="80" t="s">
        <v>1152</v>
      </c>
      <c r="AA108" s="80"/>
      <c r="AB108" s="80" t="s">
        <v>64</v>
      </c>
      <c r="AC108" s="80"/>
      <c r="AD108">
        <v>1</v>
      </c>
      <c r="AE108" s="79" t="str">
        <f>REPLACE(INDEX(GroupVertices[Group],MATCH(Edges[[#This Row],[Vertex 1]],GroupVertices[Vertex],0)),1,1,"")</f>
        <v>1</v>
      </c>
      <c r="AF108" s="79" t="str">
        <f>REPLACE(INDEX(GroupVertices[Group],MATCH(Edges[[#This Row],[Vertex 2]],GroupVertices[Vertex],0)),1,1,"")</f>
        <v>1</v>
      </c>
      <c r="AG108" s="48">
        <v>5</v>
      </c>
      <c r="AH108" s="49">
        <v>6.4935064935064934</v>
      </c>
      <c r="AI108" s="48">
        <v>3</v>
      </c>
      <c r="AJ108" s="49">
        <v>3.896103896103896</v>
      </c>
      <c r="AK108" s="48">
        <v>0</v>
      </c>
      <c r="AL108" s="49">
        <v>0</v>
      </c>
      <c r="AM108" s="48">
        <v>69</v>
      </c>
      <c r="AN108" s="49">
        <v>89.6103896103896</v>
      </c>
      <c r="AO108" s="48">
        <v>77</v>
      </c>
    </row>
    <row r="109" spans="1:41" ht="15">
      <c r="A109" s="65" t="s">
        <v>407</v>
      </c>
      <c r="B109" s="65" t="s">
        <v>482</v>
      </c>
      <c r="C109" s="66" t="s">
        <v>2705</v>
      </c>
      <c r="D109" s="67">
        <v>3</v>
      </c>
      <c r="E109" s="68" t="s">
        <v>132</v>
      </c>
      <c r="F109" s="69">
        <v>32</v>
      </c>
      <c r="G109" s="66"/>
      <c r="H109" s="70"/>
      <c r="I109" s="71"/>
      <c r="J109" s="71"/>
      <c r="K109" s="34" t="s">
        <v>65</v>
      </c>
      <c r="L109" s="78">
        <v>109</v>
      </c>
      <c r="M109" s="78"/>
      <c r="N109" s="73"/>
      <c r="O109" s="80" t="s">
        <v>496</v>
      </c>
      <c r="P109" s="82" t="s">
        <v>592</v>
      </c>
      <c r="Q109" s="82" t="s">
        <v>592</v>
      </c>
      <c r="R109" s="84">
        <v>43429.96319444444</v>
      </c>
      <c r="S109" s="86" t="s">
        <v>757</v>
      </c>
      <c r="T109" s="80" t="s">
        <v>920</v>
      </c>
      <c r="U109" s="80"/>
      <c r="V109" s="80"/>
      <c r="W109" s="80" t="s">
        <v>1082</v>
      </c>
      <c r="X109" s="80" t="s">
        <v>1143</v>
      </c>
      <c r="Y109" s="80" t="s">
        <v>1145</v>
      </c>
      <c r="Z109" s="80" t="s">
        <v>1152</v>
      </c>
      <c r="AA109" s="80"/>
      <c r="AB109" s="80" t="s">
        <v>64</v>
      </c>
      <c r="AC109" s="80"/>
      <c r="AD109">
        <v>1</v>
      </c>
      <c r="AE109" s="79" t="str">
        <f>REPLACE(INDEX(GroupVertices[Group],MATCH(Edges[[#This Row],[Vertex 1]],GroupVertices[Vertex],0)),1,1,"")</f>
        <v>3</v>
      </c>
      <c r="AF109" s="79" t="str">
        <f>REPLACE(INDEX(GroupVertices[Group],MATCH(Edges[[#This Row],[Vertex 2]],GroupVertices[Vertex],0)),1,1,"")</f>
        <v>3</v>
      </c>
      <c r="AG109" s="48">
        <v>2</v>
      </c>
      <c r="AH109" s="49">
        <v>2.4096385542168677</v>
      </c>
      <c r="AI109" s="48">
        <v>0</v>
      </c>
      <c r="AJ109" s="49">
        <v>0</v>
      </c>
      <c r="AK109" s="48">
        <v>0</v>
      </c>
      <c r="AL109" s="49">
        <v>0</v>
      </c>
      <c r="AM109" s="48">
        <v>81</v>
      </c>
      <c r="AN109" s="49">
        <v>97.59036144578313</v>
      </c>
      <c r="AO109" s="48">
        <v>83</v>
      </c>
    </row>
    <row r="110" spans="1:41" ht="15">
      <c r="A110" s="65" t="s">
        <v>408</v>
      </c>
      <c r="B110" s="65" t="s">
        <v>408</v>
      </c>
      <c r="C110" s="66" t="s">
        <v>2705</v>
      </c>
      <c r="D110" s="67">
        <v>3</v>
      </c>
      <c r="E110" s="68" t="s">
        <v>132</v>
      </c>
      <c r="F110" s="69">
        <v>32</v>
      </c>
      <c r="G110" s="66"/>
      <c r="H110" s="70"/>
      <c r="I110" s="71"/>
      <c r="J110" s="71"/>
      <c r="K110" s="34" t="s">
        <v>65</v>
      </c>
      <c r="L110" s="78">
        <v>110</v>
      </c>
      <c r="M110" s="78"/>
      <c r="N110" s="73"/>
      <c r="O110" s="80" t="s">
        <v>305</v>
      </c>
      <c r="P110" s="82" t="s">
        <v>593</v>
      </c>
      <c r="Q110" s="82" t="s">
        <v>593</v>
      </c>
      <c r="R110" s="84">
        <v>43429.60208333333</v>
      </c>
      <c r="S110" s="86" t="s">
        <v>758</v>
      </c>
      <c r="T110" s="80" t="s">
        <v>921</v>
      </c>
      <c r="U110" s="80"/>
      <c r="V110" s="80"/>
      <c r="W110" s="80" t="s">
        <v>1083</v>
      </c>
      <c r="X110" s="80" t="s">
        <v>1142</v>
      </c>
      <c r="Y110" s="80" t="s">
        <v>1146</v>
      </c>
      <c r="Z110" s="80" t="s">
        <v>1152</v>
      </c>
      <c r="AA110" s="80"/>
      <c r="AB110" s="80" t="s">
        <v>64</v>
      </c>
      <c r="AC110" s="80"/>
      <c r="AD110">
        <v>1</v>
      </c>
      <c r="AE110" s="79" t="str">
        <f>REPLACE(INDEX(GroupVertices[Group],MATCH(Edges[[#This Row],[Vertex 1]],GroupVertices[Vertex],0)),1,1,"")</f>
        <v>1</v>
      </c>
      <c r="AF110" s="79" t="str">
        <f>REPLACE(INDEX(GroupVertices[Group],MATCH(Edges[[#This Row],[Vertex 2]],GroupVertices[Vertex],0)),1,1,"")</f>
        <v>1</v>
      </c>
      <c r="AG110" s="48">
        <v>2</v>
      </c>
      <c r="AH110" s="49">
        <v>2.985074626865672</v>
      </c>
      <c r="AI110" s="48">
        <v>1</v>
      </c>
      <c r="AJ110" s="49">
        <v>1.492537313432836</v>
      </c>
      <c r="AK110" s="48">
        <v>0</v>
      </c>
      <c r="AL110" s="49">
        <v>0</v>
      </c>
      <c r="AM110" s="48">
        <v>64</v>
      </c>
      <c r="AN110" s="49">
        <v>95.5223880597015</v>
      </c>
      <c r="AO110" s="48">
        <v>67</v>
      </c>
    </row>
    <row r="111" spans="1:41" ht="15">
      <c r="A111" s="65" t="s">
        <v>409</v>
      </c>
      <c r="B111" s="65" t="s">
        <v>409</v>
      </c>
      <c r="C111" s="66" t="s">
        <v>2705</v>
      </c>
      <c r="D111" s="67">
        <v>3</v>
      </c>
      <c r="E111" s="68" t="s">
        <v>132</v>
      </c>
      <c r="F111" s="69">
        <v>32</v>
      </c>
      <c r="G111" s="66"/>
      <c r="H111" s="70"/>
      <c r="I111" s="71"/>
      <c r="J111" s="71"/>
      <c r="K111" s="34" t="s">
        <v>65</v>
      </c>
      <c r="L111" s="78">
        <v>111</v>
      </c>
      <c r="M111" s="78"/>
      <c r="N111" s="73"/>
      <c r="O111" s="80" t="s">
        <v>305</v>
      </c>
      <c r="P111" s="82" t="s">
        <v>594</v>
      </c>
      <c r="Q111" s="82" t="s">
        <v>594</v>
      </c>
      <c r="R111" s="84">
        <v>43429.90138888889</v>
      </c>
      <c r="S111" s="86" t="s">
        <v>759</v>
      </c>
      <c r="T111" s="80" t="s">
        <v>922</v>
      </c>
      <c r="U111" s="80"/>
      <c r="V111" s="80"/>
      <c r="W111" s="80" t="s">
        <v>1084</v>
      </c>
      <c r="X111" s="80" t="s">
        <v>1142</v>
      </c>
      <c r="Y111" s="80" t="s">
        <v>1146</v>
      </c>
      <c r="Z111" s="80" t="s">
        <v>1152</v>
      </c>
      <c r="AA111" s="80"/>
      <c r="AB111" s="80" t="s">
        <v>64</v>
      </c>
      <c r="AC111" s="80"/>
      <c r="AD111">
        <v>1</v>
      </c>
      <c r="AE111" s="79" t="str">
        <f>REPLACE(INDEX(GroupVertices[Group],MATCH(Edges[[#This Row],[Vertex 1]],GroupVertices[Vertex],0)),1,1,"")</f>
        <v>1</v>
      </c>
      <c r="AF111" s="79" t="str">
        <f>REPLACE(INDEX(GroupVertices[Group],MATCH(Edges[[#This Row],[Vertex 2]],GroupVertices[Vertex],0)),1,1,"")</f>
        <v>1</v>
      </c>
      <c r="AG111" s="48">
        <v>2</v>
      </c>
      <c r="AH111" s="49">
        <v>5.882352941176471</v>
      </c>
      <c r="AI111" s="48">
        <v>1</v>
      </c>
      <c r="AJ111" s="49">
        <v>2.9411764705882355</v>
      </c>
      <c r="AK111" s="48">
        <v>0</v>
      </c>
      <c r="AL111" s="49">
        <v>0</v>
      </c>
      <c r="AM111" s="48">
        <v>31</v>
      </c>
      <c r="AN111" s="49">
        <v>91.17647058823529</v>
      </c>
      <c r="AO111" s="48">
        <v>34</v>
      </c>
    </row>
    <row r="112" spans="1:41" ht="15">
      <c r="A112" s="65" t="s">
        <v>410</v>
      </c>
      <c r="B112" s="65" t="s">
        <v>410</v>
      </c>
      <c r="C112" s="66" t="s">
        <v>2705</v>
      </c>
      <c r="D112" s="67">
        <v>3</v>
      </c>
      <c r="E112" s="68" t="s">
        <v>132</v>
      </c>
      <c r="F112" s="69">
        <v>32</v>
      </c>
      <c r="G112" s="66"/>
      <c r="H112" s="70"/>
      <c r="I112" s="71"/>
      <c r="J112" s="71"/>
      <c r="K112" s="34" t="s">
        <v>65</v>
      </c>
      <c r="L112" s="78">
        <v>112</v>
      </c>
      <c r="M112" s="78"/>
      <c r="N112" s="73"/>
      <c r="O112" s="80" t="s">
        <v>305</v>
      </c>
      <c r="P112" s="82" t="s">
        <v>595</v>
      </c>
      <c r="Q112" s="82" t="s">
        <v>595</v>
      </c>
      <c r="R112" s="84">
        <v>43430.3625</v>
      </c>
      <c r="S112" s="86" t="s">
        <v>760</v>
      </c>
      <c r="T112" s="80" t="s">
        <v>923</v>
      </c>
      <c r="U112" s="80"/>
      <c r="V112" s="80"/>
      <c r="W112" s="80" t="s">
        <v>1085</v>
      </c>
      <c r="X112" s="80" t="s">
        <v>1144</v>
      </c>
      <c r="Y112" s="80" t="s">
        <v>1145</v>
      </c>
      <c r="Z112" s="80" t="s">
        <v>1152</v>
      </c>
      <c r="AA112" s="80"/>
      <c r="AB112" s="80" t="s">
        <v>64</v>
      </c>
      <c r="AC112" s="80"/>
      <c r="AD112">
        <v>1</v>
      </c>
      <c r="AE112" s="79" t="str">
        <f>REPLACE(INDEX(GroupVertices[Group],MATCH(Edges[[#This Row],[Vertex 1]],GroupVertices[Vertex],0)),1,1,"")</f>
        <v>1</v>
      </c>
      <c r="AF112" s="79" t="str">
        <f>REPLACE(INDEX(GroupVertices[Group],MATCH(Edges[[#This Row],[Vertex 2]],GroupVertices[Vertex],0)),1,1,"")</f>
        <v>1</v>
      </c>
      <c r="AG112" s="48">
        <v>0</v>
      </c>
      <c r="AH112" s="49">
        <v>0</v>
      </c>
      <c r="AI112" s="48">
        <v>0</v>
      </c>
      <c r="AJ112" s="49">
        <v>0</v>
      </c>
      <c r="AK112" s="48">
        <v>0</v>
      </c>
      <c r="AL112" s="49">
        <v>0</v>
      </c>
      <c r="AM112" s="48">
        <v>55</v>
      </c>
      <c r="AN112" s="49">
        <v>100</v>
      </c>
      <c r="AO112" s="48">
        <v>55</v>
      </c>
    </row>
    <row r="113" spans="1:41" ht="15">
      <c r="A113" s="65" t="s">
        <v>411</v>
      </c>
      <c r="B113" s="65" t="s">
        <v>411</v>
      </c>
      <c r="C113" s="66" t="s">
        <v>2705</v>
      </c>
      <c r="D113" s="67">
        <v>3</v>
      </c>
      <c r="E113" s="68" t="s">
        <v>132</v>
      </c>
      <c r="F113" s="69">
        <v>32</v>
      </c>
      <c r="G113" s="66"/>
      <c r="H113" s="70"/>
      <c r="I113" s="71"/>
      <c r="J113" s="71"/>
      <c r="K113" s="34" t="s">
        <v>65</v>
      </c>
      <c r="L113" s="78">
        <v>113</v>
      </c>
      <c r="M113" s="78"/>
      <c r="N113" s="73"/>
      <c r="O113" s="80" t="s">
        <v>305</v>
      </c>
      <c r="P113" s="82" t="s">
        <v>596</v>
      </c>
      <c r="Q113" s="82" t="s">
        <v>596</v>
      </c>
      <c r="R113" s="84">
        <v>43430.907638888886</v>
      </c>
      <c r="S113" s="86" t="s">
        <v>761</v>
      </c>
      <c r="T113" s="80" t="s">
        <v>924</v>
      </c>
      <c r="U113" s="80"/>
      <c r="V113" s="80"/>
      <c r="W113" s="80" t="s">
        <v>1086</v>
      </c>
      <c r="X113" s="80" t="s">
        <v>1144</v>
      </c>
      <c r="Y113" s="80" t="s">
        <v>1151</v>
      </c>
      <c r="Z113" s="80" t="s">
        <v>1152</v>
      </c>
      <c r="AA113" s="80"/>
      <c r="AB113" s="80" t="s">
        <v>64</v>
      </c>
      <c r="AC113" s="80"/>
      <c r="AD113">
        <v>1</v>
      </c>
      <c r="AE113" s="79" t="str">
        <f>REPLACE(INDEX(GroupVertices[Group],MATCH(Edges[[#This Row],[Vertex 1]],GroupVertices[Vertex],0)),1,1,"")</f>
        <v>1</v>
      </c>
      <c r="AF113" s="79" t="str">
        <f>REPLACE(INDEX(GroupVertices[Group],MATCH(Edges[[#This Row],[Vertex 2]],GroupVertices[Vertex],0)),1,1,"")</f>
        <v>1</v>
      </c>
      <c r="AG113" s="48">
        <v>4</v>
      </c>
      <c r="AH113" s="49">
        <v>2.684563758389262</v>
      </c>
      <c r="AI113" s="48">
        <v>6</v>
      </c>
      <c r="AJ113" s="49">
        <v>4.026845637583893</v>
      </c>
      <c r="AK113" s="48">
        <v>0</v>
      </c>
      <c r="AL113" s="49">
        <v>0</v>
      </c>
      <c r="AM113" s="48">
        <v>139</v>
      </c>
      <c r="AN113" s="49">
        <v>93.28859060402685</v>
      </c>
      <c r="AO113" s="48">
        <v>149</v>
      </c>
    </row>
    <row r="114" spans="1:41" ht="15">
      <c r="A114" s="65" t="s">
        <v>412</v>
      </c>
      <c r="B114" s="65" t="s">
        <v>412</v>
      </c>
      <c r="C114" s="66" t="s">
        <v>2705</v>
      </c>
      <c r="D114" s="67">
        <v>3</v>
      </c>
      <c r="E114" s="68" t="s">
        <v>132</v>
      </c>
      <c r="F114" s="69">
        <v>32</v>
      </c>
      <c r="G114" s="66"/>
      <c r="H114" s="70"/>
      <c r="I114" s="71"/>
      <c r="J114" s="71"/>
      <c r="K114" s="34" t="s">
        <v>65</v>
      </c>
      <c r="L114" s="78">
        <v>114</v>
      </c>
      <c r="M114" s="78"/>
      <c r="N114" s="73"/>
      <c r="O114" s="80" t="s">
        <v>305</v>
      </c>
      <c r="P114" s="82" t="s">
        <v>597</v>
      </c>
      <c r="Q114" s="82" t="s">
        <v>597</v>
      </c>
      <c r="R114" s="84">
        <v>43429.103472222225</v>
      </c>
      <c r="S114" s="86" t="s">
        <v>762</v>
      </c>
      <c r="T114" s="80" t="s">
        <v>925</v>
      </c>
      <c r="U114" s="80"/>
      <c r="V114" s="80"/>
      <c r="W114" s="80" t="s">
        <v>1087</v>
      </c>
      <c r="X114" s="80" t="s">
        <v>1142</v>
      </c>
      <c r="Y114" s="80" t="s">
        <v>1146</v>
      </c>
      <c r="Z114" s="80" t="s">
        <v>1152</v>
      </c>
      <c r="AA114" s="80"/>
      <c r="AB114" s="80" t="s">
        <v>64</v>
      </c>
      <c r="AC114" s="80"/>
      <c r="AD114">
        <v>1</v>
      </c>
      <c r="AE114" s="79" t="str">
        <f>REPLACE(INDEX(GroupVertices[Group],MATCH(Edges[[#This Row],[Vertex 1]],GroupVertices[Vertex],0)),1,1,"")</f>
        <v>1</v>
      </c>
      <c r="AF114" s="79" t="str">
        <f>REPLACE(INDEX(GroupVertices[Group],MATCH(Edges[[#This Row],[Vertex 2]],GroupVertices[Vertex],0)),1,1,"")</f>
        <v>1</v>
      </c>
      <c r="AG114" s="48">
        <v>0</v>
      </c>
      <c r="AH114" s="49">
        <v>0</v>
      </c>
      <c r="AI114" s="48">
        <v>0</v>
      </c>
      <c r="AJ114" s="49">
        <v>0</v>
      </c>
      <c r="AK114" s="48">
        <v>0</v>
      </c>
      <c r="AL114" s="49">
        <v>0</v>
      </c>
      <c r="AM114" s="48">
        <v>6</v>
      </c>
      <c r="AN114" s="49">
        <v>100</v>
      </c>
      <c r="AO114" s="48">
        <v>6</v>
      </c>
    </row>
    <row r="115" spans="1:41" ht="15">
      <c r="A115" s="65" t="s">
        <v>413</v>
      </c>
      <c r="B115" s="65" t="s">
        <v>413</v>
      </c>
      <c r="C115" s="66" t="s">
        <v>2705</v>
      </c>
      <c r="D115" s="67">
        <v>3</v>
      </c>
      <c r="E115" s="68" t="s">
        <v>132</v>
      </c>
      <c r="F115" s="69">
        <v>32</v>
      </c>
      <c r="G115" s="66"/>
      <c r="H115" s="70"/>
      <c r="I115" s="71"/>
      <c r="J115" s="71"/>
      <c r="K115" s="34" t="s">
        <v>65</v>
      </c>
      <c r="L115" s="78">
        <v>115</v>
      </c>
      <c r="M115" s="78"/>
      <c r="N115" s="73"/>
      <c r="O115" s="80" t="s">
        <v>305</v>
      </c>
      <c r="P115" s="82" t="s">
        <v>598</v>
      </c>
      <c r="Q115" s="82" t="s">
        <v>598</v>
      </c>
      <c r="R115" s="84">
        <v>43430.79652777778</v>
      </c>
      <c r="S115" s="86" t="s">
        <v>763</v>
      </c>
      <c r="T115" s="80" t="s">
        <v>926</v>
      </c>
      <c r="U115" s="80"/>
      <c r="V115" s="80"/>
      <c r="W115" s="80" t="s">
        <v>468</v>
      </c>
      <c r="X115" s="80" t="s">
        <v>1142</v>
      </c>
      <c r="Y115" s="80" t="s">
        <v>1145</v>
      </c>
      <c r="Z115" s="80" t="s">
        <v>1152</v>
      </c>
      <c r="AA115" s="80"/>
      <c r="AB115" s="80" t="s">
        <v>64</v>
      </c>
      <c r="AC115" s="80"/>
      <c r="AD115">
        <v>1</v>
      </c>
      <c r="AE115" s="79" t="str">
        <f>REPLACE(INDEX(GroupVertices[Group],MATCH(Edges[[#This Row],[Vertex 1]],GroupVertices[Vertex],0)),1,1,"")</f>
        <v>1</v>
      </c>
      <c r="AF115" s="79" t="str">
        <f>REPLACE(INDEX(GroupVertices[Group],MATCH(Edges[[#This Row],[Vertex 2]],GroupVertices[Vertex],0)),1,1,"")</f>
        <v>1</v>
      </c>
      <c r="AG115" s="48">
        <v>0</v>
      </c>
      <c r="AH115" s="49">
        <v>0</v>
      </c>
      <c r="AI115" s="48">
        <v>0</v>
      </c>
      <c r="AJ115" s="49">
        <v>0</v>
      </c>
      <c r="AK115" s="48">
        <v>0</v>
      </c>
      <c r="AL115" s="49">
        <v>0</v>
      </c>
      <c r="AM115" s="48">
        <v>11</v>
      </c>
      <c r="AN115" s="49">
        <v>100</v>
      </c>
      <c r="AO115" s="48">
        <v>11</v>
      </c>
    </row>
    <row r="116" spans="1:41" ht="15">
      <c r="A116" s="65" t="s">
        <v>414</v>
      </c>
      <c r="B116" s="65" t="s">
        <v>414</v>
      </c>
      <c r="C116" s="66" t="s">
        <v>2705</v>
      </c>
      <c r="D116" s="67">
        <v>3</v>
      </c>
      <c r="E116" s="68" t="s">
        <v>132</v>
      </c>
      <c r="F116" s="69">
        <v>32</v>
      </c>
      <c r="G116" s="66"/>
      <c r="H116" s="70"/>
      <c r="I116" s="71"/>
      <c r="J116" s="71"/>
      <c r="K116" s="34" t="s">
        <v>65</v>
      </c>
      <c r="L116" s="78">
        <v>116</v>
      </c>
      <c r="M116" s="78"/>
      <c r="N116" s="73"/>
      <c r="O116" s="80" t="s">
        <v>305</v>
      </c>
      <c r="P116" s="82" t="s">
        <v>599</v>
      </c>
      <c r="Q116" s="82" t="s">
        <v>599</v>
      </c>
      <c r="R116" s="84">
        <v>43429.361805555556</v>
      </c>
      <c r="S116" s="86" t="s">
        <v>764</v>
      </c>
      <c r="T116" s="80" t="s">
        <v>927</v>
      </c>
      <c r="U116" s="80"/>
      <c r="V116" s="80"/>
      <c r="W116" s="80" t="s">
        <v>1088</v>
      </c>
      <c r="X116" s="80" t="s">
        <v>1143</v>
      </c>
      <c r="Y116" s="80" t="s">
        <v>1148</v>
      </c>
      <c r="Z116" s="80" t="s">
        <v>1152</v>
      </c>
      <c r="AA116" s="80"/>
      <c r="AB116" s="80" t="s">
        <v>64</v>
      </c>
      <c r="AC116" s="80"/>
      <c r="AD116">
        <v>1</v>
      </c>
      <c r="AE116" s="79" t="str">
        <f>REPLACE(INDEX(GroupVertices[Group],MATCH(Edges[[#This Row],[Vertex 1]],GroupVertices[Vertex],0)),1,1,"")</f>
        <v>1</v>
      </c>
      <c r="AF116" s="79" t="str">
        <f>REPLACE(INDEX(GroupVertices[Group],MATCH(Edges[[#This Row],[Vertex 2]],GroupVertices[Vertex],0)),1,1,"")</f>
        <v>1</v>
      </c>
      <c r="AG116" s="48">
        <v>0</v>
      </c>
      <c r="AH116" s="49">
        <v>0</v>
      </c>
      <c r="AI116" s="48">
        <v>1</v>
      </c>
      <c r="AJ116" s="49">
        <v>3.5714285714285716</v>
      </c>
      <c r="AK116" s="48">
        <v>0</v>
      </c>
      <c r="AL116" s="49">
        <v>0</v>
      </c>
      <c r="AM116" s="48">
        <v>27</v>
      </c>
      <c r="AN116" s="49">
        <v>96.42857142857143</v>
      </c>
      <c r="AO116" s="48">
        <v>28</v>
      </c>
    </row>
    <row r="117" spans="1:41" ht="15">
      <c r="A117" s="65" t="s">
        <v>415</v>
      </c>
      <c r="B117" s="65" t="s">
        <v>415</v>
      </c>
      <c r="C117" s="66" t="s">
        <v>2705</v>
      </c>
      <c r="D117" s="67">
        <v>3</v>
      </c>
      <c r="E117" s="68" t="s">
        <v>132</v>
      </c>
      <c r="F117" s="69">
        <v>32</v>
      </c>
      <c r="G117" s="66"/>
      <c r="H117" s="70"/>
      <c r="I117" s="71"/>
      <c r="J117" s="71"/>
      <c r="K117" s="34" t="s">
        <v>65</v>
      </c>
      <c r="L117" s="78">
        <v>117</v>
      </c>
      <c r="M117" s="78"/>
      <c r="N117" s="73"/>
      <c r="O117" s="80" t="s">
        <v>305</v>
      </c>
      <c r="P117" s="82" t="s">
        <v>600</v>
      </c>
      <c r="Q117" s="82" t="s">
        <v>600</v>
      </c>
      <c r="R117" s="84">
        <v>43430.50902777778</v>
      </c>
      <c r="S117" s="86" t="s">
        <v>765</v>
      </c>
      <c r="T117" s="80" t="s">
        <v>928</v>
      </c>
      <c r="U117" s="80"/>
      <c r="V117" s="80"/>
      <c r="W117" s="80" t="s">
        <v>1024</v>
      </c>
      <c r="X117" s="80" t="s">
        <v>1143</v>
      </c>
      <c r="Y117" s="80" t="s">
        <v>1143</v>
      </c>
      <c r="Z117" s="80" t="s">
        <v>1152</v>
      </c>
      <c r="AA117" s="80"/>
      <c r="AB117" s="80" t="s">
        <v>64</v>
      </c>
      <c r="AC117" s="80"/>
      <c r="AD117">
        <v>1</v>
      </c>
      <c r="AE117" s="79" t="str">
        <f>REPLACE(INDEX(GroupVertices[Group],MATCH(Edges[[#This Row],[Vertex 1]],GroupVertices[Vertex],0)),1,1,"")</f>
        <v>1</v>
      </c>
      <c r="AF117" s="79" t="str">
        <f>REPLACE(INDEX(GroupVertices[Group],MATCH(Edges[[#This Row],[Vertex 2]],GroupVertices[Vertex],0)),1,1,"")</f>
        <v>1</v>
      </c>
      <c r="AG117" s="48">
        <v>0</v>
      </c>
      <c r="AH117" s="49">
        <v>0</v>
      </c>
      <c r="AI117" s="48">
        <v>0</v>
      </c>
      <c r="AJ117" s="49">
        <v>0</v>
      </c>
      <c r="AK117" s="48">
        <v>0</v>
      </c>
      <c r="AL117" s="49">
        <v>0</v>
      </c>
      <c r="AM117" s="48">
        <v>28</v>
      </c>
      <c r="AN117" s="49">
        <v>100</v>
      </c>
      <c r="AO117" s="48">
        <v>28</v>
      </c>
    </row>
    <row r="118" spans="1:41" ht="15">
      <c r="A118" s="65" t="s">
        <v>416</v>
      </c>
      <c r="B118" s="65" t="s">
        <v>416</v>
      </c>
      <c r="C118" s="66" t="s">
        <v>2705</v>
      </c>
      <c r="D118" s="67">
        <v>3</v>
      </c>
      <c r="E118" s="68" t="s">
        <v>132</v>
      </c>
      <c r="F118" s="69">
        <v>32</v>
      </c>
      <c r="G118" s="66"/>
      <c r="H118" s="70"/>
      <c r="I118" s="71"/>
      <c r="J118" s="71"/>
      <c r="K118" s="34" t="s">
        <v>65</v>
      </c>
      <c r="L118" s="78">
        <v>118</v>
      </c>
      <c r="M118" s="78"/>
      <c r="N118" s="73"/>
      <c r="O118" s="80" t="s">
        <v>305</v>
      </c>
      <c r="P118" s="82" t="s">
        <v>601</v>
      </c>
      <c r="Q118" s="82" t="s">
        <v>601</v>
      </c>
      <c r="R118" s="84">
        <v>43429.72152777778</v>
      </c>
      <c r="S118" s="86" t="s">
        <v>766</v>
      </c>
      <c r="T118" s="80" t="s">
        <v>929</v>
      </c>
      <c r="U118" s="80"/>
      <c r="V118" s="80"/>
      <c r="W118" s="80" t="s">
        <v>1089</v>
      </c>
      <c r="X118" s="80" t="s">
        <v>1142</v>
      </c>
      <c r="Y118" s="80" t="s">
        <v>1146</v>
      </c>
      <c r="Z118" s="80" t="s">
        <v>1152</v>
      </c>
      <c r="AA118" s="80"/>
      <c r="AB118" s="80" t="s">
        <v>64</v>
      </c>
      <c r="AC118" s="80"/>
      <c r="AD118">
        <v>1</v>
      </c>
      <c r="AE118" s="79" t="str">
        <f>REPLACE(INDEX(GroupVertices[Group],MATCH(Edges[[#This Row],[Vertex 1]],GroupVertices[Vertex],0)),1,1,"")</f>
        <v>1</v>
      </c>
      <c r="AF118" s="79" t="str">
        <f>REPLACE(INDEX(GroupVertices[Group],MATCH(Edges[[#This Row],[Vertex 2]],GroupVertices[Vertex],0)),1,1,"")</f>
        <v>1</v>
      </c>
      <c r="AG118" s="48">
        <v>0</v>
      </c>
      <c r="AH118" s="49">
        <v>0</v>
      </c>
      <c r="AI118" s="48">
        <v>0</v>
      </c>
      <c r="AJ118" s="49">
        <v>0</v>
      </c>
      <c r="AK118" s="48">
        <v>0</v>
      </c>
      <c r="AL118" s="49">
        <v>0</v>
      </c>
      <c r="AM118" s="48">
        <v>10</v>
      </c>
      <c r="AN118" s="49">
        <v>100</v>
      </c>
      <c r="AO118" s="48">
        <v>10</v>
      </c>
    </row>
    <row r="119" spans="1:41" ht="15">
      <c r="A119" s="65" t="s">
        <v>417</v>
      </c>
      <c r="B119" s="65" t="s">
        <v>417</v>
      </c>
      <c r="C119" s="66" t="s">
        <v>2706</v>
      </c>
      <c r="D119" s="67">
        <v>3</v>
      </c>
      <c r="E119" s="68" t="s">
        <v>136</v>
      </c>
      <c r="F119" s="69">
        <v>32</v>
      </c>
      <c r="G119" s="66"/>
      <c r="H119" s="70"/>
      <c r="I119" s="71"/>
      <c r="J119" s="71"/>
      <c r="K119" s="34" t="s">
        <v>65</v>
      </c>
      <c r="L119" s="78">
        <v>119</v>
      </c>
      <c r="M119" s="78"/>
      <c r="N119" s="73"/>
      <c r="O119" s="80" t="s">
        <v>305</v>
      </c>
      <c r="P119" s="82" t="s">
        <v>602</v>
      </c>
      <c r="Q119" s="82" t="s">
        <v>602</v>
      </c>
      <c r="R119" s="84">
        <v>43430.38888888889</v>
      </c>
      <c r="S119" s="86" t="s">
        <v>767</v>
      </c>
      <c r="T119" s="80" t="s">
        <v>930</v>
      </c>
      <c r="U119" s="80"/>
      <c r="V119" s="80"/>
      <c r="W119" s="80" t="s">
        <v>1090</v>
      </c>
      <c r="X119" s="80" t="s">
        <v>1143</v>
      </c>
      <c r="Y119" s="80" t="s">
        <v>1143</v>
      </c>
      <c r="Z119" s="80" t="s">
        <v>1152</v>
      </c>
      <c r="AA119" s="80"/>
      <c r="AB119" s="80" t="s">
        <v>64</v>
      </c>
      <c r="AC119" s="80"/>
      <c r="AD119">
        <v>3</v>
      </c>
      <c r="AE119" s="79" t="str">
        <f>REPLACE(INDEX(GroupVertices[Group],MATCH(Edges[[#This Row],[Vertex 1]],GroupVertices[Vertex],0)),1,1,"")</f>
        <v>7</v>
      </c>
      <c r="AF119" s="79" t="str">
        <f>REPLACE(INDEX(GroupVertices[Group],MATCH(Edges[[#This Row],[Vertex 2]],GroupVertices[Vertex],0)),1,1,"")</f>
        <v>7</v>
      </c>
      <c r="AG119" s="48">
        <v>2</v>
      </c>
      <c r="AH119" s="49">
        <v>1.6666666666666667</v>
      </c>
      <c r="AI119" s="48">
        <v>0</v>
      </c>
      <c r="AJ119" s="49">
        <v>0</v>
      </c>
      <c r="AK119" s="48">
        <v>0</v>
      </c>
      <c r="AL119" s="49">
        <v>0</v>
      </c>
      <c r="AM119" s="48">
        <v>118</v>
      </c>
      <c r="AN119" s="49">
        <v>98.33333333333333</v>
      </c>
      <c r="AO119" s="48">
        <v>120</v>
      </c>
    </row>
    <row r="120" spans="1:41" ht="15">
      <c r="A120" s="65" t="s">
        <v>417</v>
      </c>
      <c r="B120" s="65" t="s">
        <v>417</v>
      </c>
      <c r="C120" s="66" t="s">
        <v>2706</v>
      </c>
      <c r="D120" s="67">
        <v>3</v>
      </c>
      <c r="E120" s="68" t="s">
        <v>136</v>
      </c>
      <c r="F120" s="69">
        <v>32</v>
      </c>
      <c r="G120" s="66"/>
      <c r="H120" s="70"/>
      <c r="I120" s="71"/>
      <c r="J120" s="71"/>
      <c r="K120" s="34" t="s">
        <v>65</v>
      </c>
      <c r="L120" s="78">
        <v>120</v>
      </c>
      <c r="M120" s="78"/>
      <c r="N120" s="73"/>
      <c r="O120" s="80" t="s">
        <v>305</v>
      </c>
      <c r="P120" s="82" t="s">
        <v>603</v>
      </c>
      <c r="Q120" s="82" t="s">
        <v>603</v>
      </c>
      <c r="R120" s="84">
        <v>43430.275</v>
      </c>
      <c r="S120" s="86" t="s">
        <v>768</v>
      </c>
      <c r="T120" s="80" t="s">
        <v>931</v>
      </c>
      <c r="U120" s="80"/>
      <c r="V120" s="80"/>
      <c r="W120" s="80" t="s">
        <v>1091</v>
      </c>
      <c r="X120" s="80" t="s">
        <v>1142</v>
      </c>
      <c r="Y120" s="80" t="s">
        <v>1143</v>
      </c>
      <c r="Z120" s="80" t="s">
        <v>1152</v>
      </c>
      <c r="AA120" s="80"/>
      <c r="AB120" s="80" t="s">
        <v>1153</v>
      </c>
      <c r="AC120" s="80"/>
      <c r="AD120">
        <v>3</v>
      </c>
      <c r="AE120" s="79" t="str">
        <f>REPLACE(INDEX(GroupVertices[Group],MATCH(Edges[[#This Row],[Vertex 1]],GroupVertices[Vertex],0)),1,1,"")</f>
        <v>7</v>
      </c>
      <c r="AF120" s="79" t="str">
        <f>REPLACE(INDEX(GroupVertices[Group],MATCH(Edges[[#This Row],[Vertex 2]],GroupVertices[Vertex],0)),1,1,"")</f>
        <v>7</v>
      </c>
      <c r="AG120" s="48">
        <v>0</v>
      </c>
      <c r="AH120" s="49">
        <v>0</v>
      </c>
      <c r="AI120" s="48">
        <v>0</v>
      </c>
      <c r="AJ120" s="49">
        <v>0</v>
      </c>
      <c r="AK120" s="48">
        <v>0</v>
      </c>
      <c r="AL120" s="49">
        <v>0</v>
      </c>
      <c r="AM120" s="48">
        <v>60</v>
      </c>
      <c r="AN120" s="49">
        <v>100</v>
      </c>
      <c r="AO120" s="48">
        <v>60</v>
      </c>
    </row>
    <row r="121" spans="1:41" ht="15">
      <c r="A121" s="65" t="s">
        <v>417</v>
      </c>
      <c r="B121" s="65" t="s">
        <v>417</v>
      </c>
      <c r="C121" s="66" t="s">
        <v>2706</v>
      </c>
      <c r="D121" s="67">
        <v>3</v>
      </c>
      <c r="E121" s="68" t="s">
        <v>136</v>
      </c>
      <c r="F121" s="69">
        <v>32</v>
      </c>
      <c r="G121" s="66"/>
      <c r="H121" s="70"/>
      <c r="I121" s="71"/>
      <c r="J121" s="71"/>
      <c r="K121" s="34" t="s">
        <v>65</v>
      </c>
      <c r="L121" s="78">
        <v>121</v>
      </c>
      <c r="M121" s="78"/>
      <c r="N121" s="73"/>
      <c r="O121" s="80" t="s">
        <v>305</v>
      </c>
      <c r="P121" s="82" t="s">
        <v>604</v>
      </c>
      <c r="Q121" s="82" t="s">
        <v>604</v>
      </c>
      <c r="R121" s="84">
        <v>43429.479166666664</v>
      </c>
      <c r="S121" s="86" t="s">
        <v>769</v>
      </c>
      <c r="T121" s="80" t="s">
        <v>932</v>
      </c>
      <c r="U121" s="80"/>
      <c r="V121" s="80"/>
      <c r="W121" s="80" t="s">
        <v>1092</v>
      </c>
      <c r="X121" s="80" t="s">
        <v>1143</v>
      </c>
      <c r="Y121" s="80" t="s">
        <v>1146</v>
      </c>
      <c r="Z121" s="80" t="s">
        <v>1152</v>
      </c>
      <c r="AA121" s="80"/>
      <c r="AB121" s="80" t="s">
        <v>64</v>
      </c>
      <c r="AC121" s="80"/>
      <c r="AD121">
        <v>3</v>
      </c>
      <c r="AE121" s="79" t="str">
        <f>REPLACE(INDEX(GroupVertices[Group],MATCH(Edges[[#This Row],[Vertex 1]],GroupVertices[Vertex],0)),1,1,"")</f>
        <v>7</v>
      </c>
      <c r="AF121" s="79" t="str">
        <f>REPLACE(INDEX(GroupVertices[Group],MATCH(Edges[[#This Row],[Vertex 2]],GroupVertices[Vertex],0)),1,1,"")</f>
        <v>7</v>
      </c>
      <c r="AG121" s="48">
        <v>1</v>
      </c>
      <c r="AH121" s="49">
        <v>1.694915254237288</v>
      </c>
      <c r="AI121" s="48">
        <v>0</v>
      </c>
      <c r="AJ121" s="49">
        <v>0</v>
      </c>
      <c r="AK121" s="48">
        <v>0</v>
      </c>
      <c r="AL121" s="49">
        <v>0</v>
      </c>
      <c r="AM121" s="48">
        <v>58</v>
      </c>
      <c r="AN121" s="49">
        <v>98.30508474576271</v>
      </c>
      <c r="AO121" s="48">
        <v>59</v>
      </c>
    </row>
    <row r="122" spans="1:41" ht="15">
      <c r="A122" s="65" t="s">
        <v>418</v>
      </c>
      <c r="B122" s="65" t="s">
        <v>418</v>
      </c>
      <c r="C122" s="66" t="s">
        <v>2705</v>
      </c>
      <c r="D122" s="67">
        <v>3</v>
      </c>
      <c r="E122" s="68" t="s">
        <v>132</v>
      </c>
      <c r="F122" s="69">
        <v>32</v>
      </c>
      <c r="G122" s="66"/>
      <c r="H122" s="70"/>
      <c r="I122" s="71"/>
      <c r="J122" s="71"/>
      <c r="K122" s="34" t="s">
        <v>65</v>
      </c>
      <c r="L122" s="78">
        <v>122</v>
      </c>
      <c r="M122" s="78"/>
      <c r="N122" s="73"/>
      <c r="O122" s="80" t="s">
        <v>305</v>
      </c>
      <c r="P122" s="82" t="s">
        <v>605</v>
      </c>
      <c r="Q122" s="82" t="s">
        <v>605</v>
      </c>
      <c r="R122" s="84">
        <v>43430.2625</v>
      </c>
      <c r="S122" s="86" t="s">
        <v>770</v>
      </c>
      <c r="T122" s="80" t="s">
        <v>933</v>
      </c>
      <c r="U122" s="80"/>
      <c r="V122" s="80"/>
      <c r="W122" s="80" t="s">
        <v>1093</v>
      </c>
      <c r="X122" s="80" t="s">
        <v>1142</v>
      </c>
      <c r="Y122" s="80" t="s">
        <v>1143</v>
      </c>
      <c r="Z122" s="80" t="s">
        <v>1152</v>
      </c>
      <c r="AA122" s="80"/>
      <c r="AB122" s="80" t="s">
        <v>64</v>
      </c>
      <c r="AC122" s="80"/>
      <c r="AD122">
        <v>1</v>
      </c>
      <c r="AE122" s="79" t="str">
        <f>REPLACE(INDEX(GroupVertices[Group],MATCH(Edges[[#This Row],[Vertex 1]],GroupVertices[Vertex],0)),1,1,"")</f>
        <v>1</v>
      </c>
      <c r="AF122" s="79" t="str">
        <f>REPLACE(INDEX(GroupVertices[Group],MATCH(Edges[[#This Row],[Vertex 2]],GroupVertices[Vertex],0)),1,1,"")</f>
        <v>1</v>
      </c>
      <c r="AG122" s="48">
        <v>2</v>
      </c>
      <c r="AH122" s="49">
        <v>4.3478260869565215</v>
      </c>
      <c r="AI122" s="48">
        <v>1</v>
      </c>
      <c r="AJ122" s="49">
        <v>2.1739130434782608</v>
      </c>
      <c r="AK122" s="48">
        <v>0</v>
      </c>
      <c r="AL122" s="49">
        <v>0</v>
      </c>
      <c r="AM122" s="48">
        <v>43</v>
      </c>
      <c r="AN122" s="49">
        <v>93.47826086956522</v>
      </c>
      <c r="AO122" s="48">
        <v>46</v>
      </c>
    </row>
    <row r="123" spans="1:41" ht="15">
      <c r="A123" s="65" t="s">
        <v>419</v>
      </c>
      <c r="B123" s="65" t="s">
        <v>419</v>
      </c>
      <c r="C123" s="66" t="s">
        <v>2705</v>
      </c>
      <c r="D123" s="67">
        <v>3</v>
      </c>
      <c r="E123" s="68" t="s">
        <v>132</v>
      </c>
      <c r="F123" s="69">
        <v>32</v>
      </c>
      <c r="G123" s="66"/>
      <c r="H123" s="70"/>
      <c r="I123" s="71"/>
      <c r="J123" s="71"/>
      <c r="K123" s="34" t="s">
        <v>65</v>
      </c>
      <c r="L123" s="78">
        <v>123</v>
      </c>
      <c r="M123" s="78"/>
      <c r="N123" s="73"/>
      <c r="O123" s="80" t="s">
        <v>305</v>
      </c>
      <c r="P123" s="82" t="s">
        <v>606</v>
      </c>
      <c r="Q123" s="82" t="s">
        <v>606</v>
      </c>
      <c r="R123" s="84">
        <v>43430.57083333333</v>
      </c>
      <c r="S123" s="86" t="s">
        <v>771</v>
      </c>
      <c r="T123" s="80" t="s">
        <v>934</v>
      </c>
      <c r="U123" s="80" t="s">
        <v>991</v>
      </c>
      <c r="V123" s="80" t="s">
        <v>999</v>
      </c>
      <c r="W123" s="80" t="s">
        <v>1094</v>
      </c>
      <c r="X123" s="80" t="s">
        <v>1143</v>
      </c>
      <c r="Y123" s="80" t="s">
        <v>1147</v>
      </c>
      <c r="Z123" s="80" t="s">
        <v>1152</v>
      </c>
      <c r="AA123" s="80"/>
      <c r="AB123" s="80" t="s">
        <v>64</v>
      </c>
      <c r="AC123" s="80"/>
      <c r="AD123">
        <v>1</v>
      </c>
      <c r="AE123" s="79" t="str">
        <f>REPLACE(INDEX(GroupVertices[Group],MATCH(Edges[[#This Row],[Vertex 1]],GroupVertices[Vertex],0)),1,1,"")</f>
        <v>1</v>
      </c>
      <c r="AF123" s="79" t="str">
        <f>REPLACE(INDEX(GroupVertices[Group],MATCH(Edges[[#This Row],[Vertex 2]],GroupVertices[Vertex],0)),1,1,"")</f>
        <v>1</v>
      </c>
      <c r="AG123" s="48">
        <v>0</v>
      </c>
      <c r="AH123" s="49">
        <v>0</v>
      </c>
      <c r="AI123" s="48">
        <v>0</v>
      </c>
      <c r="AJ123" s="49">
        <v>0</v>
      </c>
      <c r="AK123" s="48">
        <v>0</v>
      </c>
      <c r="AL123" s="49">
        <v>0</v>
      </c>
      <c r="AM123" s="48">
        <v>32</v>
      </c>
      <c r="AN123" s="49">
        <v>100</v>
      </c>
      <c r="AO123" s="48">
        <v>32</v>
      </c>
    </row>
    <row r="124" spans="1:41" ht="15">
      <c r="A124" s="65" t="s">
        <v>420</v>
      </c>
      <c r="B124" s="65" t="s">
        <v>420</v>
      </c>
      <c r="C124" s="66" t="s">
        <v>2705</v>
      </c>
      <c r="D124" s="67">
        <v>3</v>
      </c>
      <c r="E124" s="68" t="s">
        <v>132</v>
      </c>
      <c r="F124" s="69">
        <v>32</v>
      </c>
      <c r="G124" s="66"/>
      <c r="H124" s="70"/>
      <c r="I124" s="71"/>
      <c r="J124" s="71"/>
      <c r="K124" s="34" t="s">
        <v>65</v>
      </c>
      <c r="L124" s="78">
        <v>124</v>
      </c>
      <c r="M124" s="78"/>
      <c r="N124" s="73"/>
      <c r="O124" s="80" t="s">
        <v>305</v>
      </c>
      <c r="P124" s="82" t="s">
        <v>607</v>
      </c>
      <c r="Q124" s="82" t="s">
        <v>607</v>
      </c>
      <c r="R124" s="84">
        <v>43429.93819444445</v>
      </c>
      <c r="S124" s="86" t="s">
        <v>772</v>
      </c>
      <c r="T124" s="80" t="s">
        <v>935</v>
      </c>
      <c r="U124" s="80"/>
      <c r="V124" s="80"/>
      <c r="W124" s="80" t="s">
        <v>1095</v>
      </c>
      <c r="X124" s="80" t="s">
        <v>1142</v>
      </c>
      <c r="Y124" s="80" t="s">
        <v>1143</v>
      </c>
      <c r="Z124" s="80" t="s">
        <v>1152</v>
      </c>
      <c r="AA124" s="80"/>
      <c r="AB124" s="80" t="s">
        <v>64</v>
      </c>
      <c r="AC124" s="80"/>
      <c r="AD124">
        <v>1</v>
      </c>
      <c r="AE124" s="79" t="str">
        <f>REPLACE(INDEX(GroupVertices[Group],MATCH(Edges[[#This Row],[Vertex 1]],GroupVertices[Vertex],0)),1,1,"")</f>
        <v>1</v>
      </c>
      <c r="AF124" s="79" t="str">
        <f>REPLACE(INDEX(GroupVertices[Group],MATCH(Edges[[#This Row],[Vertex 2]],GroupVertices[Vertex],0)),1,1,"")</f>
        <v>1</v>
      </c>
      <c r="AG124" s="48">
        <v>0</v>
      </c>
      <c r="AH124" s="49">
        <v>0</v>
      </c>
      <c r="AI124" s="48">
        <v>0</v>
      </c>
      <c r="AJ124" s="49">
        <v>0</v>
      </c>
      <c r="AK124" s="48">
        <v>0</v>
      </c>
      <c r="AL124" s="49">
        <v>0</v>
      </c>
      <c r="AM124" s="48">
        <v>3</v>
      </c>
      <c r="AN124" s="49">
        <v>100</v>
      </c>
      <c r="AO124" s="48">
        <v>3</v>
      </c>
    </row>
    <row r="125" spans="1:41" ht="15">
      <c r="A125" s="65" t="s">
        <v>421</v>
      </c>
      <c r="B125" s="65" t="s">
        <v>421</v>
      </c>
      <c r="C125" s="66" t="s">
        <v>2705</v>
      </c>
      <c r="D125" s="67">
        <v>3</v>
      </c>
      <c r="E125" s="68" t="s">
        <v>132</v>
      </c>
      <c r="F125" s="69">
        <v>32</v>
      </c>
      <c r="G125" s="66"/>
      <c r="H125" s="70"/>
      <c r="I125" s="71"/>
      <c r="J125" s="71"/>
      <c r="K125" s="34" t="s">
        <v>65</v>
      </c>
      <c r="L125" s="78">
        <v>125</v>
      </c>
      <c r="M125" s="78"/>
      <c r="N125" s="73"/>
      <c r="O125" s="80" t="s">
        <v>305</v>
      </c>
      <c r="P125" s="82" t="s">
        <v>608</v>
      </c>
      <c r="Q125" s="82" t="s">
        <v>608</v>
      </c>
      <c r="R125" s="84">
        <v>43430.856944444444</v>
      </c>
      <c r="S125" s="86" t="s">
        <v>773</v>
      </c>
      <c r="T125" s="80" t="s">
        <v>936</v>
      </c>
      <c r="U125" s="80"/>
      <c r="V125" s="80"/>
      <c r="W125" s="80" t="s">
        <v>1012</v>
      </c>
      <c r="X125" s="80" t="s">
        <v>1145</v>
      </c>
      <c r="Y125" s="80" t="s">
        <v>1145</v>
      </c>
      <c r="Z125" s="80" t="s">
        <v>1152</v>
      </c>
      <c r="AA125" s="80"/>
      <c r="AB125" s="80" t="s">
        <v>64</v>
      </c>
      <c r="AC125" s="80"/>
      <c r="AD125">
        <v>1</v>
      </c>
      <c r="AE125" s="79" t="str">
        <f>REPLACE(INDEX(GroupVertices[Group],MATCH(Edges[[#This Row],[Vertex 1]],GroupVertices[Vertex],0)),1,1,"")</f>
        <v>1</v>
      </c>
      <c r="AF125" s="79" t="str">
        <f>REPLACE(INDEX(GroupVertices[Group],MATCH(Edges[[#This Row],[Vertex 2]],GroupVertices[Vertex],0)),1,1,"")</f>
        <v>1</v>
      </c>
      <c r="AG125" s="48">
        <v>0</v>
      </c>
      <c r="AH125" s="49">
        <v>0</v>
      </c>
      <c r="AI125" s="48">
        <v>0</v>
      </c>
      <c r="AJ125" s="49">
        <v>0</v>
      </c>
      <c r="AK125" s="48">
        <v>0</v>
      </c>
      <c r="AL125" s="49">
        <v>0</v>
      </c>
      <c r="AM125" s="48">
        <v>4</v>
      </c>
      <c r="AN125" s="49">
        <v>100</v>
      </c>
      <c r="AO125" s="48">
        <v>4</v>
      </c>
    </row>
    <row r="126" spans="1:41" ht="15">
      <c r="A126" s="65" t="s">
        <v>422</v>
      </c>
      <c r="B126" s="65" t="s">
        <v>422</v>
      </c>
      <c r="C126" s="66" t="s">
        <v>2705</v>
      </c>
      <c r="D126" s="67">
        <v>3</v>
      </c>
      <c r="E126" s="68" t="s">
        <v>132</v>
      </c>
      <c r="F126" s="69">
        <v>32</v>
      </c>
      <c r="G126" s="66"/>
      <c r="H126" s="70"/>
      <c r="I126" s="71"/>
      <c r="J126" s="71"/>
      <c r="K126" s="34" t="s">
        <v>65</v>
      </c>
      <c r="L126" s="78">
        <v>126</v>
      </c>
      <c r="M126" s="78"/>
      <c r="N126" s="73"/>
      <c r="O126" s="80" t="s">
        <v>305</v>
      </c>
      <c r="P126" s="82" t="s">
        <v>609</v>
      </c>
      <c r="Q126" s="82" t="s">
        <v>609</v>
      </c>
      <c r="R126" s="84">
        <v>43429.92083333333</v>
      </c>
      <c r="S126" s="86" t="s">
        <v>774</v>
      </c>
      <c r="T126" s="80" t="s">
        <v>937</v>
      </c>
      <c r="U126" s="80"/>
      <c r="V126" s="80"/>
      <c r="W126" s="80" t="s">
        <v>1096</v>
      </c>
      <c r="X126" s="80" t="s">
        <v>1142</v>
      </c>
      <c r="Y126" s="80" t="s">
        <v>1146</v>
      </c>
      <c r="Z126" s="80" t="s">
        <v>1152</v>
      </c>
      <c r="AA126" s="80"/>
      <c r="AB126" s="80" t="s">
        <v>64</v>
      </c>
      <c r="AC126" s="80"/>
      <c r="AD126">
        <v>1</v>
      </c>
      <c r="AE126" s="79" t="str">
        <f>REPLACE(INDEX(GroupVertices[Group],MATCH(Edges[[#This Row],[Vertex 1]],GroupVertices[Vertex],0)),1,1,"")</f>
        <v>1</v>
      </c>
      <c r="AF126" s="79" t="str">
        <f>REPLACE(INDEX(GroupVertices[Group],MATCH(Edges[[#This Row],[Vertex 2]],GroupVertices[Vertex],0)),1,1,"")</f>
        <v>1</v>
      </c>
      <c r="AG126" s="48">
        <v>0</v>
      </c>
      <c r="AH126" s="49">
        <v>0</v>
      </c>
      <c r="AI126" s="48">
        <v>0</v>
      </c>
      <c r="AJ126" s="49">
        <v>0</v>
      </c>
      <c r="AK126" s="48">
        <v>0</v>
      </c>
      <c r="AL126" s="49">
        <v>0</v>
      </c>
      <c r="AM126" s="48">
        <v>9</v>
      </c>
      <c r="AN126" s="49">
        <v>100</v>
      </c>
      <c r="AO126" s="48">
        <v>9</v>
      </c>
    </row>
    <row r="127" spans="1:41" ht="15">
      <c r="A127" s="65" t="s">
        <v>423</v>
      </c>
      <c r="B127" s="65" t="s">
        <v>423</v>
      </c>
      <c r="C127" s="66" t="s">
        <v>2705</v>
      </c>
      <c r="D127" s="67">
        <v>3</v>
      </c>
      <c r="E127" s="68" t="s">
        <v>132</v>
      </c>
      <c r="F127" s="69">
        <v>32</v>
      </c>
      <c r="G127" s="66"/>
      <c r="H127" s="70"/>
      <c r="I127" s="71"/>
      <c r="J127" s="71"/>
      <c r="K127" s="34" t="s">
        <v>65</v>
      </c>
      <c r="L127" s="78">
        <v>127</v>
      </c>
      <c r="M127" s="78"/>
      <c r="N127" s="73"/>
      <c r="O127" s="80" t="s">
        <v>305</v>
      </c>
      <c r="P127" s="82" t="s">
        <v>610</v>
      </c>
      <c r="Q127" s="82" t="s">
        <v>610</v>
      </c>
      <c r="R127" s="84">
        <v>43430.01527777778</v>
      </c>
      <c r="S127" s="86" t="s">
        <v>775</v>
      </c>
      <c r="T127" s="80" t="s">
        <v>938</v>
      </c>
      <c r="U127" s="80"/>
      <c r="V127" s="80"/>
      <c r="W127" s="80" t="s">
        <v>468</v>
      </c>
      <c r="X127" s="80" t="s">
        <v>1142</v>
      </c>
      <c r="Y127" s="80" t="s">
        <v>1145</v>
      </c>
      <c r="Z127" s="80" t="s">
        <v>1152</v>
      </c>
      <c r="AA127" s="80"/>
      <c r="AB127" s="80" t="s">
        <v>64</v>
      </c>
      <c r="AC127" s="80"/>
      <c r="AD127">
        <v>1</v>
      </c>
      <c r="AE127" s="79" t="str">
        <f>REPLACE(INDEX(GroupVertices[Group],MATCH(Edges[[#This Row],[Vertex 1]],GroupVertices[Vertex],0)),1,1,"")</f>
        <v>1</v>
      </c>
      <c r="AF127" s="79" t="str">
        <f>REPLACE(INDEX(GroupVertices[Group],MATCH(Edges[[#This Row],[Vertex 2]],GroupVertices[Vertex],0)),1,1,"")</f>
        <v>1</v>
      </c>
      <c r="AG127" s="48">
        <v>1</v>
      </c>
      <c r="AH127" s="49">
        <v>4.545454545454546</v>
      </c>
      <c r="AI127" s="48">
        <v>0</v>
      </c>
      <c r="AJ127" s="49">
        <v>0</v>
      </c>
      <c r="AK127" s="48">
        <v>0</v>
      </c>
      <c r="AL127" s="49">
        <v>0</v>
      </c>
      <c r="AM127" s="48">
        <v>21</v>
      </c>
      <c r="AN127" s="49">
        <v>95.45454545454545</v>
      </c>
      <c r="AO127" s="48">
        <v>22</v>
      </c>
    </row>
    <row r="128" spans="1:41" ht="15">
      <c r="A128" s="65" t="s">
        <v>424</v>
      </c>
      <c r="B128" s="65" t="s">
        <v>424</v>
      </c>
      <c r="C128" s="66" t="s">
        <v>2705</v>
      </c>
      <c r="D128" s="67">
        <v>3</v>
      </c>
      <c r="E128" s="68" t="s">
        <v>132</v>
      </c>
      <c r="F128" s="69">
        <v>32</v>
      </c>
      <c r="G128" s="66"/>
      <c r="H128" s="70"/>
      <c r="I128" s="71"/>
      <c r="J128" s="71"/>
      <c r="K128" s="34" t="s">
        <v>65</v>
      </c>
      <c r="L128" s="78">
        <v>128</v>
      </c>
      <c r="M128" s="78"/>
      <c r="N128" s="73"/>
      <c r="O128" s="80" t="s">
        <v>305</v>
      </c>
      <c r="P128" s="82" t="s">
        <v>611</v>
      </c>
      <c r="Q128" s="82" t="s">
        <v>611</v>
      </c>
      <c r="R128" s="84">
        <v>43430.94097222222</v>
      </c>
      <c r="S128" s="86" t="s">
        <v>776</v>
      </c>
      <c r="T128" s="80" t="s">
        <v>939</v>
      </c>
      <c r="U128" s="86" t="s">
        <v>992</v>
      </c>
      <c r="V128" s="80" t="s">
        <v>1000</v>
      </c>
      <c r="W128" s="80" t="s">
        <v>1097</v>
      </c>
      <c r="X128" s="80" t="s">
        <v>1142</v>
      </c>
      <c r="Y128" s="80" t="s">
        <v>1143</v>
      </c>
      <c r="Z128" s="80" t="s">
        <v>1152</v>
      </c>
      <c r="AA128" s="80"/>
      <c r="AB128" s="80" t="s">
        <v>64</v>
      </c>
      <c r="AC128" s="80"/>
      <c r="AD128">
        <v>1</v>
      </c>
      <c r="AE128" s="79" t="str">
        <f>REPLACE(INDEX(GroupVertices[Group],MATCH(Edges[[#This Row],[Vertex 1]],GroupVertices[Vertex],0)),1,1,"")</f>
        <v>1</v>
      </c>
      <c r="AF128" s="79" t="str">
        <f>REPLACE(INDEX(GroupVertices[Group],MATCH(Edges[[#This Row],[Vertex 2]],GroupVertices[Vertex],0)),1,1,"")</f>
        <v>1</v>
      </c>
      <c r="AG128" s="48">
        <v>2</v>
      </c>
      <c r="AH128" s="49">
        <v>1.834862385321101</v>
      </c>
      <c r="AI128" s="48">
        <v>3</v>
      </c>
      <c r="AJ128" s="49">
        <v>2.7522935779816513</v>
      </c>
      <c r="AK128" s="48">
        <v>0</v>
      </c>
      <c r="AL128" s="49">
        <v>0</v>
      </c>
      <c r="AM128" s="48">
        <v>104</v>
      </c>
      <c r="AN128" s="49">
        <v>95.41284403669725</v>
      </c>
      <c r="AO128" s="48">
        <v>109</v>
      </c>
    </row>
    <row r="129" spans="1:41" ht="15">
      <c r="A129" s="65" t="s">
        <v>425</v>
      </c>
      <c r="B129" s="65" t="s">
        <v>468</v>
      </c>
      <c r="C129" s="66" t="s">
        <v>2705</v>
      </c>
      <c r="D129" s="67">
        <v>3</v>
      </c>
      <c r="E129" s="68" t="s">
        <v>132</v>
      </c>
      <c r="F129" s="69">
        <v>32</v>
      </c>
      <c r="G129" s="66"/>
      <c r="H129" s="70"/>
      <c r="I129" s="71"/>
      <c r="J129" s="71"/>
      <c r="K129" s="34" t="s">
        <v>65</v>
      </c>
      <c r="L129" s="78">
        <v>129</v>
      </c>
      <c r="M129" s="78"/>
      <c r="N129" s="73"/>
      <c r="O129" s="80" t="s">
        <v>496</v>
      </c>
      <c r="P129" s="82" t="s">
        <v>612</v>
      </c>
      <c r="Q129" s="82" t="s">
        <v>612</v>
      </c>
      <c r="R129" s="84">
        <v>43430.325</v>
      </c>
      <c r="S129" s="86" t="s">
        <v>777</v>
      </c>
      <c r="T129" s="80" t="s">
        <v>940</v>
      </c>
      <c r="U129" s="80"/>
      <c r="V129" s="80"/>
      <c r="W129" s="80" t="s">
        <v>1098</v>
      </c>
      <c r="X129" s="80" t="s">
        <v>1142</v>
      </c>
      <c r="Y129" s="80" t="s">
        <v>1149</v>
      </c>
      <c r="Z129" s="80" t="s">
        <v>1152</v>
      </c>
      <c r="AA129" s="80"/>
      <c r="AB129" s="80" t="s">
        <v>64</v>
      </c>
      <c r="AC129" s="80"/>
      <c r="AD129">
        <v>1</v>
      </c>
      <c r="AE129" s="79" t="str">
        <f>REPLACE(INDEX(GroupVertices[Group],MATCH(Edges[[#This Row],[Vertex 1]],GroupVertices[Vertex],0)),1,1,"")</f>
        <v>2</v>
      </c>
      <c r="AF129" s="79" t="str">
        <f>REPLACE(INDEX(GroupVertices[Group],MATCH(Edges[[#This Row],[Vertex 2]],GroupVertices[Vertex],0)),1,1,"")</f>
        <v>2</v>
      </c>
      <c r="AG129" s="48">
        <v>4</v>
      </c>
      <c r="AH129" s="49">
        <v>2.962962962962963</v>
      </c>
      <c r="AI129" s="48">
        <v>1</v>
      </c>
      <c r="AJ129" s="49">
        <v>0.7407407407407407</v>
      </c>
      <c r="AK129" s="48">
        <v>0</v>
      </c>
      <c r="AL129" s="49">
        <v>0</v>
      </c>
      <c r="AM129" s="48">
        <v>130</v>
      </c>
      <c r="AN129" s="49">
        <v>96.29629629629629</v>
      </c>
      <c r="AO129" s="48">
        <v>135</v>
      </c>
    </row>
    <row r="130" spans="1:41" ht="15">
      <c r="A130" s="65" t="s">
        <v>426</v>
      </c>
      <c r="B130" s="65" t="s">
        <v>426</v>
      </c>
      <c r="C130" s="66" t="s">
        <v>2705</v>
      </c>
      <c r="D130" s="67">
        <v>3</v>
      </c>
      <c r="E130" s="68" t="s">
        <v>132</v>
      </c>
      <c r="F130" s="69">
        <v>32</v>
      </c>
      <c r="G130" s="66"/>
      <c r="H130" s="70"/>
      <c r="I130" s="71"/>
      <c r="J130" s="71"/>
      <c r="K130" s="34" t="s">
        <v>65</v>
      </c>
      <c r="L130" s="78">
        <v>130</v>
      </c>
      <c r="M130" s="78"/>
      <c r="N130" s="73"/>
      <c r="O130" s="80" t="s">
        <v>305</v>
      </c>
      <c r="P130" s="82" t="s">
        <v>613</v>
      </c>
      <c r="Q130" s="82" t="s">
        <v>613</v>
      </c>
      <c r="R130" s="84">
        <v>43430.85138888889</v>
      </c>
      <c r="S130" s="86" t="s">
        <v>778</v>
      </c>
      <c r="T130" s="80" t="s">
        <v>941</v>
      </c>
      <c r="U130" s="80"/>
      <c r="V130" s="80"/>
      <c r="W130" s="80" t="s">
        <v>1099</v>
      </c>
      <c r="X130" s="80" t="s">
        <v>1142</v>
      </c>
      <c r="Y130" s="80" t="s">
        <v>1147</v>
      </c>
      <c r="Z130" s="80" t="s">
        <v>1152</v>
      </c>
      <c r="AA130" s="80"/>
      <c r="AB130" s="80" t="s">
        <v>64</v>
      </c>
      <c r="AC130" s="80"/>
      <c r="AD130">
        <v>1</v>
      </c>
      <c r="AE130" s="79" t="str">
        <f>REPLACE(INDEX(GroupVertices[Group],MATCH(Edges[[#This Row],[Vertex 1]],GroupVertices[Vertex],0)),1,1,"")</f>
        <v>1</v>
      </c>
      <c r="AF130" s="79" t="str">
        <f>REPLACE(INDEX(GroupVertices[Group],MATCH(Edges[[#This Row],[Vertex 2]],GroupVertices[Vertex],0)),1,1,"")</f>
        <v>1</v>
      </c>
      <c r="AG130" s="48">
        <v>1</v>
      </c>
      <c r="AH130" s="49">
        <v>4.761904761904762</v>
      </c>
      <c r="AI130" s="48">
        <v>0</v>
      </c>
      <c r="AJ130" s="49">
        <v>0</v>
      </c>
      <c r="AK130" s="48">
        <v>0</v>
      </c>
      <c r="AL130" s="49">
        <v>0</v>
      </c>
      <c r="AM130" s="48">
        <v>20</v>
      </c>
      <c r="AN130" s="49">
        <v>95.23809523809524</v>
      </c>
      <c r="AO130" s="48">
        <v>21</v>
      </c>
    </row>
    <row r="131" spans="1:41" ht="15">
      <c r="A131" s="65" t="s">
        <v>427</v>
      </c>
      <c r="B131" s="65" t="s">
        <v>427</v>
      </c>
      <c r="C131" s="66" t="s">
        <v>2705</v>
      </c>
      <c r="D131" s="67">
        <v>3</v>
      </c>
      <c r="E131" s="68" t="s">
        <v>132</v>
      </c>
      <c r="F131" s="69">
        <v>32</v>
      </c>
      <c r="G131" s="66"/>
      <c r="H131" s="70"/>
      <c r="I131" s="71"/>
      <c r="J131" s="71"/>
      <c r="K131" s="34" t="s">
        <v>65</v>
      </c>
      <c r="L131" s="78">
        <v>131</v>
      </c>
      <c r="M131" s="78"/>
      <c r="N131" s="73"/>
      <c r="O131" s="80" t="s">
        <v>305</v>
      </c>
      <c r="P131" s="82" t="s">
        <v>614</v>
      </c>
      <c r="Q131" s="82" t="s">
        <v>614</v>
      </c>
      <c r="R131" s="84">
        <v>43430.18819444445</v>
      </c>
      <c r="S131" s="86" t="s">
        <v>779</v>
      </c>
      <c r="T131" s="80" t="s">
        <v>942</v>
      </c>
      <c r="U131" s="80"/>
      <c r="V131" s="80"/>
      <c r="W131" s="80" t="s">
        <v>1100</v>
      </c>
      <c r="X131" s="80" t="s">
        <v>1143</v>
      </c>
      <c r="Y131" s="80" t="s">
        <v>1146</v>
      </c>
      <c r="Z131" s="80" t="s">
        <v>1152</v>
      </c>
      <c r="AA131" s="80"/>
      <c r="AB131" s="80" t="s">
        <v>64</v>
      </c>
      <c r="AC131" s="80"/>
      <c r="AD131">
        <v>1</v>
      </c>
      <c r="AE131" s="79" t="str">
        <f>REPLACE(INDEX(GroupVertices[Group],MATCH(Edges[[#This Row],[Vertex 1]],GroupVertices[Vertex],0)),1,1,"")</f>
        <v>1</v>
      </c>
      <c r="AF131" s="79" t="str">
        <f>REPLACE(INDEX(GroupVertices[Group],MATCH(Edges[[#This Row],[Vertex 2]],GroupVertices[Vertex],0)),1,1,"")</f>
        <v>1</v>
      </c>
      <c r="AG131" s="48">
        <v>0</v>
      </c>
      <c r="AH131" s="49">
        <v>0</v>
      </c>
      <c r="AI131" s="48">
        <v>0</v>
      </c>
      <c r="AJ131" s="49">
        <v>0</v>
      </c>
      <c r="AK131" s="48">
        <v>0</v>
      </c>
      <c r="AL131" s="49">
        <v>0</v>
      </c>
      <c r="AM131" s="48">
        <v>65</v>
      </c>
      <c r="AN131" s="49">
        <v>100</v>
      </c>
      <c r="AO131" s="48">
        <v>65</v>
      </c>
    </row>
    <row r="132" spans="1:41" ht="15">
      <c r="A132" s="65" t="s">
        <v>428</v>
      </c>
      <c r="B132" s="65" t="s">
        <v>490</v>
      </c>
      <c r="C132" s="66" t="s">
        <v>2705</v>
      </c>
      <c r="D132" s="67">
        <v>3</v>
      </c>
      <c r="E132" s="68" t="s">
        <v>132</v>
      </c>
      <c r="F132" s="69">
        <v>32</v>
      </c>
      <c r="G132" s="66"/>
      <c r="H132" s="70"/>
      <c r="I132" s="71"/>
      <c r="J132" s="71"/>
      <c r="K132" s="34" t="s">
        <v>65</v>
      </c>
      <c r="L132" s="78">
        <v>132</v>
      </c>
      <c r="M132" s="78"/>
      <c r="N132" s="73"/>
      <c r="O132" s="80" t="s">
        <v>496</v>
      </c>
      <c r="P132" s="82" t="s">
        <v>615</v>
      </c>
      <c r="Q132" s="82" t="s">
        <v>615</v>
      </c>
      <c r="R132" s="84">
        <v>43429.35833333333</v>
      </c>
      <c r="S132" s="86" t="s">
        <v>780</v>
      </c>
      <c r="T132" s="80" t="s">
        <v>943</v>
      </c>
      <c r="U132" s="86" t="s">
        <v>993</v>
      </c>
      <c r="V132" s="80" t="s">
        <v>1001</v>
      </c>
      <c r="W132" s="80" t="s">
        <v>1101</v>
      </c>
      <c r="X132" s="80" t="s">
        <v>1143</v>
      </c>
      <c r="Y132" s="80" t="s">
        <v>1143</v>
      </c>
      <c r="Z132" s="80" t="s">
        <v>1152</v>
      </c>
      <c r="AA132" s="80"/>
      <c r="AB132" s="80" t="s">
        <v>64</v>
      </c>
      <c r="AC132" s="80"/>
      <c r="AD132">
        <v>1</v>
      </c>
      <c r="AE132" s="79" t="str">
        <f>REPLACE(INDEX(GroupVertices[Group],MATCH(Edges[[#This Row],[Vertex 1]],GroupVertices[Vertex],0)),1,1,"")</f>
        <v>11</v>
      </c>
      <c r="AF132" s="79" t="str">
        <f>REPLACE(INDEX(GroupVertices[Group],MATCH(Edges[[#This Row],[Vertex 2]],GroupVertices[Vertex],0)),1,1,"")</f>
        <v>11</v>
      </c>
      <c r="AG132" s="48">
        <v>1</v>
      </c>
      <c r="AH132" s="49">
        <v>1.8867924528301887</v>
      </c>
      <c r="AI132" s="48">
        <v>0</v>
      </c>
      <c r="AJ132" s="49">
        <v>0</v>
      </c>
      <c r="AK132" s="48">
        <v>0</v>
      </c>
      <c r="AL132" s="49">
        <v>0</v>
      </c>
      <c r="AM132" s="48">
        <v>52</v>
      </c>
      <c r="AN132" s="49">
        <v>98.11320754716981</v>
      </c>
      <c r="AO132" s="48">
        <v>53</v>
      </c>
    </row>
    <row r="133" spans="1:41" ht="15">
      <c r="A133" s="65" t="s">
        <v>429</v>
      </c>
      <c r="B133" s="65" t="s">
        <v>429</v>
      </c>
      <c r="C133" s="66" t="s">
        <v>2705</v>
      </c>
      <c r="D133" s="67">
        <v>3</v>
      </c>
      <c r="E133" s="68" t="s">
        <v>132</v>
      </c>
      <c r="F133" s="69">
        <v>32</v>
      </c>
      <c r="G133" s="66"/>
      <c r="H133" s="70"/>
      <c r="I133" s="71"/>
      <c r="J133" s="71"/>
      <c r="K133" s="34" t="s">
        <v>65</v>
      </c>
      <c r="L133" s="78">
        <v>133</v>
      </c>
      <c r="M133" s="78"/>
      <c r="N133" s="73"/>
      <c r="O133" s="80" t="s">
        <v>305</v>
      </c>
      <c r="P133" s="82" t="s">
        <v>616</v>
      </c>
      <c r="Q133" s="82" t="s">
        <v>616</v>
      </c>
      <c r="R133" s="84">
        <v>43430.56805555556</v>
      </c>
      <c r="S133" s="86" t="s">
        <v>781</v>
      </c>
      <c r="T133" s="80" t="s">
        <v>944</v>
      </c>
      <c r="U133" s="80"/>
      <c r="V133" s="80"/>
      <c r="W133" s="80" t="s">
        <v>1102</v>
      </c>
      <c r="X133" s="80" t="s">
        <v>1142</v>
      </c>
      <c r="Y133" s="80" t="s">
        <v>1146</v>
      </c>
      <c r="Z133" s="80" t="s">
        <v>1152</v>
      </c>
      <c r="AA133" s="80"/>
      <c r="AB133" s="80" t="s">
        <v>64</v>
      </c>
      <c r="AC133" s="80"/>
      <c r="AD133">
        <v>1</v>
      </c>
      <c r="AE133" s="79" t="str">
        <f>REPLACE(INDEX(GroupVertices[Group],MATCH(Edges[[#This Row],[Vertex 1]],GroupVertices[Vertex],0)),1,1,"")</f>
        <v>1</v>
      </c>
      <c r="AF133" s="79" t="str">
        <f>REPLACE(INDEX(GroupVertices[Group],MATCH(Edges[[#This Row],[Vertex 2]],GroupVertices[Vertex],0)),1,1,"")</f>
        <v>1</v>
      </c>
      <c r="AG133" s="48">
        <v>1</v>
      </c>
      <c r="AH133" s="49">
        <v>2</v>
      </c>
      <c r="AI133" s="48">
        <v>0</v>
      </c>
      <c r="AJ133" s="49">
        <v>0</v>
      </c>
      <c r="AK133" s="48">
        <v>0</v>
      </c>
      <c r="AL133" s="49">
        <v>0</v>
      </c>
      <c r="AM133" s="48">
        <v>49</v>
      </c>
      <c r="AN133" s="49">
        <v>98</v>
      </c>
      <c r="AO133" s="48">
        <v>50</v>
      </c>
    </row>
    <row r="134" spans="1:41" ht="15">
      <c r="A134" s="65" t="s">
        <v>430</v>
      </c>
      <c r="B134" s="65" t="s">
        <v>430</v>
      </c>
      <c r="C134" s="66" t="s">
        <v>2705</v>
      </c>
      <c r="D134" s="67">
        <v>3</v>
      </c>
      <c r="E134" s="68" t="s">
        <v>132</v>
      </c>
      <c r="F134" s="69">
        <v>32</v>
      </c>
      <c r="G134" s="66"/>
      <c r="H134" s="70"/>
      <c r="I134" s="71"/>
      <c r="J134" s="71"/>
      <c r="K134" s="34" t="s">
        <v>65</v>
      </c>
      <c r="L134" s="78">
        <v>134</v>
      </c>
      <c r="M134" s="78"/>
      <c r="N134" s="73"/>
      <c r="O134" s="80" t="s">
        <v>305</v>
      </c>
      <c r="P134" s="82" t="s">
        <v>617</v>
      </c>
      <c r="Q134" s="82" t="s">
        <v>617</v>
      </c>
      <c r="R134" s="84">
        <v>43430.770833333336</v>
      </c>
      <c r="S134" s="86" t="s">
        <v>782</v>
      </c>
      <c r="T134" s="80" t="s">
        <v>945</v>
      </c>
      <c r="U134" s="80"/>
      <c r="V134" s="80"/>
      <c r="W134" s="80" t="s">
        <v>1103</v>
      </c>
      <c r="X134" s="80" t="s">
        <v>1144</v>
      </c>
      <c r="Y134" s="80" t="s">
        <v>1148</v>
      </c>
      <c r="Z134" s="80" t="s">
        <v>1152</v>
      </c>
      <c r="AA134" s="80"/>
      <c r="AB134" s="80" t="s">
        <v>64</v>
      </c>
      <c r="AC134" s="80"/>
      <c r="AD134">
        <v>1</v>
      </c>
      <c r="AE134" s="79" t="str">
        <f>REPLACE(INDEX(GroupVertices[Group],MATCH(Edges[[#This Row],[Vertex 1]],GroupVertices[Vertex],0)),1,1,"")</f>
        <v>1</v>
      </c>
      <c r="AF134" s="79" t="str">
        <f>REPLACE(INDEX(GroupVertices[Group],MATCH(Edges[[#This Row],[Vertex 2]],GroupVertices[Vertex],0)),1,1,"")</f>
        <v>1</v>
      </c>
      <c r="AG134" s="48">
        <v>0</v>
      </c>
      <c r="AH134" s="49">
        <v>0</v>
      </c>
      <c r="AI134" s="48">
        <v>4</v>
      </c>
      <c r="AJ134" s="49">
        <v>4.301075268817204</v>
      </c>
      <c r="AK134" s="48">
        <v>0</v>
      </c>
      <c r="AL134" s="49">
        <v>0</v>
      </c>
      <c r="AM134" s="48">
        <v>89</v>
      </c>
      <c r="AN134" s="49">
        <v>95.6989247311828</v>
      </c>
      <c r="AO134" s="48">
        <v>93</v>
      </c>
    </row>
    <row r="135" spans="1:41" ht="15">
      <c r="A135" s="65" t="s">
        <v>431</v>
      </c>
      <c r="B135" s="65" t="s">
        <v>431</v>
      </c>
      <c r="C135" s="66" t="s">
        <v>2705</v>
      </c>
      <c r="D135" s="67">
        <v>3</v>
      </c>
      <c r="E135" s="68" t="s">
        <v>132</v>
      </c>
      <c r="F135" s="69">
        <v>32</v>
      </c>
      <c r="G135" s="66"/>
      <c r="H135" s="70"/>
      <c r="I135" s="71"/>
      <c r="J135" s="71"/>
      <c r="K135" s="34" t="s">
        <v>65</v>
      </c>
      <c r="L135" s="78">
        <v>135</v>
      </c>
      <c r="M135" s="78"/>
      <c r="N135" s="73"/>
      <c r="O135" s="80" t="s">
        <v>305</v>
      </c>
      <c r="P135" s="82" t="s">
        <v>618</v>
      </c>
      <c r="Q135" s="82" t="s">
        <v>618</v>
      </c>
      <c r="R135" s="84">
        <v>43430.85625</v>
      </c>
      <c r="S135" s="86" t="s">
        <v>783</v>
      </c>
      <c r="T135" s="80" t="s">
        <v>946</v>
      </c>
      <c r="U135" s="80"/>
      <c r="V135" s="80"/>
      <c r="W135" s="80" t="s">
        <v>1104</v>
      </c>
      <c r="X135" s="80" t="s">
        <v>1142</v>
      </c>
      <c r="Y135" s="80" t="s">
        <v>1146</v>
      </c>
      <c r="Z135" s="80" t="s">
        <v>1152</v>
      </c>
      <c r="AA135" s="80"/>
      <c r="AB135" s="80" t="s">
        <v>64</v>
      </c>
      <c r="AC135" s="80"/>
      <c r="AD135">
        <v>1</v>
      </c>
      <c r="AE135" s="79" t="str">
        <f>REPLACE(INDEX(GroupVertices[Group],MATCH(Edges[[#This Row],[Vertex 1]],GroupVertices[Vertex],0)),1,1,"")</f>
        <v>1</v>
      </c>
      <c r="AF135" s="79" t="str">
        <f>REPLACE(INDEX(GroupVertices[Group],MATCH(Edges[[#This Row],[Vertex 2]],GroupVertices[Vertex],0)),1,1,"")</f>
        <v>1</v>
      </c>
      <c r="AG135" s="48">
        <v>0</v>
      </c>
      <c r="AH135" s="49">
        <v>0</v>
      </c>
      <c r="AI135" s="48">
        <v>0</v>
      </c>
      <c r="AJ135" s="49">
        <v>0</v>
      </c>
      <c r="AK135" s="48">
        <v>0</v>
      </c>
      <c r="AL135" s="49">
        <v>0</v>
      </c>
      <c r="AM135" s="48">
        <v>42</v>
      </c>
      <c r="AN135" s="49">
        <v>100</v>
      </c>
      <c r="AO135" s="48">
        <v>42</v>
      </c>
    </row>
    <row r="136" spans="1:41" ht="15">
      <c r="A136" s="65" t="s">
        <v>432</v>
      </c>
      <c r="B136" s="65" t="s">
        <v>483</v>
      </c>
      <c r="C136" s="66" t="s">
        <v>2705</v>
      </c>
      <c r="D136" s="67">
        <v>3</v>
      </c>
      <c r="E136" s="68" t="s">
        <v>132</v>
      </c>
      <c r="F136" s="69">
        <v>32</v>
      </c>
      <c r="G136" s="66"/>
      <c r="H136" s="70"/>
      <c r="I136" s="71"/>
      <c r="J136" s="71"/>
      <c r="K136" s="34" t="s">
        <v>65</v>
      </c>
      <c r="L136" s="78">
        <v>136</v>
      </c>
      <c r="M136" s="78"/>
      <c r="N136" s="73"/>
      <c r="O136" s="80" t="s">
        <v>496</v>
      </c>
      <c r="P136" s="82" t="s">
        <v>619</v>
      </c>
      <c r="Q136" s="82" t="s">
        <v>619</v>
      </c>
      <c r="R136" s="84">
        <v>43429.37152777778</v>
      </c>
      <c r="S136" s="86" t="s">
        <v>784</v>
      </c>
      <c r="T136" s="80" t="s">
        <v>947</v>
      </c>
      <c r="U136" s="80"/>
      <c r="V136" s="80"/>
      <c r="W136" s="80" t="s">
        <v>1105</v>
      </c>
      <c r="X136" s="80" t="s">
        <v>1142</v>
      </c>
      <c r="Y136" s="80" t="s">
        <v>1147</v>
      </c>
      <c r="Z136" s="80" t="s">
        <v>1152</v>
      </c>
      <c r="AA136" s="80"/>
      <c r="AB136" s="80" t="s">
        <v>64</v>
      </c>
      <c r="AC136" s="80"/>
      <c r="AD136">
        <v>1</v>
      </c>
      <c r="AE136" s="79" t="str">
        <f>REPLACE(INDEX(GroupVertices[Group],MATCH(Edges[[#This Row],[Vertex 1]],GroupVertices[Vertex],0)),1,1,"")</f>
        <v>3</v>
      </c>
      <c r="AF136" s="79" t="str">
        <f>REPLACE(INDEX(GroupVertices[Group],MATCH(Edges[[#This Row],[Vertex 2]],GroupVertices[Vertex],0)),1,1,"")</f>
        <v>3</v>
      </c>
      <c r="AG136" s="48">
        <v>1</v>
      </c>
      <c r="AH136" s="49">
        <v>2.4390243902439024</v>
      </c>
      <c r="AI136" s="48">
        <v>0</v>
      </c>
      <c r="AJ136" s="49">
        <v>0</v>
      </c>
      <c r="AK136" s="48">
        <v>0</v>
      </c>
      <c r="AL136" s="49">
        <v>0</v>
      </c>
      <c r="AM136" s="48">
        <v>40</v>
      </c>
      <c r="AN136" s="49">
        <v>97.5609756097561</v>
      </c>
      <c r="AO136" s="48">
        <v>41</v>
      </c>
    </row>
    <row r="137" spans="1:41" ht="15">
      <c r="A137" s="65" t="s">
        <v>432</v>
      </c>
      <c r="B137" s="65" t="s">
        <v>468</v>
      </c>
      <c r="C137" s="66" t="s">
        <v>2705</v>
      </c>
      <c r="D137" s="67">
        <v>3</v>
      </c>
      <c r="E137" s="68" t="s">
        <v>132</v>
      </c>
      <c r="F137" s="69">
        <v>32</v>
      </c>
      <c r="G137" s="66"/>
      <c r="H137" s="70"/>
      <c r="I137" s="71"/>
      <c r="J137" s="71"/>
      <c r="K137" s="34" t="s">
        <v>65</v>
      </c>
      <c r="L137" s="78">
        <v>137</v>
      </c>
      <c r="M137" s="78"/>
      <c r="N137" s="73"/>
      <c r="O137" s="80" t="s">
        <v>496</v>
      </c>
      <c r="P137" s="82" t="s">
        <v>619</v>
      </c>
      <c r="Q137" s="82" t="s">
        <v>619</v>
      </c>
      <c r="R137" s="84">
        <v>43429.37152777778</v>
      </c>
      <c r="S137" s="86" t="s">
        <v>784</v>
      </c>
      <c r="T137" s="80" t="s">
        <v>947</v>
      </c>
      <c r="U137" s="80"/>
      <c r="V137" s="80"/>
      <c r="W137" s="80" t="s">
        <v>1105</v>
      </c>
      <c r="X137" s="80" t="s">
        <v>1142</v>
      </c>
      <c r="Y137" s="80" t="s">
        <v>1147</v>
      </c>
      <c r="Z137" s="80" t="s">
        <v>1152</v>
      </c>
      <c r="AA137" s="80"/>
      <c r="AB137" s="80" t="s">
        <v>64</v>
      </c>
      <c r="AC137" s="80"/>
      <c r="AD137">
        <v>1</v>
      </c>
      <c r="AE137" s="79" t="str">
        <f>REPLACE(INDEX(GroupVertices[Group],MATCH(Edges[[#This Row],[Vertex 1]],GroupVertices[Vertex],0)),1,1,"")</f>
        <v>3</v>
      </c>
      <c r="AF137" s="79" t="str">
        <f>REPLACE(INDEX(GroupVertices[Group],MATCH(Edges[[#This Row],[Vertex 2]],GroupVertices[Vertex],0)),1,1,"")</f>
        <v>2</v>
      </c>
      <c r="AG137" s="48">
        <v>1</v>
      </c>
      <c r="AH137" s="49">
        <v>2.4390243902439024</v>
      </c>
      <c r="AI137" s="48">
        <v>0</v>
      </c>
      <c r="AJ137" s="49">
        <v>0</v>
      </c>
      <c r="AK137" s="48">
        <v>0</v>
      </c>
      <c r="AL137" s="49">
        <v>0</v>
      </c>
      <c r="AM137" s="48">
        <v>40</v>
      </c>
      <c r="AN137" s="49">
        <v>97.5609756097561</v>
      </c>
      <c r="AO137" s="48">
        <v>41</v>
      </c>
    </row>
    <row r="138" spans="1:41" ht="15">
      <c r="A138" s="65" t="s">
        <v>433</v>
      </c>
      <c r="B138" s="65" t="s">
        <v>433</v>
      </c>
      <c r="C138" s="66" t="s">
        <v>2705</v>
      </c>
      <c r="D138" s="67">
        <v>3</v>
      </c>
      <c r="E138" s="68" t="s">
        <v>132</v>
      </c>
      <c r="F138" s="69">
        <v>32</v>
      </c>
      <c r="G138" s="66"/>
      <c r="H138" s="70"/>
      <c r="I138" s="71"/>
      <c r="J138" s="71"/>
      <c r="K138" s="34" t="s">
        <v>65</v>
      </c>
      <c r="L138" s="78">
        <v>138</v>
      </c>
      <c r="M138" s="78"/>
      <c r="N138" s="73"/>
      <c r="O138" s="80" t="s">
        <v>496</v>
      </c>
      <c r="P138" s="82" t="s">
        <v>620</v>
      </c>
      <c r="Q138" s="82" t="s">
        <v>620</v>
      </c>
      <c r="R138" s="84">
        <v>43430.822916666664</v>
      </c>
      <c r="S138" s="86" t="s">
        <v>785</v>
      </c>
      <c r="T138" s="80" t="s">
        <v>948</v>
      </c>
      <c r="U138" s="80"/>
      <c r="V138" s="80"/>
      <c r="W138" s="80" t="s">
        <v>1010</v>
      </c>
      <c r="X138" s="80" t="s">
        <v>1145</v>
      </c>
      <c r="Y138" s="80" t="s">
        <v>1145</v>
      </c>
      <c r="Z138" s="80" t="s">
        <v>1152</v>
      </c>
      <c r="AA138" s="80"/>
      <c r="AB138" s="80" t="s">
        <v>64</v>
      </c>
      <c r="AC138" s="80"/>
      <c r="AD138">
        <v>1</v>
      </c>
      <c r="AE138" s="79" t="str">
        <f>REPLACE(INDEX(GroupVertices[Group],MATCH(Edges[[#This Row],[Vertex 1]],GroupVertices[Vertex],0)),1,1,"")</f>
        <v>19</v>
      </c>
      <c r="AF138" s="79" t="str">
        <f>REPLACE(INDEX(GroupVertices[Group],MATCH(Edges[[#This Row],[Vertex 2]],GroupVertices[Vertex],0)),1,1,"")</f>
        <v>19</v>
      </c>
      <c r="AG138" s="48">
        <v>4</v>
      </c>
      <c r="AH138" s="49">
        <v>5.714285714285714</v>
      </c>
      <c r="AI138" s="48">
        <v>0</v>
      </c>
      <c r="AJ138" s="49">
        <v>0</v>
      </c>
      <c r="AK138" s="48">
        <v>0</v>
      </c>
      <c r="AL138" s="49">
        <v>0</v>
      </c>
      <c r="AM138" s="48">
        <v>66</v>
      </c>
      <c r="AN138" s="49">
        <v>94.28571428571429</v>
      </c>
      <c r="AO138" s="48">
        <v>70</v>
      </c>
    </row>
    <row r="139" spans="1:41" ht="15">
      <c r="A139" s="65" t="s">
        <v>433</v>
      </c>
      <c r="B139" s="65" t="s">
        <v>433</v>
      </c>
      <c r="C139" s="66" t="s">
        <v>2705</v>
      </c>
      <c r="D139" s="67">
        <v>3</v>
      </c>
      <c r="E139" s="68" t="s">
        <v>132</v>
      </c>
      <c r="F139" s="69">
        <v>32</v>
      </c>
      <c r="G139" s="66"/>
      <c r="H139" s="70"/>
      <c r="I139" s="71"/>
      <c r="J139" s="71"/>
      <c r="K139" s="34" t="s">
        <v>65</v>
      </c>
      <c r="L139" s="78">
        <v>139</v>
      </c>
      <c r="M139" s="78"/>
      <c r="N139" s="73"/>
      <c r="O139" s="80" t="s">
        <v>305</v>
      </c>
      <c r="P139" s="82" t="s">
        <v>621</v>
      </c>
      <c r="Q139" s="82" t="s">
        <v>621</v>
      </c>
      <c r="R139" s="84">
        <v>43430.81527777778</v>
      </c>
      <c r="S139" s="86" t="s">
        <v>786</v>
      </c>
      <c r="T139" s="80" t="s">
        <v>949</v>
      </c>
      <c r="U139" s="80"/>
      <c r="V139" s="80"/>
      <c r="W139" s="80" t="s">
        <v>1010</v>
      </c>
      <c r="X139" s="80" t="s">
        <v>1142</v>
      </c>
      <c r="Y139" s="80" t="s">
        <v>1146</v>
      </c>
      <c r="Z139" s="80" t="s">
        <v>1152</v>
      </c>
      <c r="AA139" s="80"/>
      <c r="AB139" s="80" t="s">
        <v>64</v>
      </c>
      <c r="AC139" s="80"/>
      <c r="AD139">
        <v>1</v>
      </c>
      <c r="AE139" s="79" t="str">
        <f>REPLACE(INDEX(GroupVertices[Group],MATCH(Edges[[#This Row],[Vertex 1]],GroupVertices[Vertex],0)),1,1,"")</f>
        <v>19</v>
      </c>
      <c r="AF139" s="79" t="str">
        <f>REPLACE(INDEX(GroupVertices[Group],MATCH(Edges[[#This Row],[Vertex 2]],GroupVertices[Vertex],0)),1,1,"")</f>
        <v>19</v>
      </c>
      <c r="AG139" s="48">
        <v>4</v>
      </c>
      <c r="AH139" s="49">
        <v>5.797101449275362</v>
      </c>
      <c r="AI139" s="48">
        <v>0</v>
      </c>
      <c r="AJ139" s="49">
        <v>0</v>
      </c>
      <c r="AK139" s="48">
        <v>0</v>
      </c>
      <c r="AL139" s="49">
        <v>0</v>
      </c>
      <c r="AM139" s="48">
        <v>65</v>
      </c>
      <c r="AN139" s="49">
        <v>94.20289855072464</v>
      </c>
      <c r="AO139" s="48">
        <v>69</v>
      </c>
    </row>
    <row r="140" spans="1:41" ht="15">
      <c r="A140" s="65" t="s">
        <v>434</v>
      </c>
      <c r="B140" s="65" t="s">
        <v>434</v>
      </c>
      <c r="C140" s="66" t="s">
        <v>2705</v>
      </c>
      <c r="D140" s="67">
        <v>3</v>
      </c>
      <c r="E140" s="68" t="s">
        <v>132</v>
      </c>
      <c r="F140" s="69">
        <v>32</v>
      </c>
      <c r="G140" s="66"/>
      <c r="H140" s="70"/>
      <c r="I140" s="71"/>
      <c r="J140" s="71"/>
      <c r="K140" s="34" t="s">
        <v>65</v>
      </c>
      <c r="L140" s="78">
        <v>140</v>
      </c>
      <c r="M140" s="78"/>
      <c r="N140" s="73"/>
      <c r="O140" s="80" t="s">
        <v>305</v>
      </c>
      <c r="P140" s="82" t="s">
        <v>622</v>
      </c>
      <c r="Q140" s="82" t="s">
        <v>622</v>
      </c>
      <c r="R140" s="84">
        <v>43430.06736111111</v>
      </c>
      <c r="S140" s="86" t="s">
        <v>787</v>
      </c>
      <c r="T140" s="80" t="s">
        <v>950</v>
      </c>
      <c r="U140" s="80"/>
      <c r="V140" s="80"/>
      <c r="W140" s="80" t="s">
        <v>1106</v>
      </c>
      <c r="X140" s="80" t="s">
        <v>1142</v>
      </c>
      <c r="Y140" s="80" t="s">
        <v>1146</v>
      </c>
      <c r="Z140" s="80" t="s">
        <v>1152</v>
      </c>
      <c r="AA140" s="80"/>
      <c r="AB140" s="80" t="s">
        <v>64</v>
      </c>
      <c r="AC140" s="80"/>
      <c r="AD140">
        <v>1</v>
      </c>
      <c r="AE140" s="79" t="str">
        <f>REPLACE(INDEX(GroupVertices[Group],MATCH(Edges[[#This Row],[Vertex 1]],GroupVertices[Vertex],0)),1,1,"")</f>
        <v>1</v>
      </c>
      <c r="AF140" s="79" t="str">
        <f>REPLACE(INDEX(GroupVertices[Group],MATCH(Edges[[#This Row],[Vertex 2]],GroupVertices[Vertex],0)),1,1,"")</f>
        <v>1</v>
      </c>
      <c r="AG140" s="48">
        <v>4</v>
      </c>
      <c r="AH140" s="49">
        <v>7.407407407407407</v>
      </c>
      <c r="AI140" s="48">
        <v>0</v>
      </c>
      <c r="AJ140" s="49">
        <v>0</v>
      </c>
      <c r="AK140" s="48">
        <v>0</v>
      </c>
      <c r="AL140" s="49">
        <v>0</v>
      </c>
      <c r="AM140" s="48">
        <v>50</v>
      </c>
      <c r="AN140" s="49">
        <v>92.5925925925926</v>
      </c>
      <c r="AO140" s="48">
        <v>54</v>
      </c>
    </row>
    <row r="141" spans="1:41" ht="15">
      <c r="A141" s="65" t="s">
        <v>435</v>
      </c>
      <c r="B141" s="65" t="s">
        <v>435</v>
      </c>
      <c r="C141" s="66" t="s">
        <v>2706</v>
      </c>
      <c r="D141" s="67">
        <v>3</v>
      </c>
      <c r="E141" s="68" t="s">
        <v>132</v>
      </c>
      <c r="F141" s="69">
        <v>32</v>
      </c>
      <c r="G141" s="66"/>
      <c r="H141" s="70"/>
      <c r="I141" s="71"/>
      <c r="J141" s="71"/>
      <c r="K141" s="34" t="s">
        <v>65</v>
      </c>
      <c r="L141" s="78">
        <v>141</v>
      </c>
      <c r="M141" s="78"/>
      <c r="N141" s="73"/>
      <c r="O141" s="80" t="s">
        <v>305</v>
      </c>
      <c r="P141" s="82" t="s">
        <v>623</v>
      </c>
      <c r="Q141" s="82" t="s">
        <v>623</v>
      </c>
      <c r="R141" s="84">
        <v>43430.49375</v>
      </c>
      <c r="S141" s="86" t="s">
        <v>788</v>
      </c>
      <c r="T141" s="80" t="s">
        <v>951</v>
      </c>
      <c r="U141" s="80"/>
      <c r="V141" s="80"/>
      <c r="W141" s="80" t="s">
        <v>1107</v>
      </c>
      <c r="X141" s="80" t="s">
        <v>1143</v>
      </c>
      <c r="Y141" s="80" t="s">
        <v>1145</v>
      </c>
      <c r="Z141" s="80" t="s">
        <v>1152</v>
      </c>
      <c r="AA141" s="80"/>
      <c r="AB141" s="80" t="s">
        <v>64</v>
      </c>
      <c r="AC141" s="80"/>
      <c r="AD141">
        <v>2</v>
      </c>
      <c r="AE141" s="79" t="str">
        <f>REPLACE(INDEX(GroupVertices[Group],MATCH(Edges[[#This Row],[Vertex 1]],GroupVertices[Vertex],0)),1,1,"")</f>
        <v>1</v>
      </c>
      <c r="AF141" s="79" t="str">
        <f>REPLACE(INDEX(GroupVertices[Group],MATCH(Edges[[#This Row],[Vertex 2]],GroupVertices[Vertex],0)),1,1,"")</f>
        <v>1</v>
      </c>
      <c r="AG141" s="48">
        <v>0</v>
      </c>
      <c r="AH141" s="49">
        <v>0</v>
      </c>
      <c r="AI141" s="48">
        <v>0</v>
      </c>
      <c r="AJ141" s="49">
        <v>0</v>
      </c>
      <c r="AK141" s="48">
        <v>0</v>
      </c>
      <c r="AL141" s="49">
        <v>0</v>
      </c>
      <c r="AM141" s="48">
        <v>23</v>
      </c>
      <c r="AN141" s="49">
        <v>100</v>
      </c>
      <c r="AO141" s="48">
        <v>23</v>
      </c>
    </row>
    <row r="142" spans="1:41" ht="15">
      <c r="A142" s="65" t="s">
        <v>435</v>
      </c>
      <c r="B142" s="65" t="s">
        <v>435</v>
      </c>
      <c r="C142" s="66" t="s">
        <v>2706</v>
      </c>
      <c r="D142" s="67">
        <v>3</v>
      </c>
      <c r="E142" s="68" t="s">
        <v>132</v>
      </c>
      <c r="F142" s="69">
        <v>32</v>
      </c>
      <c r="G142" s="66"/>
      <c r="H142" s="70"/>
      <c r="I142" s="71"/>
      <c r="J142" s="71"/>
      <c r="K142" s="34" t="s">
        <v>65</v>
      </c>
      <c r="L142" s="78">
        <v>142</v>
      </c>
      <c r="M142" s="78"/>
      <c r="N142" s="73"/>
      <c r="O142" s="80" t="s">
        <v>305</v>
      </c>
      <c r="P142" s="82" t="s">
        <v>624</v>
      </c>
      <c r="Q142" s="82" t="s">
        <v>624</v>
      </c>
      <c r="R142" s="84">
        <v>43430.47986111111</v>
      </c>
      <c r="S142" s="86" t="s">
        <v>789</v>
      </c>
      <c r="T142" s="80" t="s">
        <v>951</v>
      </c>
      <c r="U142" s="80"/>
      <c r="V142" s="80"/>
      <c r="W142" s="80" t="s">
        <v>1107</v>
      </c>
      <c r="X142" s="80" t="s">
        <v>1143</v>
      </c>
      <c r="Y142" s="80" t="s">
        <v>1145</v>
      </c>
      <c r="Z142" s="80" t="s">
        <v>1152</v>
      </c>
      <c r="AA142" s="80"/>
      <c r="AB142" s="80" t="s">
        <v>64</v>
      </c>
      <c r="AC142" s="80"/>
      <c r="AD142">
        <v>2</v>
      </c>
      <c r="AE142" s="79" t="str">
        <f>REPLACE(INDEX(GroupVertices[Group],MATCH(Edges[[#This Row],[Vertex 1]],GroupVertices[Vertex],0)),1,1,"")</f>
        <v>1</v>
      </c>
      <c r="AF142" s="79" t="str">
        <f>REPLACE(INDEX(GroupVertices[Group],MATCH(Edges[[#This Row],[Vertex 2]],GroupVertices[Vertex],0)),1,1,"")</f>
        <v>1</v>
      </c>
      <c r="AG142" s="48">
        <v>0</v>
      </c>
      <c r="AH142" s="49">
        <v>0</v>
      </c>
      <c r="AI142" s="48">
        <v>0</v>
      </c>
      <c r="AJ142" s="49">
        <v>0</v>
      </c>
      <c r="AK142" s="48">
        <v>0</v>
      </c>
      <c r="AL142" s="49">
        <v>0</v>
      </c>
      <c r="AM142" s="48">
        <v>23</v>
      </c>
      <c r="AN142" s="49">
        <v>100</v>
      </c>
      <c r="AO142" s="48">
        <v>23</v>
      </c>
    </row>
    <row r="143" spans="1:41" ht="15">
      <c r="A143" s="65" t="s">
        <v>436</v>
      </c>
      <c r="B143" s="65" t="s">
        <v>436</v>
      </c>
      <c r="C143" s="66" t="s">
        <v>2705</v>
      </c>
      <c r="D143" s="67">
        <v>3</v>
      </c>
      <c r="E143" s="68" t="s">
        <v>132</v>
      </c>
      <c r="F143" s="69">
        <v>32</v>
      </c>
      <c r="G143" s="66"/>
      <c r="H143" s="70"/>
      <c r="I143" s="71"/>
      <c r="J143" s="71"/>
      <c r="K143" s="34" t="s">
        <v>65</v>
      </c>
      <c r="L143" s="78">
        <v>143</v>
      </c>
      <c r="M143" s="78"/>
      <c r="N143" s="73"/>
      <c r="O143" s="80" t="s">
        <v>305</v>
      </c>
      <c r="P143" s="82" t="s">
        <v>625</v>
      </c>
      <c r="Q143" s="82" t="s">
        <v>625</v>
      </c>
      <c r="R143" s="84">
        <v>43430.65833333333</v>
      </c>
      <c r="S143" s="86" t="s">
        <v>790</v>
      </c>
      <c r="T143" s="80" t="s">
        <v>952</v>
      </c>
      <c r="U143" s="80"/>
      <c r="V143" s="80"/>
      <c r="W143" s="80" t="s">
        <v>1108</v>
      </c>
      <c r="X143" s="80" t="s">
        <v>1142</v>
      </c>
      <c r="Y143" s="80" t="s">
        <v>1146</v>
      </c>
      <c r="Z143" s="80" t="s">
        <v>1152</v>
      </c>
      <c r="AA143" s="80"/>
      <c r="AB143" s="80" t="s">
        <v>64</v>
      </c>
      <c r="AC143" s="80"/>
      <c r="AD143">
        <v>1</v>
      </c>
      <c r="AE143" s="79" t="str">
        <f>REPLACE(INDEX(GroupVertices[Group],MATCH(Edges[[#This Row],[Vertex 1]],GroupVertices[Vertex],0)),1,1,"")</f>
        <v>1</v>
      </c>
      <c r="AF143" s="79" t="str">
        <f>REPLACE(INDEX(GroupVertices[Group],MATCH(Edges[[#This Row],[Vertex 2]],GroupVertices[Vertex],0)),1,1,"")</f>
        <v>1</v>
      </c>
      <c r="AG143" s="48">
        <v>1</v>
      </c>
      <c r="AH143" s="49">
        <v>9.090909090909092</v>
      </c>
      <c r="AI143" s="48">
        <v>0</v>
      </c>
      <c r="AJ143" s="49">
        <v>0</v>
      </c>
      <c r="AK143" s="48">
        <v>0</v>
      </c>
      <c r="AL143" s="49">
        <v>0</v>
      </c>
      <c r="AM143" s="48">
        <v>10</v>
      </c>
      <c r="AN143" s="49">
        <v>90.9090909090909</v>
      </c>
      <c r="AO143" s="48">
        <v>11</v>
      </c>
    </row>
    <row r="144" spans="1:41" ht="15">
      <c r="A144" s="65" t="s">
        <v>437</v>
      </c>
      <c r="B144" s="65" t="s">
        <v>437</v>
      </c>
      <c r="C144" s="66" t="s">
        <v>2705</v>
      </c>
      <c r="D144" s="67">
        <v>3</v>
      </c>
      <c r="E144" s="68" t="s">
        <v>132</v>
      </c>
      <c r="F144" s="69">
        <v>32</v>
      </c>
      <c r="G144" s="66"/>
      <c r="H144" s="70"/>
      <c r="I144" s="71"/>
      <c r="J144" s="71"/>
      <c r="K144" s="34" t="s">
        <v>65</v>
      </c>
      <c r="L144" s="78">
        <v>144</v>
      </c>
      <c r="M144" s="78"/>
      <c r="N144" s="73"/>
      <c r="O144" s="80" t="s">
        <v>305</v>
      </c>
      <c r="P144" s="82" t="s">
        <v>626</v>
      </c>
      <c r="Q144" s="82" t="s">
        <v>626</v>
      </c>
      <c r="R144" s="84">
        <v>43429.76111111111</v>
      </c>
      <c r="S144" s="86" t="s">
        <v>791</v>
      </c>
      <c r="T144" s="80" t="s">
        <v>953</v>
      </c>
      <c r="U144" s="80"/>
      <c r="V144" s="80"/>
      <c r="W144" s="80" t="s">
        <v>1109</v>
      </c>
      <c r="X144" s="80" t="s">
        <v>1142</v>
      </c>
      <c r="Y144" s="80" t="s">
        <v>1146</v>
      </c>
      <c r="Z144" s="80" t="s">
        <v>1152</v>
      </c>
      <c r="AA144" s="80"/>
      <c r="AB144" s="80" t="s">
        <v>64</v>
      </c>
      <c r="AC144" s="80"/>
      <c r="AD144">
        <v>1</v>
      </c>
      <c r="AE144" s="79" t="str">
        <f>REPLACE(INDEX(GroupVertices[Group],MATCH(Edges[[#This Row],[Vertex 1]],GroupVertices[Vertex],0)),1,1,"")</f>
        <v>1</v>
      </c>
      <c r="AF144" s="79" t="str">
        <f>REPLACE(INDEX(GroupVertices[Group],MATCH(Edges[[#This Row],[Vertex 2]],GroupVertices[Vertex],0)),1,1,"")</f>
        <v>1</v>
      </c>
      <c r="AG144" s="48">
        <v>0</v>
      </c>
      <c r="AH144" s="49">
        <v>0</v>
      </c>
      <c r="AI144" s="48">
        <v>0</v>
      </c>
      <c r="AJ144" s="49">
        <v>0</v>
      </c>
      <c r="AK144" s="48">
        <v>0</v>
      </c>
      <c r="AL144" s="49">
        <v>0</v>
      </c>
      <c r="AM144" s="48">
        <v>6</v>
      </c>
      <c r="AN144" s="49">
        <v>100</v>
      </c>
      <c r="AO144" s="48">
        <v>6</v>
      </c>
    </row>
    <row r="145" spans="1:41" ht="15">
      <c r="A145" s="65" t="s">
        <v>438</v>
      </c>
      <c r="B145" s="65" t="s">
        <v>438</v>
      </c>
      <c r="C145" s="66" t="s">
        <v>2705</v>
      </c>
      <c r="D145" s="67">
        <v>3</v>
      </c>
      <c r="E145" s="68" t="s">
        <v>132</v>
      </c>
      <c r="F145" s="69">
        <v>32</v>
      </c>
      <c r="G145" s="66"/>
      <c r="H145" s="70"/>
      <c r="I145" s="71"/>
      <c r="J145" s="71"/>
      <c r="K145" s="34" t="s">
        <v>65</v>
      </c>
      <c r="L145" s="78">
        <v>145</v>
      </c>
      <c r="M145" s="78"/>
      <c r="N145" s="73"/>
      <c r="O145" s="80" t="s">
        <v>305</v>
      </c>
      <c r="P145" s="82" t="s">
        <v>627</v>
      </c>
      <c r="Q145" s="82" t="s">
        <v>627</v>
      </c>
      <c r="R145" s="84">
        <v>43429.56597222222</v>
      </c>
      <c r="S145" s="86" t="s">
        <v>792</v>
      </c>
      <c r="T145" s="80" t="s">
        <v>954</v>
      </c>
      <c r="U145" s="80"/>
      <c r="V145" s="80"/>
      <c r="W145" s="80" t="s">
        <v>1110</v>
      </c>
      <c r="X145" s="80" t="s">
        <v>1142</v>
      </c>
      <c r="Y145" s="80" t="s">
        <v>1146</v>
      </c>
      <c r="Z145" s="80" t="s">
        <v>1152</v>
      </c>
      <c r="AA145" s="80"/>
      <c r="AB145" s="80" t="s">
        <v>64</v>
      </c>
      <c r="AC145" s="80"/>
      <c r="AD145">
        <v>1</v>
      </c>
      <c r="AE145" s="79" t="str">
        <f>REPLACE(INDEX(GroupVertices[Group],MATCH(Edges[[#This Row],[Vertex 1]],GroupVertices[Vertex],0)),1,1,"")</f>
        <v>1</v>
      </c>
      <c r="AF145" s="79" t="str">
        <f>REPLACE(INDEX(GroupVertices[Group],MATCH(Edges[[#This Row],[Vertex 2]],GroupVertices[Vertex],0)),1,1,"")</f>
        <v>1</v>
      </c>
      <c r="AG145" s="48">
        <v>0</v>
      </c>
      <c r="AH145" s="49">
        <v>0</v>
      </c>
      <c r="AI145" s="48">
        <v>0</v>
      </c>
      <c r="AJ145" s="49">
        <v>0</v>
      </c>
      <c r="AK145" s="48">
        <v>0</v>
      </c>
      <c r="AL145" s="49">
        <v>0</v>
      </c>
      <c r="AM145" s="48">
        <v>23</v>
      </c>
      <c r="AN145" s="49">
        <v>100</v>
      </c>
      <c r="AO145" s="48">
        <v>23</v>
      </c>
    </row>
    <row r="146" spans="1:41" ht="15">
      <c r="A146" s="65" t="s">
        <v>439</v>
      </c>
      <c r="B146" s="65" t="s">
        <v>491</v>
      </c>
      <c r="C146" s="66" t="s">
        <v>2705</v>
      </c>
      <c r="D146" s="67">
        <v>3</v>
      </c>
      <c r="E146" s="68" t="s">
        <v>132</v>
      </c>
      <c r="F146" s="69">
        <v>32</v>
      </c>
      <c r="G146" s="66"/>
      <c r="H146" s="70"/>
      <c r="I146" s="71"/>
      <c r="J146" s="71"/>
      <c r="K146" s="34" t="s">
        <v>65</v>
      </c>
      <c r="L146" s="78">
        <v>146</v>
      </c>
      <c r="M146" s="78"/>
      <c r="N146" s="73"/>
      <c r="O146" s="80" t="s">
        <v>496</v>
      </c>
      <c r="P146" s="82" t="s">
        <v>628</v>
      </c>
      <c r="Q146" s="82" t="s">
        <v>628</v>
      </c>
      <c r="R146" s="84">
        <v>43429.572916666664</v>
      </c>
      <c r="S146" s="86" t="s">
        <v>793</v>
      </c>
      <c r="T146" s="80" t="s">
        <v>955</v>
      </c>
      <c r="U146" s="80"/>
      <c r="V146" s="80"/>
      <c r="W146" s="80" t="s">
        <v>1111</v>
      </c>
      <c r="X146" s="80" t="s">
        <v>1143</v>
      </c>
      <c r="Y146" s="80" t="s">
        <v>1143</v>
      </c>
      <c r="Z146" s="80" t="s">
        <v>1152</v>
      </c>
      <c r="AA146" s="80"/>
      <c r="AB146" s="80" t="s">
        <v>64</v>
      </c>
      <c r="AC146" s="80"/>
      <c r="AD146">
        <v>1</v>
      </c>
      <c r="AE146" s="79" t="str">
        <f>REPLACE(INDEX(GroupVertices[Group],MATCH(Edges[[#This Row],[Vertex 1]],GroupVertices[Vertex],0)),1,1,"")</f>
        <v>6</v>
      </c>
      <c r="AF146" s="79" t="str">
        <f>REPLACE(INDEX(GroupVertices[Group],MATCH(Edges[[#This Row],[Vertex 2]],GroupVertices[Vertex],0)),1,1,"")</f>
        <v>6</v>
      </c>
      <c r="AG146" s="48">
        <v>0</v>
      </c>
      <c r="AH146" s="49">
        <v>0</v>
      </c>
      <c r="AI146" s="48">
        <v>2</v>
      </c>
      <c r="AJ146" s="49">
        <v>1.098901098901099</v>
      </c>
      <c r="AK146" s="48">
        <v>0</v>
      </c>
      <c r="AL146" s="49">
        <v>0</v>
      </c>
      <c r="AM146" s="48">
        <v>180</v>
      </c>
      <c r="AN146" s="49">
        <v>98.9010989010989</v>
      </c>
      <c r="AO146" s="48">
        <v>182</v>
      </c>
    </row>
    <row r="147" spans="1:41" ht="15">
      <c r="A147" s="65" t="s">
        <v>439</v>
      </c>
      <c r="B147" s="65" t="s">
        <v>492</v>
      </c>
      <c r="C147" s="66" t="s">
        <v>2705</v>
      </c>
      <c r="D147" s="67">
        <v>3</v>
      </c>
      <c r="E147" s="68" t="s">
        <v>132</v>
      </c>
      <c r="F147" s="69">
        <v>32</v>
      </c>
      <c r="G147" s="66"/>
      <c r="H147" s="70"/>
      <c r="I147" s="71"/>
      <c r="J147" s="71"/>
      <c r="K147" s="34" t="s">
        <v>65</v>
      </c>
      <c r="L147" s="78">
        <v>147</v>
      </c>
      <c r="M147" s="78"/>
      <c r="N147" s="73"/>
      <c r="O147" s="80" t="s">
        <v>496</v>
      </c>
      <c r="P147" s="82" t="s">
        <v>628</v>
      </c>
      <c r="Q147" s="82" t="s">
        <v>628</v>
      </c>
      <c r="R147" s="84">
        <v>43429.572916666664</v>
      </c>
      <c r="S147" s="86" t="s">
        <v>793</v>
      </c>
      <c r="T147" s="80" t="s">
        <v>955</v>
      </c>
      <c r="U147" s="80"/>
      <c r="V147" s="80"/>
      <c r="W147" s="80" t="s">
        <v>1111</v>
      </c>
      <c r="X147" s="80" t="s">
        <v>1143</v>
      </c>
      <c r="Y147" s="80" t="s">
        <v>1143</v>
      </c>
      <c r="Z147" s="80" t="s">
        <v>1152</v>
      </c>
      <c r="AA147" s="80"/>
      <c r="AB147" s="80" t="s">
        <v>64</v>
      </c>
      <c r="AC147" s="80"/>
      <c r="AD147">
        <v>1</v>
      </c>
      <c r="AE147" s="79" t="str">
        <f>REPLACE(INDEX(GroupVertices[Group],MATCH(Edges[[#This Row],[Vertex 1]],GroupVertices[Vertex],0)),1,1,"")</f>
        <v>6</v>
      </c>
      <c r="AF147" s="79" t="str">
        <f>REPLACE(INDEX(GroupVertices[Group],MATCH(Edges[[#This Row],[Vertex 2]],GroupVertices[Vertex],0)),1,1,"")</f>
        <v>6</v>
      </c>
      <c r="AG147" s="48">
        <v>0</v>
      </c>
      <c r="AH147" s="49">
        <v>0</v>
      </c>
      <c r="AI147" s="48">
        <v>2</v>
      </c>
      <c r="AJ147" s="49">
        <v>1.098901098901099</v>
      </c>
      <c r="AK147" s="48">
        <v>0</v>
      </c>
      <c r="AL147" s="49">
        <v>0</v>
      </c>
      <c r="AM147" s="48">
        <v>180</v>
      </c>
      <c r="AN147" s="49">
        <v>98.9010989010989</v>
      </c>
      <c r="AO147" s="48">
        <v>182</v>
      </c>
    </row>
    <row r="148" spans="1:41" ht="15">
      <c r="A148" s="65" t="s">
        <v>440</v>
      </c>
      <c r="B148" s="65" t="s">
        <v>440</v>
      </c>
      <c r="C148" s="66" t="s">
        <v>2705</v>
      </c>
      <c r="D148" s="67">
        <v>3</v>
      </c>
      <c r="E148" s="68" t="s">
        <v>132</v>
      </c>
      <c r="F148" s="69">
        <v>32</v>
      </c>
      <c r="G148" s="66"/>
      <c r="H148" s="70"/>
      <c r="I148" s="71"/>
      <c r="J148" s="71"/>
      <c r="K148" s="34" t="s">
        <v>65</v>
      </c>
      <c r="L148" s="78">
        <v>148</v>
      </c>
      <c r="M148" s="78"/>
      <c r="N148" s="73"/>
      <c r="O148" s="80" t="s">
        <v>305</v>
      </c>
      <c r="P148" s="82" t="s">
        <v>629</v>
      </c>
      <c r="Q148" s="82" t="s">
        <v>629</v>
      </c>
      <c r="R148" s="84">
        <v>43430.634722222225</v>
      </c>
      <c r="S148" s="86" t="s">
        <v>794</v>
      </c>
      <c r="T148" s="80" t="s">
        <v>956</v>
      </c>
      <c r="U148" s="80"/>
      <c r="V148" s="80"/>
      <c r="W148" s="80" t="s">
        <v>1112</v>
      </c>
      <c r="X148" s="80" t="s">
        <v>1143</v>
      </c>
      <c r="Y148" s="80" t="s">
        <v>1145</v>
      </c>
      <c r="Z148" s="80" t="s">
        <v>1152</v>
      </c>
      <c r="AA148" s="80"/>
      <c r="AB148" s="80" t="s">
        <v>64</v>
      </c>
      <c r="AC148" s="80"/>
      <c r="AD148">
        <v>1</v>
      </c>
      <c r="AE148" s="79" t="str">
        <f>REPLACE(INDEX(GroupVertices[Group],MATCH(Edges[[#This Row],[Vertex 1]],GroupVertices[Vertex],0)),1,1,"")</f>
        <v>1</v>
      </c>
      <c r="AF148" s="79" t="str">
        <f>REPLACE(INDEX(GroupVertices[Group],MATCH(Edges[[#This Row],[Vertex 2]],GroupVertices[Vertex],0)),1,1,"")</f>
        <v>1</v>
      </c>
      <c r="AG148" s="48">
        <v>5</v>
      </c>
      <c r="AH148" s="49">
        <v>3.3333333333333335</v>
      </c>
      <c r="AI148" s="48">
        <v>0</v>
      </c>
      <c r="AJ148" s="49">
        <v>0</v>
      </c>
      <c r="AK148" s="48">
        <v>0</v>
      </c>
      <c r="AL148" s="49">
        <v>0</v>
      </c>
      <c r="AM148" s="48">
        <v>145</v>
      </c>
      <c r="AN148" s="49">
        <v>96.66666666666667</v>
      </c>
      <c r="AO148" s="48">
        <v>150</v>
      </c>
    </row>
    <row r="149" spans="1:41" ht="15">
      <c r="A149" s="65" t="s">
        <v>441</v>
      </c>
      <c r="B149" s="65" t="s">
        <v>441</v>
      </c>
      <c r="C149" s="66" t="s">
        <v>2706</v>
      </c>
      <c r="D149" s="67">
        <v>3</v>
      </c>
      <c r="E149" s="68" t="s">
        <v>132</v>
      </c>
      <c r="F149" s="69">
        <v>32</v>
      </c>
      <c r="G149" s="66"/>
      <c r="H149" s="70"/>
      <c r="I149" s="71"/>
      <c r="J149" s="71"/>
      <c r="K149" s="34" t="s">
        <v>65</v>
      </c>
      <c r="L149" s="78">
        <v>149</v>
      </c>
      <c r="M149" s="78"/>
      <c r="N149" s="73"/>
      <c r="O149" s="80" t="s">
        <v>305</v>
      </c>
      <c r="P149" s="82" t="s">
        <v>630</v>
      </c>
      <c r="Q149" s="82" t="s">
        <v>630</v>
      </c>
      <c r="R149" s="84">
        <v>43430.635416666664</v>
      </c>
      <c r="S149" s="86" t="s">
        <v>795</v>
      </c>
      <c r="T149" s="80" t="s">
        <v>957</v>
      </c>
      <c r="U149" s="86" t="s">
        <v>994</v>
      </c>
      <c r="V149" s="80" t="s">
        <v>1002</v>
      </c>
      <c r="W149" s="80" t="s">
        <v>1113</v>
      </c>
      <c r="X149" s="80" t="s">
        <v>1142</v>
      </c>
      <c r="Y149" s="80" t="s">
        <v>1143</v>
      </c>
      <c r="Z149" s="80" t="s">
        <v>1152</v>
      </c>
      <c r="AA149" s="80"/>
      <c r="AB149" s="80" t="s">
        <v>64</v>
      </c>
      <c r="AC149" s="80"/>
      <c r="AD149">
        <v>2</v>
      </c>
      <c r="AE149" s="79" t="str">
        <f>REPLACE(INDEX(GroupVertices[Group],MATCH(Edges[[#This Row],[Vertex 1]],GroupVertices[Vertex],0)),1,1,"")</f>
        <v>1</v>
      </c>
      <c r="AF149" s="79" t="str">
        <f>REPLACE(INDEX(GroupVertices[Group],MATCH(Edges[[#This Row],[Vertex 2]],GroupVertices[Vertex],0)),1,1,"")</f>
        <v>1</v>
      </c>
      <c r="AG149" s="48">
        <v>1</v>
      </c>
      <c r="AH149" s="49">
        <v>1.5384615384615385</v>
      </c>
      <c r="AI149" s="48">
        <v>0</v>
      </c>
      <c r="AJ149" s="49">
        <v>0</v>
      </c>
      <c r="AK149" s="48">
        <v>0</v>
      </c>
      <c r="AL149" s="49">
        <v>0</v>
      </c>
      <c r="AM149" s="48">
        <v>64</v>
      </c>
      <c r="AN149" s="49">
        <v>98.46153846153847</v>
      </c>
      <c r="AO149" s="48">
        <v>65</v>
      </c>
    </row>
    <row r="150" spans="1:41" ht="15">
      <c r="A150" s="65" t="s">
        <v>441</v>
      </c>
      <c r="B150" s="65" t="s">
        <v>441</v>
      </c>
      <c r="C150" s="66" t="s">
        <v>2706</v>
      </c>
      <c r="D150" s="67">
        <v>3</v>
      </c>
      <c r="E150" s="68" t="s">
        <v>132</v>
      </c>
      <c r="F150" s="69">
        <v>32</v>
      </c>
      <c r="G150" s="66"/>
      <c r="H150" s="70"/>
      <c r="I150" s="71"/>
      <c r="J150" s="71"/>
      <c r="K150" s="34" t="s">
        <v>65</v>
      </c>
      <c r="L150" s="78">
        <v>150</v>
      </c>
      <c r="M150" s="78"/>
      <c r="N150" s="73"/>
      <c r="O150" s="80" t="s">
        <v>305</v>
      </c>
      <c r="P150" s="82" t="s">
        <v>631</v>
      </c>
      <c r="Q150" s="82" t="s">
        <v>631</v>
      </c>
      <c r="R150" s="84">
        <v>43430.760416666664</v>
      </c>
      <c r="S150" s="86" t="s">
        <v>796</v>
      </c>
      <c r="T150" s="80" t="s">
        <v>958</v>
      </c>
      <c r="U150" s="86" t="s">
        <v>994</v>
      </c>
      <c r="V150" s="80" t="s">
        <v>1002</v>
      </c>
      <c r="W150" s="80" t="s">
        <v>1114</v>
      </c>
      <c r="X150" s="80" t="s">
        <v>1142</v>
      </c>
      <c r="Y150" s="80" t="s">
        <v>1146</v>
      </c>
      <c r="Z150" s="80" t="s">
        <v>1152</v>
      </c>
      <c r="AA150" s="80"/>
      <c r="AB150" s="80" t="s">
        <v>64</v>
      </c>
      <c r="AC150" s="80"/>
      <c r="AD150">
        <v>2</v>
      </c>
      <c r="AE150" s="79" t="str">
        <f>REPLACE(INDEX(GroupVertices[Group],MATCH(Edges[[#This Row],[Vertex 1]],GroupVertices[Vertex],0)),1,1,"")</f>
        <v>1</v>
      </c>
      <c r="AF150" s="79" t="str">
        <f>REPLACE(INDEX(GroupVertices[Group],MATCH(Edges[[#This Row],[Vertex 2]],GroupVertices[Vertex],0)),1,1,"")</f>
        <v>1</v>
      </c>
      <c r="AG150" s="48">
        <v>1</v>
      </c>
      <c r="AH150" s="49">
        <v>1.3888888888888888</v>
      </c>
      <c r="AI150" s="48">
        <v>0</v>
      </c>
      <c r="AJ150" s="49">
        <v>0</v>
      </c>
      <c r="AK150" s="48">
        <v>0</v>
      </c>
      <c r="AL150" s="49">
        <v>0</v>
      </c>
      <c r="AM150" s="48">
        <v>71</v>
      </c>
      <c r="AN150" s="49">
        <v>98.61111111111111</v>
      </c>
      <c r="AO150" s="48">
        <v>72</v>
      </c>
    </row>
    <row r="151" spans="1:41" ht="15">
      <c r="A151" s="65" t="s">
        <v>442</v>
      </c>
      <c r="B151" s="65" t="s">
        <v>442</v>
      </c>
      <c r="C151" s="66" t="s">
        <v>2705</v>
      </c>
      <c r="D151" s="67">
        <v>3</v>
      </c>
      <c r="E151" s="68" t="s">
        <v>132</v>
      </c>
      <c r="F151" s="69">
        <v>32</v>
      </c>
      <c r="G151" s="66"/>
      <c r="H151" s="70"/>
      <c r="I151" s="71"/>
      <c r="J151" s="71"/>
      <c r="K151" s="34" t="s">
        <v>65</v>
      </c>
      <c r="L151" s="78">
        <v>151</v>
      </c>
      <c r="M151" s="78"/>
      <c r="N151" s="73"/>
      <c r="O151" s="80" t="s">
        <v>305</v>
      </c>
      <c r="P151" s="82" t="s">
        <v>632</v>
      </c>
      <c r="Q151" s="82" t="s">
        <v>632</v>
      </c>
      <c r="R151" s="84">
        <v>43430.94305555556</v>
      </c>
      <c r="S151" s="86" t="s">
        <v>797</v>
      </c>
      <c r="T151" s="80" t="s">
        <v>959</v>
      </c>
      <c r="U151" s="80"/>
      <c r="V151" s="80"/>
      <c r="W151" s="80" t="s">
        <v>1115</v>
      </c>
      <c r="X151" s="80" t="s">
        <v>1142</v>
      </c>
      <c r="Y151" s="80" t="s">
        <v>1146</v>
      </c>
      <c r="Z151" s="80" t="s">
        <v>1152</v>
      </c>
      <c r="AA151" s="80"/>
      <c r="AB151" s="80" t="s">
        <v>64</v>
      </c>
      <c r="AC151" s="80"/>
      <c r="AD151">
        <v>1</v>
      </c>
      <c r="AE151" s="79" t="str">
        <f>REPLACE(INDEX(GroupVertices[Group],MATCH(Edges[[#This Row],[Vertex 1]],GroupVertices[Vertex],0)),1,1,"")</f>
        <v>1</v>
      </c>
      <c r="AF151" s="79" t="str">
        <f>REPLACE(INDEX(GroupVertices[Group],MATCH(Edges[[#This Row],[Vertex 2]],GroupVertices[Vertex],0)),1,1,"")</f>
        <v>1</v>
      </c>
      <c r="AG151" s="48">
        <v>12</v>
      </c>
      <c r="AH151" s="49">
        <v>3.0690537084398977</v>
      </c>
      <c r="AI151" s="48">
        <v>4</v>
      </c>
      <c r="AJ151" s="49">
        <v>1.0230179028132993</v>
      </c>
      <c r="AK151" s="48">
        <v>0</v>
      </c>
      <c r="AL151" s="49">
        <v>0</v>
      </c>
      <c r="AM151" s="48">
        <v>375</v>
      </c>
      <c r="AN151" s="49">
        <v>95.9079283887468</v>
      </c>
      <c r="AO151" s="48">
        <v>391</v>
      </c>
    </row>
    <row r="152" spans="1:41" ht="15">
      <c r="A152" s="65" t="s">
        <v>443</v>
      </c>
      <c r="B152" s="65" t="s">
        <v>443</v>
      </c>
      <c r="C152" s="66" t="s">
        <v>2705</v>
      </c>
      <c r="D152" s="67">
        <v>3</v>
      </c>
      <c r="E152" s="68" t="s">
        <v>132</v>
      </c>
      <c r="F152" s="69">
        <v>32</v>
      </c>
      <c r="G152" s="66"/>
      <c r="H152" s="70"/>
      <c r="I152" s="71"/>
      <c r="J152" s="71"/>
      <c r="K152" s="34" t="s">
        <v>65</v>
      </c>
      <c r="L152" s="78">
        <v>152</v>
      </c>
      <c r="M152" s="78"/>
      <c r="N152" s="73"/>
      <c r="O152" s="80" t="s">
        <v>305</v>
      </c>
      <c r="P152" s="82" t="s">
        <v>633</v>
      </c>
      <c r="Q152" s="82" t="s">
        <v>633</v>
      </c>
      <c r="R152" s="84">
        <v>43429.64166666667</v>
      </c>
      <c r="S152" s="86" t="s">
        <v>798</v>
      </c>
      <c r="T152" s="80" t="s">
        <v>960</v>
      </c>
      <c r="U152" s="80"/>
      <c r="V152" s="80"/>
      <c r="W152" s="80" t="s">
        <v>468</v>
      </c>
      <c r="X152" s="80" t="s">
        <v>1142</v>
      </c>
      <c r="Y152" s="80" t="s">
        <v>1146</v>
      </c>
      <c r="Z152" s="80" t="s">
        <v>1152</v>
      </c>
      <c r="AA152" s="80"/>
      <c r="AB152" s="80" t="s">
        <v>64</v>
      </c>
      <c r="AC152" s="80"/>
      <c r="AD152">
        <v>1</v>
      </c>
      <c r="AE152" s="79" t="str">
        <f>REPLACE(INDEX(GroupVertices[Group],MATCH(Edges[[#This Row],[Vertex 1]],GroupVertices[Vertex],0)),1,1,"")</f>
        <v>1</v>
      </c>
      <c r="AF152" s="79" t="str">
        <f>REPLACE(INDEX(GroupVertices[Group],MATCH(Edges[[#This Row],[Vertex 2]],GroupVertices[Vertex],0)),1,1,"")</f>
        <v>1</v>
      </c>
      <c r="AG152" s="48">
        <v>1</v>
      </c>
      <c r="AH152" s="49">
        <v>6.25</v>
      </c>
      <c r="AI152" s="48">
        <v>0</v>
      </c>
      <c r="AJ152" s="49">
        <v>0</v>
      </c>
      <c r="AK152" s="48">
        <v>0</v>
      </c>
      <c r="AL152" s="49">
        <v>0</v>
      </c>
      <c r="AM152" s="48">
        <v>15</v>
      </c>
      <c r="AN152" s="49">
        <v>93.75</v>
      </c>
      <c r="AO152" s="48">
        <v>16</v>
      </c>
    </row>
    <row r="153" spans="1:41" ht="15">
      <c r="A153" s="65" t="s">
        <v>444</v>
      </c>
      <c r="B153" s="65" t="s">
        <v>444</v>
      </c>
      <c r="C153" s="66" t="s">
        <v>2706</v>
      </c>
      <c r="D153" s="67">
        <v>3</v>
      </c>
      <c r="E153" s="68" t="s">
        <v>132</v>
      </c>
      <c r="F153" s="69">
        <v>32</v>
      </c>
      <c r="G153" s="66"/>
      <c r="H153" s="70"/>
      <c r="I153" s="71"/>
      <c r="J153" s="71"/>
      <c r="K153" s="34" t="s">
        <v>65</v>
      </c>
      <c r="L153" s="78">
        <v>153</v>
      </c>
      <c r="M153" s="78"/>
      <c r="N153" s="73"/>
      <c r="O153" s="80" t="s">
        <v>305</v>
      </c>
      <c r="P153" s="82" t="s">
        <v>634</v>
      </c>
      <c r="Q153" s="82" t="s">
        <v>634</v>
      </c>
      <c r="R153" s="84">
        <v>43430.365277777775</v>
      </c>
      <c r="S153" s="86" t="s">
        <v>799</v>
      </c>
      <c r="T153" s="80" t="s">
        <v>961</v>
      </c>
      <c r="U153" s="80"/>
      <c r="V153" s="80"/>
      <c r="W153" s="80" t="s">
        <v>1116</v>
      </c>
      <c r="X153" s="80" t="s">
        <v>1143</v>
      </c>
      <c r="Y153" s="80" t="s">
        <v>1145</v>
      </c>
      <c r="Z153" s="80" t="s">
        <v>1152</v>
      </c>
      <c r="AA153" s="80"/>
      <c r="AB153" s="80" t="s">
        <v>64</v>
      </c>
      <c r="AC153" s="80"/>
      <c r="AD153">
        <v>2</v>
      </c>
      <c r="AE153" s="79" t="str">
        <f>REPLACE(INDEX(GroupVertices[Group],MATCH(Edges[[#This Row],[Vertex 1]],GroupVertices[Vertex],0)),1,1,"")</f>
        <v>1</v>
      </c>
      <c r="AF153" s="79" t="str">
        <f>REPLACE(INDEX(GroupVertices[Group],MATCH(Edges[[#This Row],[Vertex 2]],GroupVertices[Vertex],0)),1,1,"")</f>
        <v>1</v>
      </c>
      <c r="AG153" s="48">
        <v>0</v>
      </c>
      <c r="AH153" s="49">
        <v>0</v>
      </c>
      <c r="AI153" s="48">
        <v>0</v>
      </c>
      <c r="AJ153" s="49">
        <v>0</v>
      </c>
      <c r="AK153" s="48">
        <v>0</v>
      </c>
      <c r="AL153" s="49">
        <v>0</v>
      </c>
      <c r="AM153" s="48">
        <v>10</v>
      </c>
      <c r="AN153" s="49">
        <v>100</v>
      </c>
      <c r="AO153" s="48">
        <v>10</v>
      </c>
    </row>
    <row r="154" spans="1:41" ht="15">
      <c r="A154" s="65" t="s">
        <v>444</v>
      </c>
      <c r="B154" s="65" t="s">
        <v>444</v>
      </c>
      <c r="C154" s="66" t="s">
        <v>2706</v>
      </c>
      <c r="D154" s="67">
        <v>3</v>
      </c>
      <c r="E154" s="68" t="s">
        <v>132</v>
      </c>
      <c r="F154" s="69">
        <v>32</v>
      </c>
      <c r="G154" s="66"/>
      <c r="H154" s="70"/>
      <c r="I154" s="71"/>
      <c r="J154" s="71"/>
      <c r="K154" s="34" t="s">
        <v>65</v>
      </c>
      <c r="L154" s="78">
        <v>154</v>
      </c>
      <c r="M154" s="78"/>
      <c r="N154" s="73"/>
      <c r="O154" s="80" t="s">
        <v>305</v>
      </c>
      <c r="P154" s="82" t="s">
        <v>635</v>
      </c>
      <c r="Q154" s="82" t="s">
        <v>635</v>
      </c>
      <c r="R154" s="84">
        <v>43429.475694444445</v>
      </c>
      <c r="S154" s="86" t="s">
        <v>800</v>
      </c>
      <c r="T154" s="80" t="s">
        <v>962</v>
      </c>
      <c r="U154" s="80"/>
      <c r="V154" s="80"/>
      <c r="W154" s="80" t="s">
        <v>1117</v>
      </c>
      <c r="X154" s="80" t="s">
        <v>1142</v>
      </c>
      <c r="Y154" s="80" t="s">
        <v>1145</v>
      </c>
      <c r="Z154" s="80" t="s">
        <v>1152</v>
      </c>
      <c r="AA154" s="80"/>
      <c r="AB154" s="80" t="s">
        <v>64</v>
      </c>
      <c r="AC154" s="80"/>
      <c r="AD154">
        <v>2</v>
      </c>
      <c r="AE154" s="79" t="str">
        <f>REPLACE(INDEX(GroupVertices[Group],MATCH(Edges[[#This Row],[Vertex 1]],GroupVertices[Vertex],0)),1,1,"")</f>
        <v>1</v>
      </c>
      <c r="AF154" s="79" t="str">
        <f>REPLACE(INDEX(GroupVertices[Group],MATCH(Edges[[#This Row],[Vertex 2]],GroupVertices[Vertex],0)),1,1,"")</f>
        <v>1</v>
      </c>
      <c r="AG154" s="48">
        <v>0</v>
      </c>
      <c r="AH154" s="49">
        <v>0</v>
      </c>
      <c r="AI154" s="48">
        <v>0</v>
      </c>
      <c r="AJ154" s="49">
        <v>0</v>
      </c>
      <c r="AK154" s="48">
        <v>0</v>
      </c>
      <c r="AL154" s="49">
        <v>0</v>
      </c>
      <c r="AM154" s="48">
        <v>9</v>
      </c>
      <c r="AN154" s="49">
        <v>100</v>
      </c>
      <c r="AO154" s="48">
        <v>9</v>
      </c>
    </row>
    <row r="155" spans="1:41" ht="15">
      <c r="A155" s="65" t="s">
        <v>445</v>
      </c>
      <c r="B155" s="65" t="s">
        <v>445</v>
      </c>
      <c r="C155" s="66" t="s">
        <v>2705</v>
      </c>
      <c r="D155" s="67">
        <v>3</v>
      </c>
      <c r="E155" s="68" t="s">
        <v>132</v>
      </c>
      <c r="F155" s="69">
        <v>32</v>
      </c>
      <c r="G155" s="66"/>
      <c r="H155" s="70"/>
      <c r="I155" s="71"/>
      <c r="J155" s="71"/>
      <c r="K155" s="34" t="s">
        <v>65</v>
      </c>
      <c r="L155" s="78">
        <v>155</v>
      </c>
      <c r="M155" s="78"/>
      <c r="N155" s="73"/>
      <c r="O155" s="80" t="s">
        <v>305</v>
      </c>
      <c r="P155" s="82" t="s">
        <v>636</v>
      </c>
      <c r="Q155" s="82" t="s">
        <v>636</v>
      </c>
      <c r="R155" s="84">
        <v>43429.97430555556</v>
      </c>
      <c r="S155" s="86" t="s">
        <v>801</v>
      </c>
      <c r="T155" s="80" t="s">
        <v>963</v>
      </c>
      <c r="U155" s="80"/>
      <c r="V155" s="80"/>
      <c r="W155" s="80" t="s">
        <v>1118</v>
      </c>
      <c r="X155" s="80" t="s">
        <v>1142</v>
      </c>
      <c r="Y155" s="80" t="s">
        <v>1146</v>
      </c>
      <c r="Z155" s="80" t="s">
        <v>1152</v>
      </c>
      <c r="AA155" s="80"/>
      <c r="AB155" s="80" t="s">
        <v>64</v>
      </c>
      <c r="AC155" s="80"/>
      <c r="AD155">
        <v>1</v>
      </c>
      <c r="AE155" s="79" t="str">
        <f>REPLACE(INDEX(GroupVertices[Group],MATCH(Edges[[#This Row],[Vertex 1]],GroupVertices[Vertex],0)),1,1,"")</f>
        <v>1</v>
      </c>
      <c r="AF155" s="79" t="str">
        <f>REPLACE(INDEX(GroupVertices[Group],MATCH(Edges[[#This Row],[Vertex 2]],GroupVertices[Vertex],0)),1,1,"")</f>
        <v>1</v>
      </c>
      <c r="AG155" s="48">
        <v>3</v>
      </c>
      <c r="AH155" s="49">
        <v>20</v>
      </c>
      <c r="AI155" s="48">
        <v>0</v>
      </c>
      <c r="AJ155" s="49">
        <v>0</v>
      </c>
      <c r="AK155" s="48">
        <v>0</v>
      </c>
      <c r="AL155" s="49">
        <v>0</v>
      </c>
      <c r="AM155" s="48">
        <v>12</v>
      </c>
      <c r="AN155" s="49">
        <v>80</v>
      </c>
      <c r="AO155" s="48">
        <v>15</v>
      </c>
    </row>
    <row r="156" spans="1:41" ht="15">
      <c r="A156" s="65" t="s">
        <v>446</v>
      </c>
      <c r="B156" s="65" t="s">
        <v>446</v>
      </c>
      <c r="C156" s="66" t="s">
        <v>2705</v>
      </c>
      <c r="D156" s="67">
        <v>3</v>
      </c>
      <c r="E156" s="68" t="s">
        <v>132</v>
      </c>
      <c r="F156" s="69">
        <v>32</v>
      </c>
      <c r="G156" s="66"/>
      <c r="H156" s="70"/>
      <c r="I156" s="71"/>
      <c r="J156" s="71"/>
      <c r="K156" s="34" t="s">
        <v>65</v>
      </c>
      <c r="L156" s="78">
        <v>156</v>
      </c>
      <c r="M156" s="78"/>
      <c r="N156" s="73"/>
      <c r="O156" s="80" t="s">
        <v>305</v>
      </c>
      <c r="P156" s="82" t="s">
        <v>637</v>
      </c>
      <c r="Q156" s="82" t="s">
        <v>637</v>
      </c>
      <c r="R156" s="84">
        <v>43430.163194444445</v>
      </c>
      <c r="S156" s="86" t="s">
        <v>802</v>
      </c>
      <c r="T156" s="80" t="s">
        <v>964</v>
      </c>
      <c r="U156" s="80"/>
      <c r="V156" s="80"/>
      <c r="W156" s="80" t="s">
        <v>1119</v>
      </c>
      <c r="X156" s="80" t="s">
        <v>1143</v>
      </c>
      <c r="Y156" s="80" t="s">
        <v>1143</v>
      </c>
      <c r="Z156" s="80" t="s">
        <v>1152</v>
      </c>
      <c r="AA156" s="80"/>
      <c r="AB156" s="80" t="s">
        <v>64</v>
      </c>
      <c r="AC156" s="80"/>
      <c r="AD156">
        <v>1</v>
      </c>
      <c r="AE156" s="79" t="str">
        <f>REPLACE(INDEX(GroupVertices[Group],MATCH(Edges[[#This Row],[Vertex 1]],GroupVertices[Vertex],0)),1,1,"")</f>
        <v>1</v>
      </c>
      <c r="AF156" s="79" t="str">
        <f>REPLACE(INDEX(GroupVertices[Group],MATCH(Edges[[#This Row],[Vertex 2]],GroupVertices[Vertex],0)),1,1,"")</f>
        <v>1</v>
      </c>
      <c r="AG156" s="48">
        <v>2</v>
      </c>
      <c r="AH156" s="49">
        <v>2.380952380952381</v>
      </c>
      <c r="AI156" s="48">
        <v>0</v>
      </c>
      <c r="AJ156" s="49">
        <v>0</v>
      </c>
      <c r="AK156" s="48">
        <v>0</v>
      </c>
      <c r="AL156" s="49">
        <v>0</v>
      </c>
      <c r="AM156" s="48">
        <v>82</v>
      </c>
      <c r="AN156" s="49">
        <v>97.61904761904762</v>
      </c>
      <c r="AO156" s="48">
        <v>84</v>
      </c>
    </row>
    <row r="157" spans="1:41" ht="15">
      <c r="A157" s="65" t="s">
        <v>447</v>
      </c>
      <c r="B157" s="65" t="s">
        <v>447</v>
      </c>
      <c r="C157" s="66" t="s">
        <v>2705</v>
      </c>
      <c r="D157" s="67">
        <v>3</v>
      </c>
      <c r="E157" s="68" t="s">
        <v>132</v>
      </c>
      <c r="F157" s="69">
        <v>32</v>
      </c>
      <c r="G157" s="66"/>
      <c r="H157" s="70"/>
      <c r="I157" s="71"/>
      <c r="J157" s="71"/>
      <c r="K157" s="34" t="s">
        <v>65</v>
      </c>
      <c r="L157" s="78">
        <v>157</v>
      </c>
      <c r="M157" s="78"/>
      <c r="N157" s="73"/>
      <c r="O157" s="80" t="s">
        <v>305</v>
      </c>
      <c r="P157" s="82" t="s">
        <v>638</v>
      </c>
      <c r="Q157" s="82" t="s">
        <v>638</v>
      </c>
      <c r="R157" s="84">
        <v>43429.8625</v>
      </c>
      <c r="S157" s="86" t="s">
        <v>803</v>
      </c>
      <c r="T157" s="80" t="s">
        <v>965</v>
      </c>
      <c r="U157" s="80"/>
      <c r="V157" s="80"/>
      <c r="W157" s="80" t="s">
        <v>1120</v>
      </c>
      <c r="X157" s="80" t="s">
        <v>1143</v>
      </c>
      <c r="Y157" s="80" t="s">
        <v>1143</v>
      </c>
      <c r="Z157" s="80" t="s">
        <v>1152</v>
      </c>
      <c r="AA157" s="80"/>
      <c r="AB157" s="80" t="s">
        <v>64</v>
      </c>
      <c r="AC157" s="80"/>
      <c r="AD157">
        <v>1</v>
      </c>
      <c r="AE157" s="79" t="str">
        <f>REPLACE(INDEX(GroupVertices[Group],MATCH(Edges[[#This Row],[Vertex 1]],GroupVertices[Vertex],0)),1,1,"")</f>
        <v>1</v>
      </c>
      <c r="AF157" s="79" t="str">
        <f>REPLACE(INDEX(GroupVertices[Group],MATCH(Edges[[#This Row],[Vertex 2]],GroupVertices[Vertex],0)),1,1,"")</f>
        <v>1</v>
      </c>
      <c r="AG157" s="48">
        <v>1</v>
      </c>
      <c r="AH157" s="49">
        <v>1.1363636363636365</v>
      </c>
      <c r="AI157" s="48">
        <v>0</v>
      </c>
      <c r="AJ157" s="49">
        <v>0</v>
      </c>
      <c r="AK157" s="48">
        <v>0</v>
      </c>
      <c r="AL157" s="49">
        <v>0</v>
      </c>
      <c r="AM157" s="48">
        <v>87</v>
      </c>
      <c r="AN157" s="49">
        <v>98.86363636363636</v>
      </c>
      <c r="AO157" s="48">
        <v>88</v>
      </c>
    </row>
    <row r="158" spans="1:41" ht="15">
      <c r="A158" s="65" t="s">
        <v>448</v>
      </c>
      <c r="B158" s="65" t="s">
        <v>448</v>
      </c>
      <c r="C158" s="66" t="s">
        <v>2706</v>
      </c>
      <c r="D158" s="67">
        <v>3</v>
      </c>
      <c r="E158" s="68" t="s">
        <v>132</v>
      </c>
      <c r="F158" s="69">
        <v>32</v>
      </c>
      <c r="G158" s="66"/>
      <c r="H158" s="70"/>
      <c r="I158" s="71"/>
      <c r="J158" s="71"/>
      <c r="K158" s="34" t="s">
        <v>65</v>
      </c>
      <c r="L158" s="78">
        <v>158</v>
      </c>
      <c r="M158" s="78"/>
      <c r="N158" s="73"/>
      <c r="O158" s="80" t="s">
        <v>305</v>
      </c>
      <c r="P158" s="82" t="s">
        <v>639</v>
      </c>
      <c r="Q158" s="82" t="s">
        <v>639</v>
      </c>
      <c r="R158" s="84">
        <v>43429.74444444444</v>
      </c>
      <c r="S158" s="86" t="s">
        <v>804</v>
      </c>
      <c r="T158" s="80" t="s">
        <v>966</v>
      </c>
      <c r="U158" s="86" t="s">
        <v>995</v>
      </c>
      <c r="V158" s="80" t="s">
        <v>1003</v>
      </c>
      <c r="W158" s="80" t="s">
        <v>1121</v>
      </c>
      <c r="X158" s="80" t="s">
        <v>1143</v>
      </c>
      <c r="Y158" s="80" t="s">
        <v>1146</v>
      </c>
      <c r="Z158" s="80" t="s">
        <v>1152</v>
      </c>
      <c r="AA158" s="80"/>
      <c r="AB158" s="80" t="s">
        <v>64</v>
      </c>
      <c r="AC158" s="80"/>
      <c r="AD158">
        <v>2</v>
      </c>
      <c r="AE158" s="79" t="str">
        <f>REPLACE(INDEX(GroupVertices[Group],MATCH(Edges[[#This Row],[Vertex 1]],GroupVertices[Vertex],0)),1,1,"")</f>
        <v>1</v>
      </c>
      <c r="AF158" s="79" t="str">
        <f>REPLACE(INDEX(GroupVertices[Group],MATCH(Edges[[#This Row],[Vertex 2]],GroupVertices[Vertex],0)),1,1,"")</f>
        <v>1</v>
      </c>
      <c r="AG158" s="48">
        <v>0</v>
      </c>
      <c r="AH158" s="49">
        <v>0</v>
      </c>
      <c r="AI158" s="48">
        <v>1</v>
      </c>
      <c r="AJ158" s="49">
        <v>1.3333333333333333</v>
      </c>
      <c r="AK158" s="48">
        <v>0</v>
      </c>
      <c r="AL158" s="49">
        <v>0</v>
      </c>
      <c r="AM158" s="48">
        <v>74</v>
      </c>
      <c r="AN158" s="49">
        <v>98.66666666666667</v>
      </c>
      <c r="AO158" s="48">
        <v>75</v>
      </c>
    </row>
    <row r="159" spans="1:41" ht="15">
      <c r="A159" s="65" t="s">
        <v>448</v>
      </c>
      <c r="B159" s="65" t="s">
        <v>448</v>
      </c>
      <c r="C159" s="66" t="s">
        <v>2706</v>
      </c>
      <c r="D159" s="67">
        <v>3</v>
      </c>
      <c r="E159" s="68" t="s">
        <v>132</v>
      </c>
      <c r="F159" s="69">
        <v>32</v>
      </c>
      <c r="G159" s="66"/>
      <c r="H159" s="70"/>
      <c r="I159" s="71"/>
      <c r="J159" s="71"/>
      <c r="K159" s="34" t="s">
        <v>65</v>
      </c>
      <c r="L159" s="78">
        <v>159</v>
      </c>
      <c r="M159" s="78"/>
      <c r="N159" s="73"/>
      <c r="O159" s="80" t="s">
        <v>305</v>
      </c>
      <c r="P159" s="82" t="s">
        <v>640</v>
      </c>
      <c r="Q159" s="82" t="s">
        <v>640</v>
      </c>
      <c r="R159" s="84">
        <v>43429.743055555555</v>
      </c>
      <c r="S159" s="86" t="s">
        <v>805</v>
      </c>
      <c r="T159" s="80" t="s">
        <v>967</v>
      </c>
      <c r="U159" s="86" t="s">
        <v>996</v>
      </c>
      <c r="V159" s="80" t="s">
        <v>1004</v>
      </c>
      <c r="W159" s="80" t="s">
        <v>1122</v>
      </c>
      <c r="X159" s="80" t="s">
        <v>1142</v>
      </c>
      <c r="Y159" s="80" t="s">
        <v>1146</v>
      </c>
      <c r="Z159" s="80" t="s">
        <v>1152</v>
      </c>
      <c r="AA159" s="80"/>
      <c r="AB159" s="80" t="s">
        <v>64</v>
      </c>
      <c r="AC159" s="80"/>
      <c r="AD159">
        <v>2</v>
      </c>
      <c r="AE159" s="79" t="str">
        <f>REPLACE(INDEX(GroupVertices[Group],MATCH(Edges[[#This Row],[Vertex 1]],GroupVertices[Vertex],0)),1,1,"")</f>
        <v>1</v>
      </c>
      <c r="AF159" s="79" t="str">
        <f>REPLACE(INDEX(GroupVertices[Group],MATCH(Edges[[#This Row],[Vertex 2]],GroupVertices[Vertex],0)),1,1,"")</f>
        <v>1</v>
      </c>
      <c r="AG159" s="48">
        <v>2</v>
      </c>
      <c r="AH159" s="49">
        <v>4.878048780487805</v>
      </c>
      <c r="AI159" s="48">
        <v>0</v>
      </c>
      <c r="AJ159" s="49">
        <v>0</v>
      </c>
      <c r="AK159" s="48">
        <v>0</v>
      </c>
      <c r="AL159" s="49">
        <v>0</v>
      </c>
      <c r="AM159" s="48">
        <v>39</v>
      </c>
      <c r="AN159" s="49">
        <v>95.1219512195122</v>
      </c>
      <c r="AO159" s="48">
        <v>41</v>
      </c>
    </row>
    <row r="160" spans="1:41" ht="15">
      <c r="A160" s="65" t="s">
        <v>449</v>
      </c>
      <c r="B160" s="65" t="s">
        <v>493</v>
      </c>
      <c r="C160" s="66" t="s">
        <v>2705</v>
      </c>
      <c r="D160" s="67">
        <v>3</v>
      </c>
      <c r="E160" s="68" t="s">
        <v>132</v>
      </c>
      <c r="F160" s="69">
        <v>32</v>
      </c>
      <c r="G160" s="66"/>
      <c r="H160" s="70"/>
      <c r="I160" s="71"/>
      <c r="J160" s="71"/>
      <c r="K160" s="34" t="s">
        <v>65</v>
      </c>
      <c r="L160" s="78">
        <v>160</v>
      </c>
      <c r="M160" s="78"/>
      <c r="N160" s="73"/>
      <c r="O160" s="80" t="s">
        <v>496</v>
      </c>
      <c r="P160" s="82" t="s">
        <v>641</v>
      </c>
      <c r="Q160" s="82" t="s">
        <v>641</v>
      </c>
      <c r="R160" s="84">
        <v>43429.76597222222</v>
      </c>
      <c r="S160" s="86" t="s">
        <v>806</v>
      </c>
      <c r="T160" s="80" t="s">
        <v>968</v>
      </c>
      <c r="U160" s="80"/>
      <c r="V160" s="80"/>
      <c r="W160" s="80" t="s">
        <v>1123</v>
      </c>
      <c r="X160" s="80" t="s">
        <v>1142</v>
      </c>
      <c r="Y160" s="80" t="s">
        <v>1145</v>
      </c>
      <c r="Z160" s="80" t="s">
        <v>1152</v>
      </c>
      <c r="AA160" s="80"/>
      <c r="AB160" s="80" t="s">
        <v>64</v>
      </c>
      <c r="AC160" s="80"/>
      <c r="AD160">
        <v>1</v>
      </c>
      <c r="AE160" s="79" t="str">
        <f>REPLACE(INDEX(GroupVertices[Group],MATCH(Edges[[#This Row],[Vertex 1]],GroupVertices[Vertex],0)),1,1,"")</f>
        <v>10</v>
      </c>
      <c r="AF160" s="79" t="str">
        <f>REPLACE(INDEX(GroupVertices[Group],MATCH(Edges[[#This Row],[Vertex 2]],GroupVertices[Vertex],0)),1,1,"")</f>
        <v>10</v>
      </c>
      <c r="AG160" s="48">
        <v>2</v>
      </c>
      <c r="AH160" s="49">
        <v>4.651162790697675</v>
      </c>
      <c r="AI160" s="48">
        <v>0</v>
      </c>
      <c r="AJ160" s="49">
        <v>0</v>
      </c>
      <c r="AK160" s="48">
        <v>0</v>
      </c>
      <c r="AL160" s="49">
        <v>0</v>
      </c>
      <c r="AM160" s="48">
        <v>41</v>
      </c>
      <c r="AN160" s="49">
        <v>95.34883720930233</v>
      </c>
      <c r="AO160" s="48">
        <v>43</v>
      </c>
    </row>
    <row r="161" spans="1:41" ht="15">
      <c r="A161" s="65" t="s">
        <v>450</v>
      </c>
      <c r="B161" s="65" t="s">
        <v>494</v>
      </c>
      <c r="C161" s="66" t="s">
        <v>2705</v>
      </c>
      <c r="D161" s="67">
        <v>3</v>
      </c>
      <c r="E161" s="68" t="s">
        <v>132</v>
      </c>
      <c r="F161" s="69">
        <v>32</v>
      </c>
      <c r="G161" s="66"/>
      <c r="H161" s="70"/>
      <c r="I161" s="71"/>
      <c r="J161" s="71"/>
      <c r="K161" s="34" t="s">
        <v>65</v>
      </c>
      <c r="L161" s="78">
        <v>161</v>
      </c>
      <c r="M161" s="78"/>
      <c r="N161" s="73"/>
      <c r="O161" s="80" t="s">
        <v>496</v>
      </c>
      <c r="P161" s="82" t="s">
        <v>642</v>
      </c>
      <c r="Q161" s="82" t="s">
        <v>642</v>
      </c>
      <c r="R161" s="84">
        <v>43430.91458333333</v>
      </c>
      <c r="S161" s="86" t="s">
        <v>807</v>
      </c>
      <c r="T161" s="80" t="s">
        <v>969</v>
      </c>
      <c r="U161" s="80"/>
      <c r="V161" s="80"/>
      <c r="W161" s="80" t="s">
        <v>1124</v>
      </c>
      <c r="X161" s="80" t="s">
        <v>1142</v>
      </c>
      <c r="Y161" s="80" t="s">
        <v>1146</v>
      </c>
      <c r="Z161" s="80" t="s">
        <v>1152</v>
      </c>
      <c r="AA161" s="80"/>
      <c r="AB161" s="80" t="s">
        <v>64</v>
      </c>
      <c r="AC161" s="80"/>
      <c r="AD161">
        <v>1</v>
      </c>
      <c r="AE161" s="79" t="str">
        <f>REPLACE(INDEX(GroupVertices[Group],MATCH(Edges[[#This Row],[Vertex 1]],GroupVertices[Vertex],0)),1,1,"")</f>
        <v>9</v>
      </c>
      <c r="AF161" s="79" t="str">
        <f>REPLACE(INDEX(GroupVertices[Group],MATCH(Edges[[#This Row],[Vertex 2]],GroupVertices[Vertex],0)),1,1,"")</f>
        <v>9</v>
      </c>
      <c r="AG161" s="48">
        <v>0</v>
      </c>
      <c r="AH161" s="49">
        <v>0</v>
      </c>
      <c r="AI161" s="48">
        <v>0</v>
      </c>
      <c r="AJ161" s="49">
        <v>0</v>
      </c>
      <c r="AK161" s="48">
        <v>0</v>
      </c>
      <c r="AL161" s="49">
        <v>0</v>
      </c>
      <c r="AM161" s="48">
        <v>50</v>
      </c>
      <c r="AN161" s="49">
        <v>100</v>
      </c>
      <c r="AO161" s="48">
        <v>50</v>
      </c>
    </row>
    <row r="162" spans="1:41" ht="15">
      <c r="A162" s="65" t="s">
        <v>451</v>
      </c>
      <c r="B162" s="65" t="s">
        <v>451</v>
      </c>
      <c r="C162" s="66" t="s">
        <v>2705</v>
      </c>
      <c r="D162" s="67">
        <v>3</v>
      </c>
      <c r="E162" s="68" t="s">
        <v>132</v>
      </c>
      <c r="F162" s="69">
        <v>32</v>
      </c>
      <c r="G162" s="66"/>
      <c r="H162" s="70"/>
      <c r="I162" s="71"/>
      <c r="J162" s="71"/>
      <c r="K162" s="34" t="s">
        <v>65</v>
      </c>
      <c r="L162" s="78">
        <v>162</v>
      </c>
      <c r="M162" s="78"/>
      <c r="N162" s="73"/>
      <c r="O162" s="80" t="s">
        <v>305</v>
      </c>
      <c r="P162" s="82" t="s">
        <v>643</v>
      </c>
      <c r="Q162" s="82" t="s">
        <v>643</v>
      </c>
      <c r="R162" s="84">
        <v>43429.32777777778</v>
      </c>
      <c r="S162" s="86" t="s">
        <v>808</v>
      </c>
      <c r="T162" s="80" t="s">
        <v>970</v>
      </c>
      <c r="U162" s="80"/>
      <c r="V162" s="80"/>
      <c r="W162" s="80" t="s">
        <v>1125</v>
      </c>
      <c r="X162" s="80" t="s">
        <v>1142</v>
      </c>
      <c r="Y162" s="80" t="s">
        <v>1143</v>
      </c>
      <c r="Z162" s="80" t="s">
        <v>1152</v>
      </c>
      <c r="AA162" s="80"/>
      <c r="AB162" s="80" t="s">
        <v>64</v>
      </c>
      <c r="AC162" s="80"/>
      <c r="AD162">
        <v>1</v>
      </c>
      <c r="AE162" s="79" t="str">
        <f>REPLACE(INDEX(GroupVertices[Group],MATCH(Edges[[#This Row],[Vertex 1]],GroupVertices[Vertex],0)),1,1,"")</f>
        <v>1</v>
      </c>
      <c r="AF162" s="79" t="str">
        <f>REPLACE(INDEX(GroupVertices[Group],MATCH(Edges[[#This Row],[Vertex 2]],GroupVertices[Vertex],0)),1,1,"")</f>
        <v>1</v>
      </c>
      <c r="AG162" s="48">
        <v>1</v>
      </c>
      <c r="AH162" s="49">
        <v>3.4482758620689653</v>
      </c>
      <c r="AI162" s="48">
        <v>0</v>
      </c>
      <c r="AJ162" s="49">
        <v>0</v>
      </c>
      <c r="AK162" s="48">
        <v>0</v>
      </c>
      <c r="AL162" s="49">
        <v>0</v>
      </c>
      <c r="AM162" s="48">
        <v>28</v>
      </c>
      <c r="AN162" s="49">
        <v>96.55172413793103</v>
      </c>
      <c r="AO162" s="48">
        <v>29</v>
      </c>
    </row>
    <row r="163" spans="1:41" ht="15">
      <c r="A163" s="65" t="s">
        <v>452</v>
      </c>
      <c r="B163" s="65" t="s">
        <v>468</v>
      </c>
      <c r="C163" s="66" t="s">
        <v>2705</v>
      </c>
      <c r="D163" s="67">
        <v>3</v>
      </c>
      <c r="E163" s="68" t="s">
        <v>132</v>
      </c>
      <c r="F163" s="69">
        <v>32</v>
      </c>
      <c r="G163" s="66"/>
      <c r="H163" s="70"/>
      <c r="I163" s="71"/>
      <c r="J163" s="71"/>
      <c r="K163" s="34" t="s">
        <v>65</v>
      </c>
      <c r="L163" s="78">
        <v>163</v>
      </c>
      <c r="M163" s="78"/>
      <c r="N163" s="73"/>
      <c r="O163" s="80" t="s">
        <v>496</v>
      </c>
      <c r="P163" s="82" t="s">
        <v>644</v>
      </c>
      <c r="Q163" s="82" t="s">
        <v>644</v>
      </c>
      <c r="R163" s="84">
        <v>43430.49444444444</v>
      </c>
      <c r="S163" s="86" t="s">
        <v>809</v>
      </c>
      <c r="T163" s="80" t="s">
        <v>971</v>
      </c>
      <c r="U163" s="80"/>
      <c r="V163" s="80"/>
      <c r="W163" s="80" t="s">
        <v>1126</v>
      </c>
      <c r="X163" s="80" t="s">
        <v>1142</v>
      </c>
      <c r="Y163" s="80" t="s">
        <v>1149</v>
      </c>
      <c r="Z163" s="80" t="s">
        <v>1152</v>
      </c>
      <c r="AA163" s="80"/>
      <c r="AB163" s="80" t="s">
        <v>64</v>
      </c>
      <c r="AC163" s="80"/>
      <c r="AD163">
        <v>1</v>
      </c>
      <c r="AE163" s="79" t="str">
        <f>REPLACE(INDEX(GroupVertices[Group],MATCH(Edges[[#This Row],[Vertex 1]],GroupVertices[Vertex],0)),1,1,"")</f>
        <v>2</v>
      </c>
      <c r="AF163" s="79" t="str">
        <f>REPLACE(INDEX(GroupVertices[Group],MATCH(Edges[[#This Row],[Vertex 2]],GroupVertices[Vertex],0)),1,1,"")</f>
        <v>2</v>
      </c>
      <c r="AG163" s="48">
        <v>9</v>
      </c>
      <c r="AH163" s="49">
        <v>3.896103896103896</v>
      </c>
      <c r="AI163" s="48">
        <v>2</v>
      </c>
      <c r="AJ163" s="49">
        <v>0.8658008658008658</v>
      </c>
      <c r="AK163" s="48">
        <v>0</v>
      </c>
      <c r="AL163" s="49">
        <v>0</v>
      </c>
      <c r="AM163" s="48">
        <v>220</v>
      </c>
      <c r="AN163" s="49">
        <v>95.23809523809524</v>
      </c>
      <c r="AO163" s="48">
        <v>231</v>
      </c>
    </row>
    <row r="164" spans="1:41" ht="15">
      <c r="A164" s="65" t="s">
        <v>453</v>
      </c>
      <c r="B164" s="65" t="s">
        <v>453</v>
      </c>
      <c r="C164" s="66" t="s">
        <v>2705</v>
      </c>
      <c r="D164" s="67">
        <v>3</v>
      </c>
      <c r="E164" s="68" t="s">
        <v>132</v>
      </c>
      <c r="F164" s="69">
        <v>32</v>
      </c>
      <c r="G164" s="66"/>
      <c r="H164" s="70"/>
      <c r="I164" s="71"/>
      <c r="J164" s="71"/>
      <c r="K164" s="34" t="s">
        <v>65</v>
      </c>
      <c r="L164" s="78">
        <v>164</v>
      </c>
      <c r="M164" s="78"/>
      <c r="N164" s="73"/>
      <c r="O164" s="80" t="s">
        <v>305</v>
      </c>
      <c r="P164" s="82" t="s">
        <v>645</v>
      </c>
      <c r="Q164" s="82" t="s">
        <v>645</v>
      </c>
      <c r="R164" s="84">
        <v>43430.700694444444</v>
      </c>
      <c r="S164" s="86" t="s">
        <v>810</v>
      </c>
      <c r="T164" s="80" t="s">
        <v>972</v>
      </c>
      <c r="U164" s="80"/>
      <c r="V164" s="80"/>
      <c r="W164" s="80" t="s">
        <v>1060</v>
      </c>
      <c r="X164" s="80" t="s">
        <v>1145</v>
      </c>
      <c r="Y164" s="80" t="s">
        <v>1145</v>
      </c>
      <c r="Z164" s="80" t="s">
        <v>1152</v>
      </c>
      <c r="AA164" s="80"/>
      <c r="AB164" s="80" t="s">
        <v>64</v>
      </c>
      <c r="AC164" s="80"/>
      <c r="AD164">
        <v>1</v>
      </c>
      <c r="AE164" s="79" t="str">
        <f>REPLACE(INDEX(GroupVertices[Group],MATCH(Edges[[#This Row],[Vertex 1]],GroupVertices[Vertex],0)),1,1,"")</f>
        <v>1</v>
      </c>
      <c r="AF164" s="79" t="str">
        <f>REPLACE(INDEX(GroupVertices[Group],MATCH(Edges[[#This Row],[Vertex 2]],GroupVertices[Vertex],0)),1,1,"")</f>
        <v>1</v>
      </c>
      <c r="AG164" s="48">
        <v>0</v>
      </c>
      <c r="AH164" s="49">
        <v>0</v>
      </c>
      <c r="AI164" s="48">
        <v>1</v>
      </c>
      <c r="AJ164" s="49">
        <v>25</v>
      </c>
      <c r="AK164" s="48">
        <v>0</v>
      </c>
      <c r="AL164" s="49">
        <v>0</v>
      </c>
      <c r="AM164" s="48">
        <v>3</v>
      </c>
      <c r="AN164" s="49">
        <v>75</v>
      </c>
      <c r="AO164" s="48">
        <v>4</v>
      </c>
    </row>
    <row r="165" spans="1:41" ht="15">
      <c r="A165" s="65" t="s">
        <v>454</v>
      </c>
      <c r="B165" s="65" t="s">
        <v>454</v>
      </c>
      <c r="C165" s="66" t="s">
        <v>2705</v>
      </c>
      <c r="D165" s="67">
        <v>3</v>
      </c>
      <c r="E165" s="68" t="s">
        <v>132</v>
      </c>
      <c r="F165" s="69">
        <v>32</v>
      </c>
      <c r="G165" s="66"/>
      <c r="H165" s="70"/>
      <c r="I165" s="71"/>
      <c r="J165" s="71"/>
      <c r="K165" s="34" t="s">
        <v>65</v>
      </c>
      <c r="L165" s="78">
        <v>165</v>
      </c>
      <c r="M165" s="78"/>
      <c r="N165" s="73"/>
      <c r="O165" s="80" t="s">
        <v>305</v>
      </c>
      <c r="P165" s="82" t="s">
        <v>646</v>
      </c>
      <c r="Q165" s="82" t="s">
        <v>646</v>
      </c>
      <c r="R165" s="84">
        <v>43430.83611111111</v>
      </c>
      <c r="S165" s="86" t="s">
        <v>811</v>
      </c>
      <c r="T165" s="80" t="s">
        <v>973</v>
      </c>
      <c r="U165" s="80"/>
      <c r="V165" s="80"/>
      <c r="W165" s="80" t="s">
        <v>1127</v>
      </c>
      <c r="X165" s="80" t="s">
        <v>1143</v>
      </c>
      <c r="Y165" s="80" t="s">
        <v>1145</v>
      </c>
      <c r="Z165" s="80" t="s">
        <v>1152</v>
      </c>
      <c r="AA165" s="80"/>
      <c r="AB165" s="80" t="s">
        <v>64</v>
      </c>
      <c r="AC165" s="80"/>
      <c r="AD165">
        <v>1</v>
      </c>
      <c r="AE165" s="79" t="str">
        <f>REPLACE(INDEX(GroupVertices[Group],MATCH(Edges[[#This Row],[Vertex 1]],GroupVertices[Vertex],0)),1,1,"")</f>
        <v>1</v>
      </c>
      <c r="AF165" s="79" t="str">
        <f>REPLACE(INDEX(GroupVertices[Group],MATCH(Edges[[#This Row],[Vertex 2]],GroupVertices[Vertex],0)),1,1,"")</f>
        <v>1</v>
      </c>
      <c r="AG165" s="48">
        <v>0</v>
      </c>
      <c r="AH165" s="49">
        <v>0</v>
      </c>
      <c r="AI165" s="48">
        <v>0</v>
      </c>
      <c r="AJ165" s="49">
        <v>0</v>
      </c>
      <c r="AK165" s="48">
        <v>0</v>
      </c>
      <c r="AL165" s="49">
        <v>0</v>
      </c>
      <c r="AM165" s="48">
        <v>20</v>
      </c>
      <c r="AN165" s="49">
        <v>100</v>
      </c>
      <c r="AO165" s="48">
        <v>20</v>
      </c>
    </row>
    <row r="166" spans="1:41" ht="15">
      <c r="A166" s="65" t="s">
        <v>455</v>
      </c>
      <c r="B166" s="65" t="s">
        <v>495</v>
      </c>
      <c r="C166" s="66" t="s">
        <v>2705</v>
      </c>
      <c r="D166" s="67">
        <v>3</v>
      </c>
      <c r="E166" s="68" t="s">
        <v>132</v>
      </c>
      <c r="F166" s="69">
        <v>32</v>
      </c>
      <c r="G166" s="66"/>
      <c r="H166" s="70"/>
      <c r="I166" s="71"/>
      <c r="J166" s="71"/>
      <c r="K166" s="34" t="s">
        <v>65</v>
      </c>
      <c r="L166" s="78">
        <v>166</v>
      </c>
      <c r="M166" s="78"/>
      <c r="N166" s="73"/>
      <c r="O166" s="80" t="s">
        <v>496</v>
      </c>
      <c r="P166" s="82" t="s">
        <v>647</v>
      </c>
      <c r="Q166" s="82" t="s">
        <v>647</v>
      </c>
      <c r="R166" s="84">
        <v>43430.83611111111</v>
      </c>
      <c r="S166" s="86" t="s">
        <v>812</v>
      </c>
      <c r="T166" s="80" t="s">
        <v>974</v>
      </c>
      <c r="U166" s="80"/>
      <c r="V166" s="80"/>
      <c r="W166" s="80" t="s">
        <v>1128</v>
      </c>
      <c r="X166" s="80" t="s">
        <v>1142</v>
      </c>
      <c r="Y166" s="80" t="s">
        <v>1146</v>
      </c>
      <c r="Z166" s="80" t="s">
        <v>1152</v>
      </c>
      <c r="AA166" s="80"/>
      <c r="AB166" s="80" t="s">
        <v>64</v>
      </c>
      <c r="AC166" s="80"/>
      <c r="AD166">
        <v>1</v>
      </c>
      <c r="AE166" s="79" t="str">
        <f>REPLACE(INDEX(GroupVertices[Group],MATCH(Edges[[#This Row],[Vertex 1]],GroupVertices[Vertex],0)),1,1,"")</f>
        <v>8</v>
      </c>
      <c r="AF166" s="79" t="str">
        <f>REPLACE(INDEX(GroupVertices[Group],MATCH(Edges[[#This Row],[Vertex 2]],GroupVertices[Vertex],0)),1,1,"")</f>
        <v>8</v>
      </c>
      <c r="AG166" s="48">
        <v>3</v>
      </c>
      <c r="AH166" s="49">
        <v>4.3478260869565215</v>
      </c>
      <c r="AI166" s="48">
        <v>0</v>
      </c>
      <c r="AJ166" s="49">
        <v>0</v>
      </c>
      <c r="AK166" s="48">
        <v>0</v>
      </c>
      <c r="AL166" s="49">
        <v>0</v>
      </c>
      <c r="AM166" s="48">
        <v>66</v>
      </c>
      <c r="AN166" s="49">
        <v>95.65217391304348</v>
      </c>
      <c r="AO166" s="48">
        <v>69</v>
      </c>
    </row>
    <row r="167" spans="1:41" ht="15">
      <c r="A167" s="65" t="s">
        <v>456</v>
      </c>
      <c r="B167" s="65" t="s">
        <v>456</v>
      </c>
      <c r="C167" s="66" t="s">
        <v>2705</v>
      </c>
      <c r="D167" s="67">
        <v>3</v>
      </c>
      <c r="E167" s="68" t="s">
        <v>132</v>
      </c>
      <c r="F167" s="69">
        <v>32</v>
      </c>
      <c r="G167" s="66"/>
      <c r="H167" s="70"/>
      <c r="I167" s="71"/>
      <c r="J167" s="71"/>
      <c r="K167" s="34" t="s">
        <v>65</v>
      </c>
      <c r="L167" s="78">
        <v>167</v>
      </c>
      <c r="M167" s="78"/>
      <c r="N167" s="73"/>
      <c r="O167" s="80" t="s">
        <v>305</v>
      </c>
      <c r="P167" s="82" t="s">
        <v>648</v>
      </c>
      <c r="Q167" s="82" t="s">
        <v>648</v>
      </c>
      <c r="R167" s="84">
        <v>43430.805555555555</v>
      </c>
      <c r="S167" s="86" t="s">
        <v>813</v>
      </c>
      <c r="T167" s="80" t="s">
        <v>975</v>
      </c>
      <c r="U167" s="80"/>
      <c r="V167" s="80"/>
      <c r="W167" s="80" t="s">
        <v>1129</v>
      </c>
      <c r="X167" s="80" t="s">
        <v>1142</v>
      </c>
      <c r="Y167" s="80" t="s">
        <v>1146</v>
      </c>
      <c r="Z167" s="80" t="s">
        <v>1152</v>
      </c>
      <c r="AA167" s="80"/>
      <c r="AB167" s="80" t="s">
        <v>64</v>
      </c>
      <c r="AC167" s="80"/>
      <c r="AD167">
        <v>1</v>
      </c>
      <c r="AE167" s="79" t="str">
        <f>REPLACE(INDEX(GroupVertices[Group],MATCH(Edges[[#This Row],[Vertex 1]],GroupVertices[Vertex],0)),1,1,"")</f>
        <v>1</v>
      </c>
      <c r="AF167" s="79" t="str">
        <f>REPLACE(INDEX(GroupVertices[Group],MATCH(Edges[[#This Row],[Vertex 2]],GroupVertices[Vertex],0)),1,1,"")</f>
        <v>1</v>
      </c>
      <c r="AG167" s="48">
        <v>0</v>
      </c>
      <c r="AH167" s="49">
        <v>0</v>
      </c>
      <c r="AI167" s="48">
        <v>0</v>
      </c>
      <c r="AJ167" s="49">
        <v>0</v>
      </c>
      <c r="AK167" s="48">
        <v>0</v>
      </c>
      <c r="AL167" s="49">
        <v>0</v>
      </c>
      <c r="AM167" s="48">
        <v>15</v>
      </c>
      <c r="AN167" s="49">
        <v>100</v>
      </c>
      <c r="AO167" s="48">
        <v>15</v>
      </c>
    </row>
    <row r="168" spans="1:41" ht="15">
      <c r="A168" s="65" t="s">
        <v>457</v>
      </c>
      <c r="B168" s="65" t="s">
        <v>457</v>
      </c>
      <c r="C168" s="66" t="s">
        <v>2705</v>
      </c>
      <c r="D168" s="67">
        <v>3</v>
      </c>
      <c r="E168" s="68" t="s">
        <v>132</v>
      </c>
      <c r="F168" s="69">
        <v>32</v>
      </c>
      <c r="G168" s="66"/>
      <c r="H168" s="70"/>
      <c r="I168" s="71"/>
      <c r="J168" s="71"/>
      <c r="K168" s="34" t="s">
        <v>65</v>
      </c>
      <c r="L168" s="78">
        <v>168</v>
      </c>
      <c r="M168" s="78"/>
      <c r="N168" s="73"/>
      <c r="O168" s="80" t="s">
        <v>305</v>
      </c>
      <c r="P168" s="82" t="s">
        <v>649</v>
      </c>
      <c r="Q168" s="82" t="s">
        <v>649</v>
      </c>
      <c r="R168" s="84">
        <v>43429.41805555556</v>
      </c>
      <c r="S168" s="86" t="s">
        <v>814</v>
      </c>
      <c r="T168" s="80" t="s">
        <v>976</v>
      </c>
      <c r="U168" s="80"/>
      <c r="V168" s="80"/>
      <c r="W168" s="80" t="s">
        <v>1130</v>
      </c>
      <c r="X168" s="80" t="s">
        <v>1142</v>
      </c>
      <c r="Y168" s="80" t="s">
        <v>1147</v>
      </c>
      <c r="Z168" s="80" t="s">
        <v>1152</v>
      </c>
      <c r="AA168" s="80"/>
      <c r="AB168" s="80" t="s">
        <v>64</v>
      </c>
      <c r="AC168" s="80"/>
      <c r="AD168">
        <v>1</v>
      </c>
      <c r="AE168" s="79" t="str">
        <f>REPLACE(INDEX(GroupVertices[Group],MATCH(Edges[[#This Row],[Vertex 1]],GroupVertices[Vertex],0)),1,1,"")</f>
        <v>1</v>
      </c>
      <c r="AF168" s="79" t="str">
        <f>REPLACE(INDEX(GroupVertices[Group],MATCH(Edges[[#This Row],[Vertex 2]],GroupVertices[Vertex],0)),1,1,"")</f>
        <v>1</v>
      </c>
      <c r="AG168" s="48">
        <v>0</v>
      </c>
      <c r="AH168" s="49">
        <v>0</v>
      </c>
      <c r="AI168" s="48">
        <v>0</v>
      </c>
      <c r="AJ168" s="49">
        <v>0</v>
      </c>
      <c r="AK168" s="48">
        <v>0</v>
      </c>
      <c r="AL168" s="49">
        <v>0</v>
      </c>
      <c r="AM168" s="48">
        <v>29</v>
      </c>
      <c r="AN168" s="49">
        <v>100</v>
      </c>
      <c r="AO168" s="48">
        <v>29</v>
      </c>
    </row>
    <row r="169" spans="1:41" ht="15">
      <c r="A169" s="65" t="s">
        <v>458</v>
      </c>
      <c r="B169" s="65" t="s">
        <v>458</v>
      </c>
      <c r="C169" s="66" t="s">
        <v>2706</v>
      </c>
      <c r="D169" s="67">
        <v>3</v>
      </c>
      <c r="E169" s="68" t="s">
        <v>132</v>
      </c>
      <c r="F169" s="69">
        <v>32</v>
      </c>
      <c r="G169" s="66"/>
      <c r="H169" s="70"/>
      <c r="I169" s="71"/>
      <c r="J169" s="71"/>
      <c r="K169" s="34" t="s">
        <v>65</v>
      </c>
      <c r="L169" s="78">
        <v>169</v>
      </c>
      <c r="M169" s="78"/>
      <c r="N169" s="73"/>
      <c r="O169" s="80" t="s">
        <v>305</v>
      </c>
      <c r="P169" s="82" t="s">
        <v>650</v>
      </c>
      <c r="Q169" s="82" t="s">
        <v>650</v>
      </c>
      <c r="R169" s="84">
        <v>43430.84027777778</v>
      </c>
      <c r="S169" s="86" t="s">
        <v>815</v>
      </c>
      <c r="T169" s="80" t="s">
        <v>977</v>
      </c>
      <c r="U169" s="80"/>
      <c r="V169" s="80"/>
      <c r="W169" s="80" t="s">
        <v>1131</v>
      </c>
      <c r="X169" s="80" t="s">
        <v>1142</v>
      </c>
      <c r="Y169" s="80" t="s">
        <v>1149</v>
      </c>
      <c r="Z169" s="80" t="s">
        <v>1152</v>
      </c>
      <c r="AA169" s="80"/>
      <c r="AB169" s="80" t="s">
        <v>64</v>
      </c>
      <c r="AC169" s="80"/>
      <c r="AD169">
        <v>2</v>
      </c>
      <c r="AE169" s="79" t="str">
        <f>REPLACE(INDEX(GroupVertices[Group],MATCH(Edges[[#This Row],[Vertex 1]],GroupVertices[Vertex],0)),1,1,"")</f>
        <v>1</v>
      </c>
      <c r="AF169" s="79" t="str">
        <f>REPLACE(INDEX(GroupVertices[Group],MATCH(Edges[[#This Row],[Vertex 2]],GroupVertices[Vertex],0)),1,1,"")</f>
        <v>1</v>
      </c>
      <c r="AG169" s="48">
        <v>6</v>
      </c>
      <c r="AH169" s="49">
        <v>3.260869565217391</v>
      </c>
      <c r="AI169" s="48">
        <v>4</v>
      </c>
      <c r="AJ169" s="49">
        <v>2.1739130434782608</v>
      </c>
      <c r="AK169" s="48">
        <v>0</v>
      </c>
      <c r="AL169" s="49">
        <v>0</v>
      </c>
      <c r="AM169" s="48">
        <v>174</v>
      </c>
      <c r="AN169" s="49">
        <v>94.56521739130434</v>
      </c>
      <c r="AO169" s="48">
        <v>184</v>
      </c>
    </row>
    <row r="170" spans="1:41" ht="15">
      <c r="A170" s="65" t="s">
        <v>458</v>
      </c>
      <c r="B170" s="65" t="s">
        <v>458</v>
      </c>
      <c r="C170" s="66" t="s">
        <v>2706</v>
      </c>
      <c r="D170" s="67">
        <v>3</v>
      </c>
      <c r="E170" s="68" t="s">
        <v>132</v>
      </c>
      <c r="F170" s="69">
        <v>32</v>
      </c>
      <c r="G170" s="66"/>
      <c r="H170" s="70"/>
      <c r="I170" s="71"/>
      <c r="J170" s="71"/>
      <c r="K170" s="34" t="s">
        <v>65</v>
      </c>
      <c r="L170" s="78">
        <v>170</v>
      </c>
      <c r="M170" s="78"/>
      <c r="N170" s="73"/>
      <c r="O170" s="80" t="s">
        <v>305</v>
      </c>
      <c r="P170" s="82" t="s">
        <v>651</v>
      </c>
      <c r="Q170" s="82" t="s">
        <v>651</v>
      </c>
      <c r="R170" s="84">
        <v>43429.85138888889</v>
      </c>
      <c r="S170" s="86" t="s">
        <v>816</v>
      </c>
      <c r="T170" s="80" t="s">
        <v>978</v>
      </c>
      <c r="U170" s="80"/>
      <c r="V170" s="80"/>
      <c r="W170" s="80" t="s">
        <v>1132</v>
      </c>
      <c r="X170" s="80" t="s">
        <v>1143</v>
      </c>
      <c r="Y170" s="80" t="s">
        <v>1149</v>
      </c>
      <c r="Z170" s="80" t="s">
        <v>1152</v>
      </c>
      <c r="AA170" s="80"/>
      <c r="AB170" s="80" t="s">
        <v>64</v>
      </c>
      <c r="AC170" s="80"/>
      <c r="AD170">
        <v>2</v>
      </c>
      <c r="AE170" s="79" t="str">
        <f>REPLACE(INDEX(GroupVertices[Group],MATCH(Edges[[#This Row],[Vertex 1]],GroupVertices[Vertex],0)),1,1,"")</f>
        <v>1</v>
      </c>
      <c r="AF170" s="79" t="str">
        <f>REPLACE(INDEX(GroupVertices[Group],MATCH(Edges[[#This Row],[Vertex 2]],GroupVertices[Vertex],0)),1,1,"")</f>
        <v>1</v>
      </c>
      <c r="AG170" s="48">
        <v>4</v>
      </c>
      <c r="AH170" s="49">
        <v>2.3529411764705883</v>
      </c>
      <c r="AI170" s="48">
        <v>1</v>
      </c>
      <c r="AJ170" s="49">
        <v>0.5882352941176471</v>
      </c>
      <c r="AK170" s="48">
        <v>0</v>
      </c>
      <c r="AL170" s="49">
        <v>0</v>
      </c>
      <c r="AM170" s="48">
        <v>165</v>
      </c>
      <c r="AN170" s="49">
        <v>97.05882352941177</v>
      </c>
      <c r="AO170" s="48">
        <v>170</v>
      </c>
    </row>
    <row r="171" spans="1:41" ht="15">
      <c r="A171" s="65" t="s">
        <v>459</v>
      </c>
      <c r="B171" s="65" t="s">
        <v>459</v>
      </c>
      <c r="C171" s="66" t="s">
        <v>2705</v>
      </c>
      <c r="D171" s="67">
        <v>3</v>
      </c>
      <c r="E171" s="68" t="s">
        <v>132</v>
      </c>
      <c r="F171" s="69">
        <v>32</v>
      </c>
      <c r="G171" s="66"/>
      <c r="H171" s="70"/>
      <c r="I171" s="71"/>
      <c r="J171" s="71"/>
      <c r="K171" s="34" t="s">
        <v>65</v>
      </c>
      <c r="L171" s="78">
        <v>171</v>
      </c>
      <c r="M171" s="78"/>
      <c r="N171" s="73"/>
      <c r="O171" s="80" t="s">
        <v>305</v>
      </c>
      <c r="P171" s="82" t="s">
        <v>652</v>
      </c>
      <c r="Q171" s="82" t="s">
        <v>652</v>
      </c>
      <c r="R171" s="84">
        <v>43430.9</v>
      </c>
      <c r="S171" s="86" t="s">
        <v>817</v>
      </c>
      <c r="T171" s="80" t="s">
        <v>979</v>
      </c>
      <c r="U171" s="86" t="s">
        <v>997</v>
      </c>
      <c r="V171" s="80" t="s">
        <v>998</v>
      </c>
      <c r="W171" s="80" t="s">
        <v>468</v>
      </c>
      <c r="X171" s="80" t="s">
        <v>1142</v>
      </c>
      <c r="Y171" s="80" t="s">
        <v>1146</v>
      </c>
      <c r="Z171" s="80" t="s">
        <v>1152</v>
      </c>
      <c r="AA171" s="80"/>
      <c r="AB171" s="80" t="s">
        <v>64</v>
      </c>
      <c r="AC171" s="80"/>
      <c r="AD171">
        <v>1</v>
      </c>
      <c r="AE171" s="79" t="str">
        <f>REPLACE(INDEX(GroupVertices[Group],MATCH(Edges[[#This Row],[Vertex 1]],GroupVertices[Vertex],0)),1,1,"")</f>
        <v>1</v>
      </c>
      <c r="AF171" s="79" t="str">
        <f>REPLACE(INDEX(GroupVertices[Group],MATCH(Edges[[#This Row],[Vertex 2]],GroupVertices[Vertex],0)),1,1,"")</f>
        <v>1</v>
      </c>
      <c r="AG171" s="48">
        <v>1</v>
      </c>
      <c r="AH171" s="49">
        <v>2.272727272727273</v>
      </c>
      <c r="AI171" s="48">
        <v>0</v>
      </c>
      <c r="AJ171" s="49">
        <v>0</v>
      </c>
      <c r="AK171" s="48">
        <v>0</v>
      </c>
      <c r="AL171" s="49">
        <v>0</v>
      </c>
      <c r="AM171" s="48">
        <v>43</v>
      </c>
      <c r="AN171" s="49">
        <v>97.72727272727273</v>
      </c>
      <c r="AO171" s="48">
        <v>44</v>
      </c>
    </row>
    <row r="172" spans="1:41" ht="15">
      <c r="A172" s="65" t="s">
        <v>460</v>
      </c>
      <c r="B172" s="65" t="s">
        <v>468</v>
      </c>
      <c r="C172" s="66" t="s">
        <v>2705</v>
      </c>
      <c r="D172" s="67">
        <v>3</v>
      </c>
      <c r="E172" s="68" t="s">
        <v>132</v>
      </c>
      <c r="F172" s="69">
        <v>32</v>
      </c>
      <c r="G172" s="66"/>
      <c r="H172" s="70"/>
      <c r="I172" s="71"/>
      <c r="J172" s="71"/>
      <c r="K172" s="34" t="s">
        <v>65</v>
      </c>
      <c r="L172" s="78">
        <v>172</v>
      </c>
      <c r="M172" s="78"/>
      <c r="N172" s="73"/>
      <c r="O172" s="80" t="s">
        <v>496</v>
      </c>
      <c r="P172" s="82" t="s">
        <v>653</v>
      </c>
      <c r="Q172" s="82" t="s">
        <v>653</v>
      </c>
      <c r="R172" s="84">
        <v>43430.700694444444</v>
      </c>
      <c r="S172" s="86" t="s">
        <v>818</v>
      </c>
      <c r="T172" s="80" t="s">
        <v>980</v>
      </c>
      <c r="U172" s="80"/>
      <c r="V172" s="80"/>
      <c r="W172" s="80" t="s">
        <v>1133</v>
      </c>
      <c r="X172" s="80" t="s">
        <v>1143</v>
      </c>
      <c r="Y172" s="80" t="s">
        <v>1146</v>
      </c>
      <c r="Z172" s="80" t="s">
        <v>1152</v>
      </c>
      <c r="AA172" s="80"/>
      <c r="AB172" s="80" t="s">
        <v>64</v>
      </c>
      <c r="AC172" s="80"/>
      <c r="AD172">
        <v>1</v>
      </c>
      <c r="AE172" s="79" t="str">
        <f>REPLACE(INDEX(GroupVertices[Group],MATCH(Edges[[#This Row],[Vertex 1]],GroupVertices[Vertex],0)),1,1,"")</f>
        <v>2</v>
      </c>
      <c r="AF172" s="79" t="str">
        <f>REPLACE(INDEX(GroupVertices[Group],MATCH(Edges[[#This Row],[Vertex 2]],GroupVertices[Vertex],0)),1,1,"")</f>
        <v>2</v>
      </c>
      <c r="AG172" s="48">
        <v>0</v>
      </c>
      <c r="AH172" s="49">
        <v>0</v>
      </c>
      <c r="AI172" s="48">
        <v>0</v>
      </c>
      <c r="AJ172" s="49">
        <v>0</v>
      </c>
      <c r="AK172" s="48">
        <v>0</v>
      </c>
      <c r="AL172" s="49">
        <v>0</v>
      </c>
      <c r="AM172" s="48">
        <v>19</v>
      </c>
      <c r="AN172" s="49">
        <v>100</v>
      </c>
      <c r="AO172" s="48">
        <v>19</v>
      </c>
    </row>
    <row r="173" spans="1:41" ht="15">
      <c r="A173" s="65" t="s">
        <v>461</v>
      </c>
      <c r="B173" s="65" t="s">
        <v>461</v>
      </c>
      <c r="C173" s="66" t="s">
        <v>2705</v>
      </c>
      <c r="D173" s="67">
        <v>3</v>
      </c>
      <c r="E173" s="68" t="s">
        <v>132</v>
      </c>
      <c r="F173" s="69">
        <v>32</v>
      </c>
      <c r="G173" s="66"/>
      <c r="H173" s="70"/>
      <c r="I173" s="71"/>
      <c r="J173" s="71"/>
      <c r="K173" s="34" t="s">
        <v>65</v>
      </c>
      <c r="L173" s="78">
        <v>173</v>
      </c>
      <c r="M173" s="78"/>
      <c r="N173" s="73"/>
      <c r="O173" s="80" t="s">
        <v>305</v>
      </c>
      <c r="P173" s="82" t="s">
        <v>654</v>
      </c>
      <c r="Q173" s="82" t="s">
        <v>654</v>
      </c>
      <c r="R173" s="84">
        <v>43429.86597222222</v>
      </c>
      <c r="S173" s="86" t="s">
        <v>819</v>
      </c>
      <c r="T173" s="80" t="s">
        <v>981</v>
      </c>
      <c r="U173" s="80"/>
      <c r="V173" s="80"/>
      <c r="W173" s="80" t="s">
        <v>1134</v>
      </c>
      <c r="X173" s="80" t="s">
        <v>1142</v>
      </c>
      <c r="Y173" s="80" t="s">
        <v>1146</v>
      </c>
      <c r="Z173" s="80" t="s">
        <v>1152</v>
      </c>
      <c r="AA173" s="80"/>
      <c r="AB173" s="80" t="s">
        <v>64</v>
      </c>
      <c r="AC173" s="80"/>
      <c r="AD173">
        <v>1</v>
      </c>
      <c r="AE173" s="79" t="str">
        <f>REPLACE(INDEX(GroupVertices[Group],MATCH(Edges[[#This Row],[Vertex 1]],GroupVertices[Vertex],0)),1,1,"")</f>
        <v>1</v>
      </c>
      <c r="AF173" s="79" t="str">
        <f>REPLACE(INDEX(GroupVertices[Group],MATCH(Edges[[#This Row],[Vertex 2]],GroupVertices[Vertex],0)),1,1,"")</f>
        <v>1</v>
      </c>
      <c r="AG173" s="48">
        <v>2</v>
      </c>
      <c r="AH173" s="49">
        <v>9.090909090909092</v>
      </c>
      <c r="AI173" s="48">
        <v>0</v>
      </c>
      <c r="AJ173" s="49">
        <v>0</v>
      </c>
      <c r="AK173" s="48">
        <v>0</v>
      </c>
      <c r="AL173" s="49">
        <v>0</v>
      </c>
      <c r="AM173" s="48">
        <v>20</v>
      </c>
      <c r="AN173" s="49">
        <v>90.9090909090909</v>
      </c>
      <c r="AO173" s="48">
        <v>22</v>
      </c>
    </row>
    <row r="174" spans="1:41" ht="15">
      <c r="A174" s="65" t="s">
        <v>462</v>
      </c>
      <c r="B174" s="65" t="s">
        <v>462</v>
      </c>
      <c r="C174" s="66" t="s">
        <v>2706</v>
      </c>
      <c r="D174" s="67">
        <v>3</v>
      </c>
      <c r="E174" s="68" t="s">
        <v>132</v>
      </c>
      <c r="F174" s="69">
        <v>32</v>
      </c>
      <c r="G174" s="66"/>
      <c r="H174" s="70"/>
      <c r="I174" s="71"/>
      <c r="J174" s="71"/>
      <c r="K174" s="34" t="s">
        <v>65</v>
      </c>
      <c r="L174" s="78">
        <v>174</v>
      </c>
      <c r="M174" s="78"/>
      <c r="N174" s="73"/>
      <c r="O174" s="80" t="s">
        <v>305</v>
      </c>
      <c r="P174" s="82" t="s">
        <v>655</v>
      </c>
      <c r="Q174" s="82" t="s">
        <v>655</v>
      </c>
      <c r="R174" s="84">
        <v>43430.725</v>
      </c>
      <c r="S174" s="86" t="s">
        <v>820</v>
      </c>
      <c r="T174" s="80" t="s">
        <v>982</v>
      </c>
      <c r="U174" s="80"/>
      <c r="V174" s="80"/>
      <c r="W174" s="80" t="s">
        <v>1135</v>
      </c>
      <c r="X174" s="80" t="s">
        <v>1142</v>
      </c>
      <c r="Y174" s="80" t="s">
        <v>1147</v>
      </c>
      <c r="Z174" s="80" t="s">
        <v>1152</v>
      </c>
      <c r="AA174" s="80"/>
      <c r="AB174" s="80" t="s">
        <v>64</v>
      </c>
      <c r="AC174" s="80"/>
      <c r="AD174">
        <v>2</v>
      </c>
      <c r="AE174" s="79" t="str">
        <f>REPLACE(INDEX(GroupVertices[Group],MATCH(Edges[[#This Row],[Vertex 1]],GroupVertices[Vertex],0)),1,1,"")</f>
        <v>1</v>
      </c>
      <c r="AF174" s="79" t="str">
        <f>REPLACE(INDEX(GroupVertices[Group],MATCH(Edges[[#This Row],[Vertex 2]],GroupVertices[Vertex],0)),1,1,"")</f>
        <v>1</v>
      </c>
      <c r="AG174" s="48">
        <v>0</v>
      </c>
      <c r="AH174" s="49">
        <v>0</v>
      </c>
      <c r="AI174" s="48">
        <v>0</v>
      </c>
      <c r="AJ174" s="49">
        <v>0</v>
      </c>
      <c r="AK174" s="48">
        <v>0</v>
      </c>
      <c r="AL174" s="49">
        <v>0</v>
      </c>
      <c r="AM174" s="48">
        <v>14</v>
      </c>
      <c r="AN174" s="49">
        <v>100</v>
      </c>
      <c r="AO174" s="48">
        <v>14</v>
      </c>
    </row>
    <row r="175" spans="1:41" ht="15">
      <c r="A175" s="65" t="s">
        <v>462</v>
      </c>
      <c r="B175" s="65" t="s">
        <v>462</v>
      </c>
      <c r="C175" s="66" t="s">
        <v>2706</v>
      </c>
      <c r="D175" s="67">
        <v>3</v>
      </c>
      <c r="E175" s="68" t="s">
        <v>132</v>
      </c>
      <c r="F175" s="69">
        <v>32</v>
      </c>
      <c r="G175" s="66"/>
      <c r="H175" s="70"/>
      <c r="I175" s="71"/>
      <c r="J175" s="71"/>
      <c r="K175" s="34" t="s">
        <v>65</v>
      </c>
      <c r="L175" s="78">
        <v>175</v>
      </c>
      <c r="M175" s="78"/>
      <c r="N175" s="73"/>
      <c r="O175" s="80" t="s">
        <v>305</v>
      </c>
      <c r="P175" s="82" t="s">
        <v>656</v>
      </c>
      <c r="Q175" s="82" t="s">
        <v>656</v>
      </c>
      <c r="R175" s="84">
        <v>43430.72708333333</v>
      </c>
      <c r="S175" s="86" t="s">
        <v>821</v>
      </c>
      <c r="T175" s="80" t="s">
        <v>983</v>
      </c>
      <c r="U175" s="80"/>
      <c r="V175" s="80"/>
      <c r="W175" s="80" t="s">
        <v>468</v>
      </c>
      <c r="X175" s="80" t="s">
        <v>1145</v>
      </c>
      <c r="Y175" s="80" t="s">
        <v>1145</v>
      </c>
      <c r="Z175" s="80" t="s">
        <v>1152</v>
      </c>
      <c r="AA175" s="80"/>
      <c r="AB175" s="80" t="s">
        <v>64</v>
      </c>
      <c r="AC175" s="80"/>
      <c r="AD175">
        <v>2</v>
      </c>
      <c r="AE175" s="79" t="str">
        <f>REPLACE(INDEX(GroupVertices[Group],MATCH(Edges[[#This Row],[Vertex 1]],GroupVertices[Vertex],0)),1,1,"")</f>
        <v>1</v>
      </c>
      <c r="AF175" s="79" t="str">
        <f>REPLACE(INDEX(GroupVertices[Group],MATCH(Edges[[#This Row],[Vertex 2]],GroupVertices[Vertex],0)),1,1,"")</f>
        <v>1</v>
      </c>
      <c r="AG175" s="48">
        <v>0</v>
      </c>
      <c r="AH175" s="49">
        <v>0</v>
      </c>
      <c r="AI175" s="48">
        <v>0</v>
      </c>
      <c r="AJ175" s="49">
        <v>0</v>
      </c>
      <c r="AK175" s="48">
        <v>0</v>
      </c>
      <c r="AL175" s="49">
        <v>0</v>
      </c>
      <c r="AM175" s="48">
        <v>2</v>
      </c>
      <c r="AN175" s="49">
        <v>100</v>
      </c>
      <c r="AO175" s="48">
        <v>2</v>
      </c>
    </row>
    <row r="176" spans="1:41" ht="15">
      <c r="A176" s="65" t="s">
        <v>463</v>
      </c>
      <c r="B176" s="65" t="s">
        <v>463</v>
      </c>
      <c r="C176" s="66" t="s">
        <v>2705</v>
      </c>
      <c r="D176" s="67">
        <v>3</v>
      </c>
      <c r="E176" s="68" t="s">
        <v>132</v>
      </c>
      <c r="F176" s="69">
        <v>32</v>
      </c>
      <c r="G176" s="66"/>
      <c r="H176" s="70"/>
      <c r="I176" s="71"/>
      <c r="J176" s="71"/>
      <c r="K176" s="34" t="s">
        <v>65</v>
      </c>
      <c r="L176" s="78">
        <v>176</v>
      </c>
      <c r="M176" s="78"/>
      <c r="N176" s="73"/>
      <c r="O176" s="80" t="s">
        <v>305</v>
      </c>
      <c r="P176" s="82" t="s">
        <v>657</v>
      </c>
      <c r="Q176" s="82" t="s">
        <v>657</v>
      </c>
      <c r="R176" s="84">
        <v>43430.90625</v>
      </c>
      <c r="S176" s="86" t="s">
        <v>822</v>
      </c>
      <c r="T176" s="80" t="s">
        <v>984</v>
      </c>
      <c r="U176" s="80"/>
      <c r="V176" s="80"/>
      <c r="W176" s="80" t="s">
        <v>1136</v>
      </c>
      <c r="X176" s="80" t="s">
        <v>1142</v>
      </c>
      <c r="Y176" s="80" t="s">
        <v>1147</v>
      </c>
      <c r="Z176" s="80" t="s">
        <v>1152</v>
      </c>
      <c r="AA176" s="80"/>
      <c r="AB176" s="80" t="s">
        <v>64</v>
      </c>
      <c r="AC176" s="80"/>
      <c r="AD176">
        <v>1</v>
      </c>
      <c r="AE176" s="79" t="str">
        <f>REPLACE(INDEX(GroupVertices[Group],MATCH(Edges[[#This Row],[Vertex 1]],GroupVertices[Vertex],0)),1,1,"")</f>
        <v>1</v>
      </c>
      <c r="AF176" s="79" t="str">
        <f>REPLACE(INDEX(GroupVertices[Group],MATCH(Edges[[#This Row],[Vertex 2]],GroupVertices[Vertex],0)),1,1,"")</f>
        <v>1</v>
      </c>
      <c r="AG176" s="48">
        <v>0</v>
      </c>
      <c r="AH176" s="49">
        <v>0</v>
      </c>
      <c r="AI176" s="48">
        <v>1</v>
      </c>
      <c r="AJ176" s="49">
        <v>7.142857142857143</v>
      </c>
      <c r="AK176" s="48">
        <v>0</v>
      </c>
      <c r="AL176" s="49">
        <v>0</v>
      </c>
      <c r="AM176" s="48">
        <v>13</v>
      </c>
      <c r="AN176" s="49">
        <v>92.85714285714286</v>
      </c>
      <c r="AO176" s="48">
        <v>14</v>
      </c>
    </row>
    <row r="177" spans="1:41" ht="15">
      <c r="A177" s="65" t="s">
        <v>450</v>
      </c>
      <c r="B177" s="65" t="s">
        <v>450</v>
      </c>
      <c r="C177" s="66" t="s">
        <v>2705</v>
      </c>
      <c r="D177" s="67">
        <v>3</v>
      </c>
      <c r="E177" s="68" t="s">
        <v>132</v>
      </c>
      <c r="F177" s="69">
        <v>32</v>
      </c>
      <c r="G177" s="66"/>
      <c r="H177" s="70"/>
      <c r="I177" s="71"/>
      <c r="J177" s="71"/>
      <c r="K177" s="34" t="s">
        <v>65</v>
      </c>
      <c r="L177" s="78">
        <v>177</v>
      </c>
      <c r="M177" s="78"/>
      <c r="N177" s="73"/>
      <c r="O177" s="80" t="s">
        <v>305</v>
      </c>
      <c r="P177" s="82" t="s">
        <v>658</v>
      </c>
      <c r="Q177" s="82" t="s">
        <v>658</v>
      </c>
      <c r="R177" s="84">
        <v>43430.92986111111</v>
      </c>
      <c r="S177" s="86" t="s">
        <v>823</v>
      </c>
      <c r="T177" s="80" t="s">
        <v>985</v>
      </c>
      <c r="U177" s="80"/>
      <c r="V177" s="80"/>
      <c r="W177" s="80" t="s">
        <v>1137</v>
      </c>
      <c r="X177" s="80" t="s">
        <v>1142</v>
      </c>
      <c r="Y177" s="80" t="s">
        <v>1146</v>
      </c>
      <c r="Z177" s="80" t="s">
        <v>1152</v>
      </c>
      <c r="AA177" s="80"/>
      <c r="AB177" s="80" t="s">
        <v>64</v>
      </c>
      <c r="AC177" s="80"/>
      <c r="AD177">
        <v>1</v>
      </c>
      <c r="AE177" s="79" t="str">
        <f>REPLACE(INDEX(GroupVertices[Group],MATCH(Edges[[#This Row],[Vertex 1]],GroupVertices[Vertex],0)),1,1,"")</f>
        <v>9</v>
      </c>
      <c r="AF177" s="79" t="str">
        <f>REPLACE(INDEX(GroupVertices[Group],MATCH(Edges[[#This Row],[Vertex 2]],GroupVertices[Vertex],0)),1,1,"")</f>
        <v>9</v>
      </c>
      <c r="AG177" s="48">
        <v>0</v>
      </c>
      <c r="AH177" s="49">
        <v>0</v>
      </c>
      <c r="AI177" s="48">
        <v>0</v>
      </c>
      <c r="AJ177" s="49">
        <v>0</v>
      </c>
      <c r="AK177" s="48">
        <v>0</v>
      </c>
      <c r="AL177" s="49">
        <v>0</v>
      </c>
      <c r="AM177" s="48">
        <v>22</v>
      </c>
      <c r="AN177" s="49">
        <v>100</v>
      </c>
      <c r="AO177" s="48">
        <v>22</v>
      </c>
    </row>
    <row r="178" spans="1:41" ht="15">
      <c r="A178" s="65" t="s">
        <v>464</v>
      </c>
      <c r="B178" s="65" t="s">
        <v>468</v>
      </c>
      <c r="C178" s="66" t="s">
        <v>2705</v>
      </c>
      <c r="D178" s="67">
        <v>3</v>
      </c>
      <c r="E178" s="68" t="s">
        <v>132</v>
      </c>
      <c r="F178" s="69">
        <v>32</v>
      </c>
      <c r="G178" s="66"/>
      <c r="H178" s="70"/>
      <c r="I178" s="71"/>
      <c r="J178" s="71"/>
      <c r="K178" s="34" t="s">
        <v>65</v>
      </c>
      <c r="L178" s="78">
        <v>178</v>
      </c>
      <c r="M178" s="78"/>
      <c r="N178" s="73"/>
      <c r="O178" s="80" t="s">
        <v>496</v>
      </c>
      <c r="P178" s="82" t="s">
        <v>659</v>
      </c>
      <c r="Q178" s="82" t="s">
        <v>659</v>
      </c>
      <c r="R178" s="84">
        <v>43429.77013888889</v>
      </c>
      <c r="S178" s="86" t="s">
        <v>824</v>
      </c>
      <c r="T178" s="80" t="s">
        <v>986</v>
      </c>
      <c r="U178" s="80"/>
      <c r="V178" s="80"/>
      <c r="W178" s="80" t="s">
        <v>1138</v>
      </c>
      <c r="X178" s="80" t="s">
        <v>1142</v>
      </c>
      <c r="Y178" s="80" t="s">
        <v>1145</v>
      </c>
      <c r="Z178" s="80" t="s">
        <v>1152</v>
      </c>
      <c r="AA178" s="80"/>
      <c r="AB178" s="80" t="s">
        <v>64</v>
      </c>
      <c r="AC178" s="80"/>
      <c r="AD178">
        <v>1</v>
      </c>
      <c r="AE178" s="79" t="str">
        <f>REPLACE(INDEX(GroupVertices[Group],MATCH(Edges[[#This Row],[Vertex 1]],GroupVertices[Vertex],0)),1,1,"")</f>
        <v>2</v>
      </c>
      <c r="AF178" s="79" t="str">
        <f>REPLACE(INDEX(GroupVertices[Group],MATCH(Edges[[#This Row],[Vertex 2]],GroupVertices[Vertex],0)),1,1,"")</f>
        <v>2</v>
      </c>
      <c r="AG178" s="48">
        <v>2</v>
      </c>
      <c r="AH178" s="49">
        <v>3.0303030303030303</v>
      </c>
      <c r="AI178" s="48">
        <v>0</v>
      </c>
      <c r="AJ178" s="49">
        <v>0</v>
      </c>
      <c r="AK178" s="48">
        <v>0</v>
      </c>
      <c r="AL178" s="49">
        <v>0</v>
      </c>
      <c r="AM178" s="48">
        <v>64</v>
      </c>
      <c r="AN178" s="49">
        <v>96.96969696969697</v>
      </c>
      <c r="AO178" s="48">
        <v>66</v>
      </c>
    </row>
    <row r="179" spans="1:41" ht="15">
      <c r="A179" s="65" t="s">
        <v>465</v>
      </c>
      <c r="B179" s="65" t="s">
        <v>465</v>
      </c>
      <c r="C179" s="66" t="s">
        <v>2705</v>
      </c>
      <c r="D179" s="67">
        <v>3</v>
      </c>
      <c r="E179" s="68" t="s">
        <v>132</v>
      </c>
      <c r="F179" s="69">
        <v>32</v>
      </c>
      <c r="G179" s="66"/>
      <c r="H179" s="70"/>
      <c r="I179" s="71"/>
      <c r="J179" s="71"/>
      <c r="K179" s="34" t="s">
        <v>65</v>
      </c>
      <c r="L179" s="78">
        <v>179</v>
      </c>
      <c r="M179" s="78"/>
      <c r="N179" s="73"/>
      <c r="O179" s="80" t="s">
        <v>305</v>
      </c>
      <c r="P179" s="82" t="s">
        <v>660</v>
      </c>
      <c r="Q179" s="82" t="s">
        <v>660</v>
      </c>
      <c r="R179" s="84">
        <v>43430.95347222222</v>
      </c>
      <c r="S179" s="86" t="s">
        <v>825</v>
      </c>
      <c r="T179" s="80" t="s">
        <v>987</v>
      </c>
      <c r="U179" s="80"/>
      <c r="V179" s="80"/>
      <c r="W179" s="80" t="s">
        <v>1139</v>
      </c>
      <c r="X179" s="80" t="s">
        <v>1142</v>
      </c>
      <c r="Y179" s="80" t="s">
        <v>1147</v>
      </c>
      <c r="Z179" s="80" t="s">
        <v>1152</v>
      </c>
      <c r="AA179" s="80"/>
      <c r="AB179" s="80" t="s">
        <v>64</v>
      </c>
      <c r="AC179" s="80"/>
      <c r="AD179">
        <v>1</v>
      </c>
      <c r="AE179" s="79" t="str">
        <f>REPLACE(INDEX(GroupVertices[Group],MATCH(Edges[[#This Row],[Vertex 1]],GroupVertices[Vertex],0)),1,1,"")</f>
        <v>1</v>
      </c>
      <c r="AF179" s="79" t="str">
        <f>REPLACE(INDEX(GroupVertices[Group],MATCH(Edges[[#This Row],[Vertex 2]],GroupVertices[Vertex],0)),1,1,"")</f>
        <v>1</v>
      </c>
      <c r="AG179" s="48">
        <v>2</v>
      </c>
      <c r="AH179" s="49">
        <v>10.526315789473685</v>
      </c>
      <c r="AI179" s="48">
        <v>0</v>
      </c>
      <c r="AJ179" s="49">
        <v>0</v>
      </c>
      <c r="AK179" s="48">
        <v>0</v>
      </c>
      <c r="AL179" s="49">
        <v>0</v>
      </c>
      <c r="AM179" s="48">
        <v>17</v>
      </c>
      <c r="AN179" s="49">
        <v>89.47368421052632</v>
      </c>
      <c r="AO179" s="48">
        <v>19</v>
      </c>
    </row>
    <row r="180" spans="1:41" ht="15">
      <c r="A180" s="65" t="s">
        <v>466</v>
      </c>
      <c r="B180" s="65" t="s">
        <v>468</v>
      </c>
      <c r="C180" s="66" t="s">
        <v>2705</v>
      </c>
      <c r="D180" s="67">
        <v>3</v>
      </c>
      <c r="E180" s="68" t="s">
        <v>132</v>
      </c>
      <c r="F180" s="69">
        <v>32</v>
      </c>
      <c r="G180" s="66"/>
      <c r="H180" s="70"/>
      <c r="I180" s="71"/>
      <c r="J180" s="71"/>
      <c r="K180" s="34" t="s">
        <v>65</v>
      </c>
      <c r="L180" s="78">
        <v>180</v>
      </c>
      <c r="M180" s="78"/>
      <c r="N180" s="73"/>
      <c r="O180" s="80" t="s">
        <v>496</v>
      </c>
      <c r="P180" s="82" t="s">
        <v>661</v>
      </c>
      <c r="Q180" s="82" t="s">
        <v>661</v>
      </c>
      <c r="R180" s="84">
        <v>43429.95486111111</v>
      </c>
      <c r="S180" s="86" t="s">
        <v>826</v>
      </c>
      <c r="T180" s="80" t="s">
        <v>988</v>
      </c>
      <c r="U180" s="80"/>
      <c r="V180" s="80"/>
      <c r="W180" s="80" t="s">
        <v>1140</v>
      </c>
      <c r="X180" s="80" t="s">
        <v>1142</v>
      </c>
      <c r="Y180" s="80" t="s">
        <v>1146</v>
      </c>
      <c r="Z180" s="80" t="s">
        <v>1152</v>
      </c>
      <c r="AA180" s="80"/>
      <c r="AB180" s="80" t="s">
        <v>64</v>
      </c>
      <c r="AC180" s="80"/>
      <c r="AD180">
        <v>1</v>
      </c>
      <c r="AE180" s="79" t="str">
        <f>REPLACE(INDEX(GroupVertices[Group],MATCH(Edges[[#This Row],[Vertex 1]],GroupVertices[Vertex],0)),1,1,"")</f>
        <v>2</v>
      </c>
      <c r="AF180" s="79" t="str">
        <f>REPLACE(INDEX(GroupVertices[Group],MATCH(Edges[[#This Row],[Vertex 2]],GroupVertices[Vertex],0)),1,1,"")</f>
        <v>2</v>
      </c>
      <c r="AG180" s="48">
        <v>3</v>
      </c>
      <c r="AH180" s="49">
        <v>7.5</v>
      </c>
      <c r="AI180" s="48">
        <v>0</v>
      </c>
      <c r="AJ180" s="49">
        <v>0</v>
      </c>
      <c r="AK180" s="48">
        <v>0</v>
      </c>
      <c r="AL180" s="49">
        <v>0</v>
      </c>
      <c r="AM180" s="48">
        <v>37</v>
      </c>
      <c r="AN180" s="49">
        <v>92.5</v>
      </c>
      <c r="AO180" s="48">
        <v>40</v>
      </c>
    </row>
    <row r="181" spans="1:41" ht="15">
      <c r="A181" s="65" t="s">
        <v>467</v>
      </c>
      <c r="B181" s="65" t="s">
        <v>467</v>
      </c>
      <c r="C181" s="66" t="s">
        <v>2705</v>
      </c>
      <c r="D181" s="67">
        <v>3</v>
      </c>
      <c r="E181" s="68" t="s">
        <v>132</v>
      </c>
      <c r="F181" s="69">
        <v>32</v>
      </c>
      <c r="G181" s="66"/>
      <c r="H181" s="70"/>
      <c r="I181" s="71"/>
      <c r="J181" s="71"/>
      <c r="K181" s="34" t="s">
        <v>65</v>
      </c>
      <c r="L181" s="78">
        <v>181</v>
      </c>
      <c r="M181" s="78"/>
      <c r="N181" s="73"/>
      <c r="O181" s="80" t="s">
        <v>305</v>
      </c>
      <c r="P181" s="82" t="s">
        <v>662</v>
      </c>
      <c r="Q181" s="82" t="s">
        <v>662</v>
      </c>
      <c r="R181" s="84">
        <v>43430.76458333333</v>
      </c>
      <c r="S181" s="86" t="s">
        <v>827</v>
      </c>
      <c r="T181" s="80" t="s">
        <v>989</v>
      </c>
      <c r="U181" s="80"/>
      <c r="V181" s="80"/>
      <c r="W181" s="80" t="s">
        <v>1141</v>
      </c>
      <c r="X181" s="80" t="s">
        <v>1142</v>
      </c>
      <c r="Y181" s="80" t="s">
        <v>1147</v>
      </c>
      <c r="Z181" s="80" t="s">
        <v>1152</v>
      </c>
      <c r="AA181" s="80"/>
      <c r="AB181" s="80" t="s">
        <v>64</v>
      </c>
      <c r="AC181" s="80"/>
      <c r="AD181">
        <v>1</v>
      </c>
      <c r="AE181" s="79" t="str">
        <f>REPLACE(INDEX(GroupVertices[Group],MATCH(Edges[[#This Row],[Vertex 1]],GroupVertices[Vertex],0)),1,1,"")</f>
        <v>1</v>
      </c>
      <c r="AF181" s="79" t="str">
        <f>REPLACE(INDEX(GroupVertices[Group],MATCH(Edges[[#This Row],[Vertex 2]],GroupVertices[Vertex],0)),1,1,"")</f>
        <v>1</v>
      </c>
      <c r="AG181" s="48">
        <v>2</v>
      </c>
      <c r="AH181" s="49">
        <v>1.834862385321101</v>
      </c>
      <c r="AI181" s="48">
        <v>0</v>
      </c>
      <c r="AJ181" s="49">
        <v>0</v>
      </c>
      <c r="AK181" s="48">
        <v>0</v>
      </c>
      <c r="AL181" s="49">
        <v>0</v>
      </c>
      <c r="AM181" s="48">
        <v>107</v>
      </c>
      <c r="AN181" s="49">
        <v>98.1651376146789</v>
      </c>
      <c r="AO181" s="48">
        <v>109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hyperlinks>
    <hyperlink ref="S3" r:id="rId1" display="https://www.instagram.com/p/BqqTj0-B1Qo/"/>
    <hyperlink ref="S4" r:id="rId2" display="https://www.instagram.com/p/BqqW150gbVB/"/>
    <hyperlink ref="S5" r:id="rId3" display="https://www.instagram.com/p/Bqnqe9mA6qX/"/>
    <hyperlink ref="S6" r:id="rId4" display="https://www.instagram.com/p/Bqn-yhJgbTS/"/>
    <hyperlink ref="S7" r:id="rId5" display="https://www.instagram.com/p/BqqMm9tFkO0/"/>
    <hyperlink ref="S8" r:id="rId6" display="https://www.instagram.com/p/Bqnt1uanHIM/"/>
    <hyperlink ref="S9" r:id="rId7" display="https://www.instagram.com/p/BqqAHqAlqif/"/>
    <hyperlink ref="S10" r:id="rId8" display="https://www.instagram.com/p/Bqq6E-ngFZn/"/>
    <hyperlink ref="S11" r:id="rId9" display="https://www.instagram.com/p/Bqpuw1AlHI_/"/>
    <hyperlink ref="S12" r:id="rId10" display="https://www.instagram.com/p/Bqpuw1AlHI_/"/>
    <hyperlink ref="S13" r:id="rId11" display="https://www.instagram.com/p/Bqpox3sl01B/"/>
    <hyperlink ref="S14" r:id="rId12" display="https://www.instagram.com/p/BqpxuWVhGpk/"/>
    <hyperlink ref="S15" r:id="rId13" display="https://www.instagram.com/p/BqpxuWVhGpk/"/>
    <hyperlink ref="S16" r:id="rId14" display="https://www.instagram.com/p/BqnO2kigJS_/"/>
    <hyperlink ref="S17" r:id="rId15" display="https://www.instagram.com/p/Bqp4segAf6o/"/>
    <hyperlink ref="S18" r:id="rId16" display="https://www.instagram.com/p/Bqp4segAf6o/"/>
    <hyperlink ref="S19" r:id="rId17" display="https://www.instagram.com/p/BqqQ444l7Hr/"/>
    <hyperlink ref="S20" r:id="rId18" display="https://www.instagram.com/p/Bqqm3ULABgD/"/>
    <hyperlink ref="S21" r:id="rId19" display="https://www.instagram.com/p/Bqp6Rw5HCRX/"/>
    <hyperlink ref="S22" r:id="rId20" display="https://www.instagram.com/provocativeoperations/p/Bqp7jfRAl1O/"/>
    <hyperlink ref="S23" r:id="rId21" display="https://www.instagram.com/p/BqoHU8Wh3gJ/"/>
    <hyperlink ref="S24" r:id="rId22" display="https://www.instagram.com/p/Bqn0YzohD9O/"/>
    <hyperlink ref="S25" r:id="rId23" display="https://www.instagram.com/p/BqnERe6AlXc/"/>
    <hyperlink ref="S26" r:id="rId24" display="https://www.instagram.com/p/BqoTVLYhgNb/"/>
    <hyperlink ref="S27" r:id="rId25" display="https://www.instagram.com/p/BqpiVCwhmPo/"/>
    <hyperlink ref="S28" r:id="rId26" display="https://www.instagram.com/p/BqoG6SRgZFD/"/>
    <hyperlink ref="S29" r:id="rId27" display="https://www.instagram.com/p/Bqnpkt1nXRq/"/>
    <hyperlink ref="S30" r:id="rId28" display="https://www.instagram.com/p/Bqn9K-Jh2Wd/"/>
    <hyperlink ref="S31" r:id="rId29" display="https://www.instagram.com/p/BqnFrk8ncw1/"/>
    <hyperlink ref="S32" r:id="rId30" display="https://www.instagram.com/p/BqneLMvgZnO/"/>
    <hyperlink ref="S33" r:id="rId31" display="https://www.instagram.com/p/Bqm6mn8AGhA/"/>
    <hyperlink ref="S34" r:id="rId32" display="https://www.instagram.com/p/BqnhfYPljXF/"/>
    <hyperlink ref="S35" r:id="rId33" display="https://www.instagram.com/p/Bqqx48hhii-/"/>
    <hyperlink ref="S36" r:id="rId34" display="https://www.instagram.com/p/Bqpg61UgX5-/"/>
    <hyperlink ref="S37" r:id="rId35" display="https://www.instagram.com/p/BqqDU98Ak18/"/>
    <hyperlink ref="S38" r:id="rId36" display="https://www.instagram.com/p/BqpuHJ9FwbL/"/>
    <hyperlink ref="S39" r:id="rId37" display="https://www.instagram.com/p/Bqos0GwhgR1/"/>
    <hyperlink ref="S40" r:id="rId38" display="https://www.instagram.com/p/BqqrIkKAyrz/"/>
    <hyperlink ref="S41" r:id="rId39" display="https://www.instagram.com/p/BqoZQTjHlZh/"/>
    <hyperlink ref="S42" r:id="rId40" display="https://www.instagram.com/p/BqpH-cAFjx4/"/>
    <hyperlink ref="S43" r:id="rId41" display="https://www.instagram.com/p/BqqDUHIhzd_/"/>
    <hyperlink ref="S44" r:id="rId42" display="https://www.instagram.com/p/BqpeQUuATDg/"/>
    <hyperlink ref="S45" r:id="rId43" display="https://www.instagram.com/p/Bqna4BkhLlF/"/>
    <hyperlink ref="S46" r:id="rId44" display="https://www.instagram.com/p/BqoAOGXh8AG/"/>
    <hyperlink ref="S47" r:id="rId45" display="https://www.instagram.com/p/BqoAOGXh8AG/"/>
    <hyperlink ref="S48" r:id="rId46" display="https://www.instagram.com/p/BqoAOGXh8AG/"/>
    <hyperlink ref="S49" r:id="rId47" display="https://www.instagram.com/p/BqoAOGXh8AG/"/>
    <hyperlink ref="S50" r:id="rId48" display="https://www.instagram.com/p/Bqq0zKalpWz/"/>
    <hyperlink ref="S51" r:id="rId49" display="https://www.instagram.com/p/BqnvBt9gvO2/"/>
    <hyperlink ref="S52" r:id="rId50" display="https://www.instagram.com/p/Bqo9sKTASdU/"/>
    <hyperlink ref="S53" r:id="rId51" display="https://www.instagram.com/p/Bqq2zidAT3B/"/>
    <hyperlink ref="S54" r:id="rId52" display="https://www.instagram.com/p/Bqn3sozDeSI/"/>
    <hyperlink ref="S55" r:id="rId53" display="https://www.instagram.com/p/BqqZ_rcnE_U/"/>
    <hyperlink ref="S56" r:id="rId54" display="https://www.instagram.com/p/BqmBPi_Bk0u/"/>
    <hyperlink ref="S57" r:id="rId55" display="https://www.instagram.com/p/BqpofIYgl-U/"/>
    <hyperlink ref="S58" r:id="rId56" display="https://www.instagram.com/p/BqnE5HjBptQ/"/>
    <hyperlink ref="S59" r:id="rId57" display="https://www.instagram.com/p/BqqJLQiFjCw/"/>
    <hyperlink ref="S60" r:id="rId58" display="https://www.instagram.com/p/BqoAZ_AhcHb/"/>
    <hyperlink ref="S61" r:id="rId59" display="https://www.instagram.com/p/Bqpn46-FQ4x/"/>
    <hyperlink ref="S62" r:id="rId60" display="https://www.instagram.com/p/Bqq0FYWlwCV/"/>
    <hyperlink ref="S63" r:id="rId61" display="https://www.instagram.com/p/BqqxJvrnjO3/"/>
    <hyperlink ref="S64" r:id="rId62" display="https://www.instagram.com/p/Bqprrv3go12/"/>
    <hyperlink ref="S65" r:id="rId63" display="https://www.instagram.com/p/Bqnd5tgDygS/"/>
    <hyperlink ref="S66" r:id="rId64" display="https://www.instagram.com/p/Bqpw4hOF0Uo/"/>
    <hyperlink ref="S67" r:id="rId65" display="https://www.instagram.com/p/Bqm_7_THUx8/"/>
    <hyperlink ref="S68" r:id="rId66" display="https://www.instagram.com/p/Bqm_7_THUx8/"/>
    <hyperlink ref="S69" r:id="rId67" display="https://www.instagram.com/p/Bqm_7_THUx8/"/>
    <hyperlink ref="S70" r:id="rId68" display="https://www.instagram.com/p/Bqm_7_THUx8/"/>
    <hyperlink ref="S71" r:id="rId69" display="https://www.instagram.com/p/BqpUMVuHSOb/"/>
    <hyperlink ref="S72" r:id="rId70" display="https://www.instagram.com/p/BqoKTfXFEO8/"/>
    <hyperlink ref="S73" r:id="rId71" display="https://www.instagram.com/p/BqnZpmGFxi-/"/>
    <hyperlink ref="S74" r:id="rId72" display="https://www.instagram.com/p/BqmIpdogM6j/"/>
    <hyperlink ref="S75" r:id="rId73" display="https://www.instagram.com/p/BqmIpdogM6j/"/>
    <hyperlink ref="S76" r:id="rId74" display="https://www.instagram.com/p/BqmIpdogM6j/"/>
    <hyperlink ref="S77" r:id="rId75" display="https://www.instagram.com/p/BqmIpdogM6j/"/>
    <hyperlink ref="S78" r:id="rId76" display="https://www.instagram.com/p/BqqfVYWDKZQ/"/>
    <hyperlink ref="S79" r:id="rId77" display="https://www.instagram.com/p/BqnqfMwFO8d/"/>
    <hyperlink ref="S80" r:id="rId78" display="https://www.instagram.com/p/Bqn_cIGBU6I/"/>
    <hyperlink ref="S81" r:id="rId79" display="https://www.instagram.com/p/Bqn6VAOguHc/"/>
    <hyperlink ref="S82" r:id="rId80" display="https://www.instagram.com/p/BqqFkEjFsXc/"/>
    <hyperlink ref="S83" r:id="rId81" display="https://www.instagram.com/p/BqnDaEDnIqr/"/>
    <hyperlink ref="S84" r:id="rId82" display="https://www.instagram.com/p/BqoWcUUnSkF/"/>
    <hyperlink ref="S85" r:id="rId83" display="https://www.instagram.com/p/BqqSTIuF9d4/"/>
    <hyperlink ref="S86" r:id="rId84" display="https://www.instagram.com/p/BqnFQpfhJS8/"/>
    <hyperlink ref="S87" r:id="rId85" display="https://www.instagram.com/p/Bqn6ttgBTep/"/>
    <hyperlink ref="S88" r:id="rId86" display="https://www.instagram.com/p/BqqLn6QnOU3/"/>
    <hyperlink ref="S89" r:id="rId87" display="https://www.instagram.com/p/BqqpzgklWTC/"/>
    <hyperlink ref="S90" r:id="rId88" display="https://www.instagram.com/p/Bqng752guCJ/"/>
    <hyperlink ref="S91" r:id="rId89" display="https://www.instagram.com/p/Bqp-DBSgKQ6/"/>
    <hyperlink ref="S92" r:id="rId90" display="https://www.instagram.com/p/BqoURWYApf2/"/>
    <hyperlink ref="S93" r:id="rId91" display="https://www.instagram.com/p/Bqm2dbRH7Zu/"/>
    <hyperlink ref="S94" r:id="rId92" display="https://www.instagram.com/p/BqmRH28HY0F/"/>
    <hyperlink ref="S95" r:id="rId93" display="https://www.instagram.com/p/Bqp-hfhlDY9/"/>
    <hyperlink ref="S96" r:id="rId94" display="https://www.instagram.com/p/Bqq0MQNgLgs/"/>
    <hyperlink ref="S97" r:id="rId95" display="https://www.instagram.com/p/BqngLOBFsk6/"/>
    <hyperlink ref="S98" r:id="rId96" display="https://www.instagram.com/p/BqqbYieBqd8/"/>
    <hyperlink ref="S99" r:id="rId97" display="https://www.instagram.com/p/Bqp4_QhADqZ/"/>
    <hyperlink ref="S100" r:id="rId98" display="https://www.instagram.com/p/Bqn1JFVgrnX/"/>
    <hyperlink ref="S101" r:id="rId99" display="https://www.instagram.com/p/Bqn-3twAp3J/"/>
    <hyperlink ref="S102" r:id="rId100" display="https://www.instagram.com/p/BqqJnUOAE-d/"/>
    <hyperlink ref="S103" r:id="rId101" display="https://www.instagram.com/p/Bqmv1SBnfvP/"/>
    <hyperlink ref="S104" r:id="rId102" display="https://www.instagram.com/p/BqodDM6hYOa/"/>
    <hyperlink ref="S105" r:id="rId103" display="https://www.instagram.com/p/Bqp-2melNoI/"/>
    <hyperlink ref="S106" r:id="rId104" display="https://www.instagram.com/p/BqnMtEcB2jY/"/>
    <hyperlink ref="S107" r:id="rId105" display="https://www.instagram.com/p/BqneTq5niJt/"/>
    <hyperlink ref="S108" r:id="rId106" display="https://www.instagram.com/p/BqqPtcADL2X/"/>
    <hyperlink ref="S109" r:id="rId107" display="https://www.instagram.com/p/BqoSnb8BawU/"/>
    <hyperlink ref="S110" r:id="rId108" display="https://www.instagram.com/p/BqnXMtqnono/"/>
    <hyperlink ref="S111" r:id="rId109" display="https://www.instagram.com/p/BqoIhfJh624/"/>
    <hyperlink ref="S112" r:id="rId110" display="https://www.instagram.com/p/BqpUgllgA7Z/"/>
    <hyperlink ref="S113" r:id="rId111" display="https://www.instagram.com/p/BqquP0xFfcH/"/>
    <hyperlink ref="S114" r:id="rId112" display="https://www.instagram.com/p/BqmE8VCj3rb/"/>
    <hyperlink ref="S115" r:id="rId113" display="https://www.instagram.com/p/BqqcAY7Bi-5/"/>
    <hyperlink ref="S116" r:id="rId114" display="https://www.instagram.com/p/Bqmvg_bgg-j/"/>
    <hyperlink ref="S117" r:id="rId115" display="https://www.instagram.com/p/BqpsprPl7B0/"/>
    <hyperlink ref="S118" r:id="rId116" display="https://www.instagram.com/p/Bqnq4Z5HyyB/"/>
    <hyperlink ref="S119" r:id="rId117" display="https://www.instagram.com/p/BqpY3SzHTv8/"/>
    <hyperlink ref="S120" r:id="rId118" display="https://www.instagram.com/p/BqpGABxgxx6/"/>
    <hyperlink ref="S121" r:id="rId119" display="https://www.instagram.com/p/BqnC697njvC/"/>
    <hyperlink ref="S122" r:id="rId120" display="https://www.instagram.com/p/BqpECnbAMxU/"/>
    <hyperlink ref="S123" r:id="rId121" display="https://www.instagram.com/p/Bqp2y4MAoxM/"/>
    <hyperlink ref="S124" r:id="rId122" display="https://www.instagram.com/p/BqoOgOWl6no/"/>
    <hyperlink ref="S125" r:id="rId123" display="https://www.instagram.com/p/Bqql7LXAu0S/"/>
    <hyperlink ref="S126" r:id="rId124" display="https://www.instagram.com/p/BqoLtroFPDM/"/>
    <hyperlink ref="S127" r:id="rId125" display="https://www.instagram.com/p/BqobShZny2M/"/>
    <hyperlink ref="S128" r:id="rId126" display="https://www.instagram.com/p/Bqqzv67FiUj/"/>
    <hyperlink ref="S129" r:id="rId127" display="https://www.instagram.com/p/BqpOPfUB8Iy/"/>
    <hyperlink ref="S130" r:id="rId128" display="https://www.instagram.com/p/BqqlA7iHRNJ/"/>
    <hyperlink ref="S131" r:id="rId129" display="https://www.instagram.com/p/Bqo3x7LHzAY/"/>
    <hyperlink ref="S132" r:id="rId130" display="https://www.instagram.com/p/BqmvAxkDs_h/"/>
    <hyperlink ref="S133" r:id="rId131" display="https://www.instagram.com/p/Bqp2XeLHH4L/"/>
    <hyperlink ref="S134" r:id="rId132" display="https://www.instagram.com/p/BqqXw17FiHc/"/>
    <hyperlink ref="S135" r:id="rId133" display="https://www.instagram.com/p/Bqql3h3F2Ux/"/>
    <hyperlink ref="S136" r:id="rId134" display="https://www.instagram.com/p/BqmxG1rnTxS/"/>
    <hyperlink ref="S137" r:id="rId135" display="https://www.instagram.com/p/BqmxG1rnTxS/"/>
    <hyperlink ref="S138" r:id="rId136" display="https://www.instagram.com/p/BqqgYvOBjPb/"/>
    <hyperlink ref="S139" r:id="rId137" display="https://www.instagram.com/p/BqqfGJSheRu/"/>
    <hyperlink ref="S140" r:id="rId138" display="https://www.instagram.com/p/Bqoj4iLBWCr/"/>
    <hyperlink ref="S141" r:id="rId139" display="https://www.instagram.com/p/BqpqHTwAUC9/"/>
    <hyperlink ref="S142" r:id="rId140" display="https://www.instagram.com/p/Bqpnxl4AAmV/"/>
    <hyperlink ref="S143" r:id="rId141" display="https://www.instagram.com/p/BqqFPV5lrQo/"/>
    <hyperlink ref="S144" r:id="rId142" display="https://www.instagram.com/p/BqnxXcZhyf_/"/>
    <hyperlink ref="S145" r:id="rId143" display="https://www.instagram.com/p/BqnROi6F_2c/"/>
    <hyperlink ref="S146" r:id="rId144" display="https://www.instagram.com/p/BqnSUcxAETc/"/>
    <hyperlink ref="S147" r:id="rId145" display="https://www.instagram.com/p/BqnSUcxAETc/"/>
    <hyperlink ref="S148" r:id="rId146" display="https://www.instagram.com/p/BqqBWIXHL2a/"/>
    <hyperlink ref="S149" r:id="rId147" display="https://www.instagram.com/p/BqqBaVSgecb/"/>
    <hyperlink ref="S150" r:id="rId148" display="https://www.instagram.com/p/BqqWAmzFvEa/"/>
    <hyperlink ref="S151" r:id="rId149" display="https://www.instagram.com/p/Bqq0Ix2AiUq/"/>
    <hyperlink ref="S152" r:id="rId150" display="https://www.instagram.com/p/BqndtdBhP9S/"/>
    <hyperlink ref="S153" r:id="rId151" display="https://www.instagram.com/p/BqpU57sAgNY/"/>
    <hyperlink ref="S154" r:id="rId152" display="https://www.instagram.com/p/BqnCVMXgtex/"/>
    <hyperlink ref="S155" r:id="rId153" display="https://www.instagram.com/p/BqoUjJth1xc/"/>
    <hyperlink ref="S156" r:id="rId154" display="https://www.instagram.com/p/BqozmY0A8st/"/>
    <hyperlink ref="S157" r:id="rId155" display="https://www.instagram.com/p/BqoCFK9BeTD/"/>
    <hyperlink ref="S158" r:id="rId156" display="https://www.instagram.com/p/BqnumpyFVi5/"/>
    <hyperlink ref="S159" r:id="rId157" display="https://www.instagram.com/p/BqnuaQgFkxn/"/>
    <hyperlink ref="S160" r:id="rId158" display="https://www.instagram.com/p/BqnyJuvFcF-/"/>
    <hyperlink ref="S161" r:id="rId159" display="https://www.instagram.com/p/BqqveTdgQFR/"/>
    <hyperlink ref="S162" r:id="rId160" display="https://www.instagram.com/p/Bqmp9EvBfTb/"/>
    <hyperlink ref="S163" r:id="rId161" display="https://www.instagram.com/p/BqpqOCQAU8E/"/>
    <hyperlink ref="S164" r:id="rId162" display="https://www.instagram.com/p/BqqMJlMgsZh/"/>
    <hyperlink ref="S165" r:id="rId163" display="https://www.instagram.com/p/Bqqig-uAShX/"/>
    <hyperlink ref="S166" r:id="rId164" display="https://www.instagram.com/p/BqqikdHAUm3/"/>
    <hyperlink ref="S167" r:id="rId165" display="https://www.instagram.com/p/BqqdgU1FU6T/"/>
    <hyperlink ref="S168" r:id="rId166" display="https://www.instagram.com/p/Bqm4ynqF59g/"/>
    <hyperlink ref="S169" r:id="rId167" display="https://www.instagram.com/p/BqqjPhvFRsz/"/>
    <hyperlink ref="S170" r:id="rId168" display="https://www.instagram.com/p/BqoARQylWtW/"/>
    <hyperlink ref="S171" r:id="rId169" display="https://www.instagram.com/p/BqqtETMFgiy/"/>
    <hyperlink ref="S172" r:id="rId170" display="https://www.instagram.com/p/BqqMPXhAl2e/"/>
    <hyperlink ref="S173" r:id="rId171" display="https://www.instagram.com/p/BqoCqGSHZYB/"/>
    <hyperlink ref="S174" r:id="rId172" display="https://www.instagram.com/p/BqqQMi2AvOS/"/>
    <hyperlink ref="S175" r:id="rId173" display="https://www.instagram.com/p/BqqQkBugYQr/"/>
    <hyperlink ref="S176" r:id="rId174" display="https://www.instagram.com/p/BqquBk-BSW6/"/>
    <hyperlink ref="S177" r:id="rId175" display="https://www.instagram.com/p/Bqqx6S2AEXI/"/>
    <hyperlink ref="S178" r:id="rId176" display="https://www.instagram.com/p/Bqny3k4g2KN/"/>
    <hyperlink ref="S179" r:id="rId177" display="https://www.instagram.com/p/Bqq13UPg1Mw/"/>
    <hyperlink ref="S180" r:id="rId178" display="https://www.instagram.com/p/BqoRVmrgCJI/"/>
    <hyperlink ref="S181" r:id="rId179" display="https://www.instagram.com/p/BqqWrP4gOcE/"/>
    <hyperlink ref="U7" r:id="rId180" display="https://refer.23andme.com/s/przet"/>
    <hyperlink ref="U128" r:id="rId181" display="https://hollywarnerhealth.com/product/endocannabinoid-dna-variant-report"/>
    <hyperlink ref="U132" r:id="rId182" display="https://buff.ly/2BuKaYe"/>
    <hyperlink ref="U149" r:id="rId183" display="http://www.mybodygx.com/"/>
    <hyperlink ref="U150" r:id="rId184" display="http://www.mybodygx.com/"/>
    <hyperlink ref="U158" r:id="rId185" display="https://www.nytimes.com/2018/09/18/science/why-your-dna-is-still-uncharted-territory.html"/>
    <hyperlink ref="U159" r:id="rId186" display="https://www.theatlantic.com/science/archive/2018/09/your-dna-is-not-your-culture/571150"/>
    <hyperlink ref="U171" r:id="rId187" display="https://refer.23andme.com/s/n2rgf"/>
    <hyperlink ref="AC56" r:id="rId188" display="https://scontent.cdninstagram.com/vp/855f4d8c2d7291e8fa46f24ccee019c0/5CAEFFE8/t51.2885-15/sh0.08/e35/s640x640/44558809_508671582968457_6995639493850470499_n.jpg"/>
  </hyperlinks>
  <printOptions/>
  <pageMargins left="0.7" right="0.7" top="0.75" bottom="0.75" header="0.3" footer="0.3"/>
  <pageSetup horizontalDpi="600" verticalDpi="600" orientation="portrait" r:id="rId192"/>
  <legacyDrawing r:id="rId190"/>
  <tableParts>
    <tablePart r:id="rId1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EDCF-CF02-4496-8902-819EB5093602}">
  <dimension ref="A1:L1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2088</v>
      </c>
      <c r="B1" s="13" t="s">
        <v>2089</v>
      </c>
      <c r="C1" s="13" t="s">
        <v>2082</v>
      </c>
      <c r="D1" s="13" t="s">
        <v>2083</v>
      </c>
      <c r="E1" s="13" t="s">
        <v>2090</v>
      </c>
      <c r="F1" s="13" t="s">
        <v>144</v>
      </c>
      <c r="G1" s="13" t="s">
        <v>2091</v>
      </c>
      <c r="H1" s="13" t="s">
        <v>2092</v>
      </c>
      <c r="I1" s="13" t="s">
        <v>2093</v>
      </c>
      <c r="J1" s="13" t="s">
        <v>2094</v>
      </c>
      <c r="K1" s="13" t="s">
        <v>2095</v>
      </c>
      <c r="L1" s="13" t="s">
        <v>2096</v>
      </c>
    </row>
    <row r="2" spans="1:12" ht="15">
      <c r="A2" s="81" t="s">
        <v>848</v>
      </c>
      <c r="B2" s="81" t="s">
        <v>1298</v>
      </c>
      <c r="C2" s="81">
        <v>13</v>
      </c>
      <c r="D2" s="119">
        <v>0.0029564348687599307</v>
      </c>
      <c r="E2" s="119">
        <v>1.449106367441642</v>
      </c>
      <c r="F2" s="81" t="s">
        <v>2084</v>
      </c>
      <c r="G2" s="81" t="b">
        <v>0</v>
      </c>
      <c r="H2" s="81" t="b">
        <v>0</v>
      </c>
      <c r="I2" s="81" t="b">
        <v>0</v>
      </c>
      <c r="J2" s="81" t="b">
        <v>0</v>
      </c>
      <c r="K2" s="81" t="b">
        <v>0</v>
      </c>
      <c r="L2" s="81" t="b">
        <v>0</v>
      </c>
    </row>
    <row r="3" spans="1:12" ht="15">
      <c r="A3" s="81" t="s">
        <v>1319</v>
      </c>
      <c r="B3" s="81" t="s">
        <v>1299</v>
      </c>
      <c r="C3" s="81">
        <v>11</v>
      </c>
      <c r="D3" s="119">
        <v>0.0026609552324357725</v>
      </c>
      <c r="E3" s="119">
        <v>2.42858470029704</v>
      </c>
      <c r="F3" s="81" t="s">
        <v>2084</v>
      </c>
      <c r="G3" s="81" t="b">
        <v>0</v>
      </c>
      <c r="H3" s="81" t="b">
        <v>0</v>
      </c>
      <c r="I3" s="81" t="b">
        <v>0</v>
      </c>
      <c r="J3" s="81" t="b">
        <v>0</v>
      </c>
      <c r="K3" s="81" t="b">
        <v>0</v>
      </c>
      <c r="L3" s="81" t="b">
        <v>0</v>
      </c>
    </row>
    <row r="4" spans="1:12" ht="15">
      <c r="A4" s="81" t="s">
        <v>1303</v>
      </c>
      <c r="B4" s="81" t="s">
        <v>1300</v>
      </c>
      <c r="C4" s="81">
        <v>11</v>
      </c>
      <c r="D4" s="119">
        <v>0.0026609552324357725</v>
      </c>
      <c r="E4" s="119">
        <v>2.2395284640769915</v>
      </c>
      <c r="F4" s="81" t="s">
        <v>2084</v>
      </c>
      <c r="G4" s="81" t="b">
        <v>0</v>
      </c>
      <c r="H4" s="81" t="b">
        <v>0</v>
      </c>
      <c r="I4" s="81" t="b">
        <v>0</v>
      </c>
      <c r="J4" s="81" t="b">
        <v>0</v>
      </c>
      <c r="K4" s="81" t="b">
        <v>0</v>
      </c>
      <c r="L4" s="81" t="b">
        <v>0</v>
      </c>
    </row>
    <row r="5" spans="1:12" ht="15">
      <c r="A5" s="81" t="s">
        <v>848</v>
      </c>
      <c r="B5" s="81" t="s">
        <v>1280</v>
      </c>
      <c r="C5" s="81">
        <v>10</v>
      </c>
      <c r="D5" s="119">
        <v>0.0025017033366211924</v>
      </c>
      <c r="E5" s="119">
        <v>0.8914655159020926</v>
      </c>
      <c r="F5" s="81" t="s">
        <v>2084</v>
      </c>
      <c r="G5" s="81" t="b">
        <v>0</v>
      </c>
      <c r="H5" s="81" t="b">
        <v>0</v>
      </c>
      <c r="I5" s="81" t="b">
        <v>0</v>
      </c>
      <c r="J5" s="81" t="b">
        <v>0</v>
      </c>
      <c r="K5" s="81" t="b">
        <v>0</v>
      </c>
      <c r="L5" s="81" t="b">
        <v>0</v>
      </c>
    </row>
    <row r="6" spans="1:12" ht="15">
      <c r="A6" s="81" t="s">
        <v>848</v>
      </c>
      <c r="B6" s="81" t="s">
        <v>1282</v>
      </c>
      <c r="C6" s="81">
        <v>10</v>
      </c>
      <c r="D6" s="119">
        <v>0.0025017033366211924</v>
      </c>
      <c r="E6" s="119">
        <v>0.988375528910149</v>
      </c>
      <c r="F6" s="81" t="s">
        <v>2084</v>
      </c>
      <c r="G6" s="81" t="b">
        <v>0</v>
      </c>
      <c r="H6" s="81" t="b">
        <v>0</v>
      </c>
      <c r="I6" s="81" t="b">
        <v>0</v>
      </c>
      <c r="J6" s="81" t="b">
        <v>0</v>
      </c>
      <c r="K6" s="81" t="b">
        <v>0</v>
      </c>
      <c r="L6" s="81" t="b">
        <v>0</v>
      </c>
    </row>
    <row r="7" spans="1:12" ht="15">
      <c r="A7" s="81" t="s">
        <v>1320</v>
      </c>
      <c r="B7" s="81" t="s">
        <v>1313</v>
      </c>
      <c r="C7" s="81">
        <v>8</v>
      </c>
      <c r="D7" s="119">
        <v>0.002156170996785862</v>
      </c>
      <c r="E7" s="119">
        <v>2.46637326118644</v>
      </c>
      <c r="F7" s="81" t="s">
        <v>2084</v>
      </c>
      <c r="G7" s="81" t="b">
        <v>0</v>
      </c>
      <c r="H7" s="81" t="b">
        <v>0</v>
      </c>
      <c r="I7" s="81" t="b">
        <v>0</v>
      </c>
      <c r="J7" s="81" t="b">
        <v>0</v>
      </c>
      <c r="K7" s="81" t="b">
        <v>0</v>
      </c>
      <c r="L7" s="81" t="b">
        <v>0</v>
      </c>
    </row>
    <row r="8" spans="1:12" ht="15">
      <c r="A8" s="81" t="s">
        <v>1286</v>
      </c>
      <c r="B8" s="81" t="s">
        <v>1287</v>
      </c>
      <c r="C8" s="81">
        <v>8</v>
      </c>
      <c r="D8" s="119">
        <v>0.0022488098897214637</v>
      </c>
      <c r="E8" s="119">
        <v>1.7406100802624846</v>
      </c>
      <c r="F8" s="81" t="s">
        <v>2084</v>
      </c>
      <c r="G8" s="81" t="b">
        <v>0</v>
      </c>
      <c r="H8" s="81" t="b">
        <v>0</v>
      </c>
      <c r="I8" s="81" t="b">
        <v>0</v>
      </c>
      <c r="J8" s="81" t="b">
        <v>0</v>
      </c>
      <c r="K8" s="81" t="b">
        <v>0</v>
      </c>
      <c r="L8" s="81" t="b">
        <v>0</v>
      </c>
    </row>
    <row r="9" spans="1:12" ht="15">
      <c r="A9" s="81" t="s">
        <v>1281</v>
      </c>
      <c r="B9" s="81" t="s">
        <v>848</v>
      </c>
      <c r="C9" s="81">
        <v>7</v>
      </c>
      <c r="D9" s="119">
        <v>0.0019677086535062806</v>
      </c>
      <c r="E9" s="119">
        <v>0.7123163005161417</v>
      </c>
      <c r="F9" s="81" t="s">
        <v>2084</v>
      </c>
      <c r="G9" s="81" t="b">
        <v>0</v>
      </c>
      <c r="H9" s="81" t="b">
        <v>0</v>
      </c>
      <c r="I9" s="81" t="b">
        <v>0</v>
      </c>
      <c r="J9" s="81" t="b">
        <v>0</v>
      </c>
      <c r="K9" s="81" t="b">
        <v>0</v>
      </c>
      <c r="L9" s="81" t="b">
        <v>0</v>
      </c>
    </row>
    <row r="10" spans="1:12" ht="15">
      <c r="A10" s="81" t="s">
        <v>1351</v>
      </c>
      <c r="B10" s="81" t="s">
        <v>1315</v>
      </c>
      <c r="C10" s="81">
        <v>7</v>
      </c>
      <c r="D10" s="119">
        <v>0.0019677086535062806</v>
      </c>
      <c r="E10" s="119">
        <v>2.5844725732644345</v>
      </c>
      <c r="F10" s="81" t="s">
        <v>2084</v>
      </c>
      <c r="G10" s="81" t="b">
        <v>0</v>
      </c>
      <c r="H10" s="81" t="b">
        <v>0</v>
      </c>
      <c r="I10" s="81" t="b">
        <v>0</v>
      </c>
      <c r="J10" s="81" t="b">
        <v>0</v>
      </c>
      <c r="K10" s="81" t="b">
        <v>0</v>
      </c>
      <c r="L10" s="81" t="b">
        <v>0</v>
      </c>
    </row>
    <row r="11" spans="1:12" ht="15">
      <c r="A11" s="81" t="s">
        <v>1307</v>
      </c>
      <c r="B11" s="81" t="s">
        <v>1281</v>
      </c>
      <c r="C11" s="81">
        <v>6</v>
      </c>
      <c r="D11" s="119">
        <v>0.0017668152323437492</v>
      </c>
      <c r="E11" s="119">
        <v>1.735281246757418</v>
      </c>
      <c r="F11" s="81" t="s">
        <v>2084</v>
      </c>
      <c r="G11" s="81" t="b">
        <v>0</v>
      </c>
      <c r="H11" s="81" t="b">
        <v>0</v>
      </c>
      <c r="I11" s="81" t="b">
        <v>0</v>
      </c>
      <c r="J11" s="81" t="b">
        <v>0</v>
      </c>
      <c r="K11" s="81" t="b">
        <v>0</v>
      </c>
      <c r="L11" s="81" t="b">
        <v>0</v>
      </c>
    </row>
    <row r="12" spans="1:12" ht="15">
      <c r="A12" s="81" t="s">
        <v>1370</v>
      </c>
      <c r="B12" s="81" t="s">
        <v>1320</v>
      </c>
      <c r="C12" s="81">
        <v>6</v>
      </c>
      <c r="D12" s="119">
        <v>0.0017668152323437492</v>
      </c>
      <c r="E12" s="119">
        <v>2.5755177306115082</v>
      </c>
      <c r="F12" s="81" t="s">
        <v>2084</v>
      </c>
      <c r="G12" s="81" t="b">
        <v>0</v>
      </c>
      <c r="H12" s="81" t="b">
        <v>0</v>
      </c>
      <c r="I12" s="81" t="b">
        <v>0</v>
      </c>
      <c r="J12" s="81" t="b">
        <v>0</v>
      </c>
      <c r="K12" s="81" t="b">
        <v>0</v>
      </c>
      <c r="L12" s="81" t="b">
        <v>0</v>
      </c>
    </row>
    <row r="13" spans="1:12" ht="15">
      <c r="A13" s="81" t="s">
        <v>1404</v>
      </c>
      <c r="B13" s="81" t="s">
        <v>1357</v>
      </c>
      <c r="C13" s="81">
        <v>6</v>
      </c>
      <c r="D13" s="119">
        <v>0.0017668152323437492</v>
      </c>
      <c r="E13" s="119">
        <v>2.780767218408403</v>
      </c>
      <c r="F13" s="81" t="s">
        <v>2084</v>
      </c>
      <c r="G13" s="81" t="b">
        <v>0</v>
      </c>
      <c r="H13" s="81" t="b">
        <v>0</v>
      </c>
      <c r="I13" s="81" t="b">
        <v>0</v>
      </c>
      <c r="J13" s="81" t="b">
        <v>0</v>
      </c>
      <c r="K13" s="81" t="b">
        <v>0</v>
      </c>
      <c r="L13" s="81" t="b">
        <v>0</v>
      </c>
    </row>
    <row r="14" spans="1:12" ht="15">
      <c r="A14" s="81" t="s">
        <v>483</v>
      </c>
      <c r="B14" s="81" t="s">
        <v>468</v>
      </c>
      <c r="C14" s="81">
        <v>6</v>
      </c>
      <c r="D14" s="119">
        <v>0.0017668152323437492</v>
      </c>
      <c r="E14" s="119">
        <v>1.2988470808069716</v>
      </c>
      <c r="F14" s="81" t="s">
        <v>2084</v>
      </c>
      <c r="G14" s="81" t="b">
        <v>0</v>
      </c>
      <c r="H14" s="81" t="b">
        <v>0</v>
      </c>
      <c r="I14" s="81" t="b">
        <v>0</v>
      </c>
      <c r="J14" s="81" t="b">
        <v>0</v>
      </c>
      <c r="K14" s="81" t="b">
        <v>0</v>
      </c>
      <c r="L14" s="81" t="b">
        <v>0</v>
      </c>
    </row>
    <row r="15" spans="1:12" ht="15">
      <c r="A15" s="81" t="s">
        <v>1306</v>
      </c>
      <c r="B15" s="81" t="s">
        <v>1287</v>
      </c>
      <c r="C15" s="81">
        <v>6</v>
      </c>
      <c r="D15" s="119">
        <v>0.0021274741728357395</v>
      </c>
      <c r="E15" s="119">
        <v>1.900907072134934</v>
      </c>
      <c r="F15" s="81" t="s">
        <v>2084</v>
      </c>
      <c r="G15" s="81" t="b">
        <v>0</v>
      </c>
      <c r="H15" s="81" t="b">
        <v>0</v>
      </c>
      <c r="I15" s="81" t="b">
        <v>0</v>
      </c>
      <c r="J15" s="81" t="b">
        <v>0</v>
      </c>
      <c r="K15" s="81" t="b">
        <v>0</v>
      </c>
      <c r="L15" s="81" t="b">
        <v>0</v>
      </c>
    </row>
    <row r="16" spans="1:12" ht="15">
      <c r="A16" s="81" t="s">
        <v>1301</v>
      </c>
      <c r="B16" s="81" t="s">
        <v>1317</v>
      </c>
      <c r="C16" s="81">
        <v>6</v>
      </c>
      <c r="D16" s="119">
        <v>0.0021274741728357395</v>
      </c>
      <c r="E16" s="119">
        <v>2.1275547046330594</v>
      </c>
      <c r="F16" s="81" t="s">
        <v>2084</v>
      </c>
      <c r="G16" s="81" t="b">
        <v>0</v>
      </c>
      <c r="H16" s="81" t="b">
        <v>0</v>
      </c>
      <c r="I16" s="81" t="b">
        <v>0</v>
      </c>
      <c r="J16" s="81" t="b">
        <v>0</v>
      </c>
      <c r="K16" s="81" t="b">
        <v>0</v>
      </c>
      <c r="L16" s="81" t="b">
        <v>0</v>
      </c>
    </row>
    <row r="17" spans="1:12" ht="15">
      <c r="A17" s="81" t="s">
        <v>1362</v>
      </c>
      <c r="B17" s="81" t="s">
        <v>1380</v>
      </c>
      <c r="C17" s="81">
        <v>5</v>
      </c>
      <c r="D17" s="119">
        <v>0.0015514007853872547</v>
      </c>
      <c r="E17" s="119">
        <v>2.7595779193384646</v>
      </c>
      <c r="F17" s="81" t="s">
        <v>2084</v>
      </c>
      <c r="G17" s="81" t="b">
        <v>0</v>
      </c>
      <c r="H17" s="81" t="b">
        <v>0</v>
      </c>
      <c r="I17" s="81" t="b">
        <v>0</v>
      </c>
      <c r="J17" s="81" t="b">
        <v>0</v>
      </c>
      <c r="K17" s="81" t="b">
        <v>0</v>
      </c>
      <c r="L17" s="81" t="b">
        <v>0</v>
      </c>
    </row>
    <row r="18" spans="1:12" ht="15">
      <c r="A18" s="81" t="s">
        <v>1350</v>
      </c>
      <c r="B18" s="81" t="s">
        <v>1430</v>
      </c>
      <c r="C18" s="81">
        <v>5</v>
      </c>
      <c r="D18" s="119">
        <v>0.0015514007853872547</v>
      </c>
      <c r="E18" s="119">
        <v>2.780767218408403</v>
      </c>
      <c r="F18" s="81" t="s">
        <v>2084</v>
      </c>
      <c r="G18" s="81" t="b">
        <v>0</v>
      </c>
      <c r="H18" s="81" t="b">
        <v>0</v>
      </c>
      <c r="I18" s="81" t="b">
        <v>0</v>
      </c>
      <c r="J18" s="81" t="b">
        <v>0</v>
      </c>
      <c r="K18" s="81" t="b">
        <v>0</v>
      </c>
      <c r="L18" s="81" t="b">
        <v>0</v>
      </c>
    </row>
    <row r="19" spans="1:12" ht="15">
      <c r="A19" s="81" t="s">
        <v>1281</v>
      </c>
      <c r="B19" s="81" t="s">
        <v>1316</v>
      </c>
      <c r="C19" s="81">
        <v>5</v>
      </c>
      <c r="D19" s="119">
        <v>0.0015514007853872547</v>
      </c>
      <c r="E19" s="119">
        <v>1.6601932872025529</v>
      </c>
      <c r="F19" s="81" t="s">
        <v>2084</v>
      </c>
      <c r="G19" s="81" t="b">
        <v>0</v>
      </c>
      <c r="H19" s="81" t="b">
        <v>0</v>
      </c>
      <c r="I19" s="81" t="b">
        <v>0</v>
      </c>
      <c r="J19" s="81" t="b">
        <v>0</v>
      </c>
      <c r="K19" s="81" t="b">
        <v>0</v>
      </c>
      <c r="L19" s="81" t="b">
        <v>0</v>
      </c>
    </row>
    <row r="20" spans="1:12" ht="15">
      <c r="A20" s="81" t="s">
        <v>468</v>
      </c>
      <c r="B20" s="81" t="s">
        <v>1295</v>
      </c>
      <c r="C20" s="81">
        <v>5</v>
      </c>
      <c r="D20" s="119">
        <v>0.0015514007853872547</v>
      </c>
      <c r="E20" s="119">
        <v>1.34143452457814</v>
      </c>
      <c r="F20" s="81" t="s">
        <v>2084</v>
      </c>
      <c r="G20" s="81" t="b">
        <v>0</v>
      </c>
      <c r="H20" s="81" t="b">
        <v>0</v>
      </c>
      <c r="I20" s="81" t="b">
        <v>0</v>
      </c>
      <c r="J20" s="81" t="b">
        <v>0</v>
      </c>
      <c r="K20" s="81" t="b">
        <v>0</v>
      </c>
      <c r="L20" s="81" t="b">
        <v>0</v>
      </c>
    </row>
    <row r="21" spans="1:12" ht="15">
      <c r="A21" s="81" t="s">
        <v>1282</v>
      </c>
      <c r="B21" s="81" t="s">
        <v>848</v>
      </c>
      <c r="C21" s="81">
        <v>5</v>
      </c>
      <c r="D21" s="119">
        <v>0.0015514007853872547</v>
      </c>
      <c r="E21" s="119">
        <v>0.6655728969738154</v>
      </c>
      <c r="F21" s="81" t="s">
        <v>2084</v>
      </c>
      <c r="G21" s="81" t="b">
        <v>0</v>
      </c>
      <c r="H21" s="81" t="b">
        <v>0</v>
      </c>
      <c r="I21" s="81" t="b">
        <v>0</v>
      </c>
      <c r="J21" s="81" t="b">
        <v>0</v>
      </c>
      <c r="K21" s="81" t="b">
        <v>0</v>
      </c>
      <c r="L21" s="81" t="b">
        <v>0</v>
      </c>
    </row>
    <row r="22" spans="1:12" ht="15">
      <c r="A22" s="81" t="s">
        <v>468</v>
      </c>
      <c r="B22" s="81" t="s">
        <v>1281</v>
      </c>
      <c r="C22" s="81">
        <v>5</v>
      </c>
      <c r="D22" s="119">
        <v>0.0015514007853872547</v>
      </c>
      <c r="E22" s="119">
        <v>1.0296806635223859</v>
      </c>
      <c r="F22" s="81" t="s">
        <v>2084</v>
      </c>
      <c r="G22" s="81" t="b">
        <v>0</v>
      </c>
      <c r="H22" s="81" t="b">
        <v>0</v>
      </c>
      <c r="I22" s="81" t="b">
        <v>0</v>
      </c>
      <c r="J22" s="81" t="b">
        <v>0</v>
      </c>
      <c r="K22" s="81" t="b">
        <v>0</v>
      </c>
      <c r="L22" s="81" t="b">
        <v>0</v>
      </c>
    </row>
    <row r="23" spans="1:12" ht="15">
      <c r="A23" s="81" t="s">
        <v>1317</v>
      </c>
      <c r="B23" s="81" t="s">
        <v>1303</v>
      </c>
      <c r="C23" s="81">
        <v>5</v>
      </c>
      <c r="D23" s="119">
        <v>0.0015514007853872547</v>
      </c>
      <c r="E23" s="119">
        <v>2.073197042310466</v>
      </c>
      <c r="F23" s="81" t="s">
        <v>2084</v>
      </c>
      <c r="G23" s="81" t="b">
        <v>0</v>
      </c>
      <c r="H23" s="81" t="b">
        <v>0</v>
      </c>
      <c r="I23" s="81" t="b">
        <v>0</v>
      </c>
      <c r="J23" s="81" t="b">
        <v>0</v>
      </c>
      <c r="K23" s="81" t="b">
        <v>0</v>
      </c>
      <c r="L23" s="81" t="b">
        <v>0</v>
      </c>
    </row>
    <row r="24" spans="1:12" ht="15">
      <c r="A24" s="81" t="s">
        <v>1300</v>
      </c>
      <c r="B24" s="81" t="s">
        <v>1454</v>
      </c>
      <c r="C24" s="81">
        <v>5</v>
      </c>
      <c r="D24" s="119">
        <v>0.0015514007853872547</v>
      </c>
      <c r="E24" s="119">
        <v>2.4534082840220726</v>
      </c>
      <c r="F24" s="81" t="s">
        <v>2084</v>
      </c>
      <c r="G24" s="81" t="b">
        <v>0</v>
      </c>
      <c r="H24" s="81" t="b">
        <v>0</v>
      </c>
      <c r="I24" s="81" t="b">
        <v>0</v>
      </c>
      <c r="J24" s="81" t="b">
        <v>0</v>
      </c>
      <c r="K24" s="81" t="b">
        <v>0</v>
      </c>
      <c r="L24" s="81" t="b">
        <v>0</v>
      </c>
    </row>
    <row r="25" spans="1:12" ht="15">
      <c r="A25" s="81" t="s">
        <v>1454</v>
      </c>
      <c r="B25" s="81" t="s">
        <v>1455</v>
      </c>
      <c r="C25" s="81">
        <v>5</v>
      </c>
      <c r="D25" s="119">
        <v>0.0015514007853872547</v>
      </c>
      <c r="E25" s="119">
        <v>2.9848872010643275</v>
      </c>
      <c r="F25" s="81" t="s">
        <v>2084</v>
      </c>
      <c r="G25" s="81" t="b">
        <v>0</v>
      </c>
      <c r="H25" s="81" t="b">
        <v>0</v>
      </c>
      <c r="I25" s="81" t="b">
        <v>0</v>
      </c>
      <c r="J25" s="81" t="b">
        <v>0</v>
      </c>
      <c r="K25" s="81" t="b">
        <v>0</v>
      </c>
      <c r="L25" s="81" t="b">
        <v>0</v>
      </c>
    </row>
    <row r="26" spans="1:12" ht="15">
      <c r="A26" s="81" t="s">
        <v>1455</v>
      </c>
      <c r="B26" s="81" t="s">
        <v>1311</v>
      </c>
      <c r="C26" s="81">
        <v>5</v>
      </c>
      <c r="D26" s="119">
        <v>0.0015514007853872547</v>
      </c>
      <c r="E26" s="119">
        <v>2.6424645202421213</v>
      </c>
      <c r="F26" s="81" t="s">
        <v>2084</v>
      </c>
      <c r="G26" s="81" t="b">
        <v>0</v>
      </c>
      <c r="H26" s="81" t="b">
        <v>0</v>
      </c>
      <c r="I26" s="81" t="b">
        <v>0</v>
      </c>
      <c r="J26" s="81" t="b">
        <v>0</v>
      </c>
      <c r="K26" s="81" t="b">
        <v>0</v>
      </c>
      <c r="L26" s="81" t="b">
        <v>0</v>
      </c>
    </row>
    <row r="27" spans="1:12" ht="15">
      <c r="A27" s="81" t="s">
        <v>1311</v>
      </c>
      <c r="B27" s="81" t="s">
        <v>1456</v>
      </c>
      <c r="C27" s="81">
        <v>5</v>
      </c>
      <c r="D27" s="119">
        <v>0.0015514007853872547</v>
      </c>
      <c r="E27" s="119">
        <v>2.5699138530935097</v>
      </c>
      <c r="F27" s="81" t="s">
        <v>2084</v>
      </c>
      <c r="G27" s="81" t="b">
        <v>0</v>
      </c>
      <c r="H27" s="81" t="b">
        <v>0</v>
      </c>
      <c r="I27" s="81" t="b">
        <v>0</v>
      </c>
      <c r="J27" s="81" t="b">
        <v>0</v>
      </c>
      <c r="K27" s="81" t="b">
        <v>0</v>
      </c>
      <c r="L27" s="81" t="b">
        <v>0</v>
      </c>
    </row>
    <row r="28" spans="1:12" ht="15">
      <c r="A28" s="81" t="s">
        <v>1456</v>
      </c>
      <c r="B28" s="81" t="s">
        <v>1457</v>
      </c>
      <c r="C28" s="81">
        <v>5</v>
      </c>
      <c r="D28" s="119">
        <v>0.0015514007853872547</v>
      </c>
      <c r="E28" s="119">
        <v>2.9848872010643275</v>
      </c>
      <c r="F28" s="81" t="s">
        <v>2084</v>
      </c>
      <c r="G28" s="81" t="b">
        <v>0</v>
      </c>
      <c r="H28" s="81" t="b">
        <v>0</v>
      </c>
      <c r="I28" s="81" t="b">
        <v>0</v>
      </c>
      <c r="J28" s="81" t="b">
        <v>0</v>
      </c>
      <c r="K28" s="81" t="b">
        <v>0</v>
      </c>
      <c r="L28" s="81" t="b">
        <v>0</v>
      </c>
    </row>
    <row r="29" spans="1:12" ht="15">
      <c r="A29" s="81" t="s">
        <v>1457</v>
      </c>
      <c r="B29" s="81" t="s">
        <v>1458</v>
      </c>
      <c r="C29" s="81">
        <v>5</v>
      </c>
      <c r="D29" s="119">
        <v>0.0015514007853872547</v>
      </c>
      <c r="E29" s="119">
        <v>2.9848872010643275</v>
      </c>
      <c r="F29" s="81" t="s">
        <v>2084</v>
      </c>
      <c r="G29" s="81" t="b">
        <v>0</v>
      </c>
      <c r="H29" s="81" t="b">
        <v>0</v>
      </c>
      <c r="I29" s="81" t="b">
        <v>0</v>
      </c>
      <c r="J29" s="81" t="b">
        <v>0</v>
      </c>
      <c r="K29" s="81" t="b">
        <v>0</v>
      </c>
      <c r="L29" s="81" t="b">
        <v>0</v>
      </c>
    </row>
    <row r="30" spans="1:12" ht="15">
      <c r="A30" s="81" t="s">
        <v>1458</v>
      </c>
      <c r="B30" s="81" t="s">
        <v>1459</v>
      </c>
      <c r="C30" s="81">
        <v>5</v>
      </c>
      <c r="D30" s="119">
        <v>0.0015514007853872547</v>
      </c>
      <c r="E30" s="119">
        <v>2.9848872010643275</v>
      </c>
      <c r="F30" s="81" t="s">
        <v>2084</v>
      </c>
      <c r="G30" s="81" t="b">
        <v>0</v>
      </c>
      <c r="H30" s="81" t="b">
        <v>0</v>
      </c>
      <c r="I30" s="81" t="b">
        <v>0</v>
      </c>
      <c r="J30" s="81" t="b">
        <v>0</v>
      </c>
      <c r="K30" s="81" t="b">
        <v>0</v>
      </c>
      <c r="L30" s="81" t="b">
        <v>0</v>
      </c>
    </row>
    <row r="31" spans="1:12" ht="15">
      <c r="A31" s="81" t="s">
        <v>1459</v>
      </c>
      <c r="B31" s="81" t="s">
        <v>1460</v>
      </c>
      <c r="C31" s="81">
        <v>5</v>
      </c>
      <c r="D31" s="119">
        <v>0.0015514007853872547</v>
      </c>
      <c r="E31" s="119">
        <v>2.9848872010643275</v>
      </c>
      <c r="F31" s="81" t="s">
        <v>2084</v>
      </c>
      <c r="G31" s="81" t="b">
        <v>0</v>
      </c>
      <c r="H31" s="81" t="b">
        <v>0</v>
      </c>
      <c r="I31" s="81" t="b">
        <v>0</v>
      </c>
      <c r="J31" s="81" t="b">
        <v>0</v>
      </c>
      <c r="K31" s="81" t="b">
        <v>0</v>
      </c>
      <c r="L31" s="81" t="b">
        <v>0</v>
      </c>
    </row>
    <row r="32" spans="1:12" ht="15">
      <c r="A32" s="81" t="s">
        <v>1460</v>
      </c>
      <c r="B32" s="81" t="s">
        <v>1340</v>
      </c>
      <c r="C32" s="81">
        <v>5</v>
      </c>
      <c r="D32" s="119">
        <v>0.0015514007853872547</v>
      </c>
      <c r="E32" s="119">
        <v>2.7296146959610215</v>
      </c>
      <c r="F32" s="81" t="s">
        <v>2084</v>
      </c>
      <c r="G32" s="81" t="b">
        <v>0</v>
      </c>
      <c r="H32" s="81" t="b">
        <v>0</v>
      </c>
      <c r="I32" s="81" t="b">
        <v>0</v>
      </c>
      <c r="J32" s="81" t="b">
        <v>0</v>
      </c>
      <c r="K32" s="81" t="b">
        <v>0</v>
      </c>
      <c r="L32" s="81" t="b">
        <v>0</v>
      </c>
    </row>
    <row r="33" spans="1:12" ht="15">
      <c r="A33" s="81" t="s">
        <v>1340</v>
      </c>
      <c r="B33" s="81" t="s">
        <v>1461</v>
      </c>
      <c r="C33" s="81">
        <v>5</v>
      </c>
      <c r="D33" s="119">
        <v>0.0015514007853872547</v>
      </c>
      <c r="E33" s="119">
        <v>2.7296146959610215</v>
      </c>
      <c r="F33" s="81" t="s">
        <v>2084</v>
      </c>
      <c r="G33" s="81" t="b">
        <v>0</v>
      </c>
      <c r="H33" s="81" t="b">
        <v>0</v>
      </c>
      <c r="I33" s="81" t="b">
        <v>0</v>
      </c>
      <c r="J33" s="81" t="b">
        <v>0</v>
      </c>
      <c r="K33" s="81" t="b">
        <v>0</v>
      </c>
      <c r="L33" s="81" t="b">
        <v>0</v>
      </c>
    </row>
    <row r="34" spans="1:12" ht="15">
      <c r="A34" s="81" t="s">
        <v>1461</v>
      </c>
      <c r="B34" s="81" t="s">
        <v>1322</v>
      </c>
      <c r="C34" s="81">
        <v>5</v>
      </c>
      <c r="D34" s="119">
        <v>0.0015514007853872547</v>
      </c>
      <c r="E34" s="119">
        <v>2.6424645202421213</v>
      </c>
      <c r="F34" s="81" t="s">
        <v>2084</v>
      </c>
      <c r="G34" s="81" t="b">
        <v>0</v>
      </c>
      <c r="H34" s="81" t="b">
        <v>0</v>
      </c>
      <c r="I34" s="81" t="b">
        <v>0</v>
      </c>
      <c r="J34" s="81" t="b">
        <v>0</v>
      </c>
      <c r="K34" s="81" t="b">
        <v>0</v>
      </c>
      <c r="L34" s="81" t="b">
        <v>0</v>
      </c>
    </row>
    <row r="35" spans="1:12" ht="15">
      <c r="A35" s="81" t="s">
        <v>1322</v>
      </c>
      <c r="B35" s="81" t="s">
        <v>1288</v>
      </c>
      <c r="C35" s="81">
        <v>5</v>
      </c>
      <c r="D35" s="119">
        <v>0.0015514007853872547</v>
      </c>
      <c r="E35" s="119">
        <v>1.9612232828665341</v>
      </c>
      <c r="F35" s="81" t="s">
        <v>2084</v>
      </c>
      <c r="G35" s="81" t="b">
        <v>0</v>
      </c>
      <c r="H35" s="81" t="b">
        <v>0</v>
      </c>
      <c r="I35" s="81" t="b">
        <v>0</v>
      </c>
      <c r="J35" s="81" t="b">
        <v>0</v>
      </c>
      <c r="K35" s="81" t="b">
        <v>0</v>
      </c>
      <c r="L35" s="81" t="b">
        <v>0</v>
      </c>
    </row>
    <row r="36" spans="1:12" ht="15">
      <c r="A36" s="81" t="s">
        <v>1288</v>
      </c>
      <c r="B36" s="81" t="s">
        <v>1406</v>
      </c>
      <c r="C36" s="81">
        <v>5</v>
      </c>
      <c r="D36" s="119">
        <v>0.0015514007853872547</v>
      </c>
      <c r="E36" s="119">
        <v>2.2429481233351285</v>
      </c>
      <c r="F36" s="81" t="s">
        <v>2084</v>
      </c>
      <c r="G36" s="81" t="b">
        <v>0</v>
      </c>
      <c r="H36" s="81" t="b">
        <v>0</v>
      </c>
      <c r="I36" s="81" t="b">
        <v>0</v>
      </c>
      <c r="J36" s="81" t="b">
        <v>0</v>
      </c>
      <c r="K36" s="81" t="b">
        <v>0</v>
      </c>
      <c r="L36" s="81" t="b">
        <v>0</v>
      </c>
    </row>
    <row r="37" spans="1:12" ht="15">
      <c r="A37" s="81" t="s">
        <v>1406</v>
      </c>
      <c r="B37" s="81" t="s">
        <v>1462</v>
      </c>
      <c r="C37" s="81">
        <v>5</v>
      </c>
      <c r="D37" s="119">
        <v>0.0015514007853872547</v>
      </c>
      <c r="E37" s="119">
        <v>2.905705955016703</v>
      </c>
      <c r="F37" s="81" t="s">
        <v>2084</v>
      </c>
      <c r="G37" s="81" t="b">
        <v>0</v>
      </c>
      <c r="H37" s="81" t="b">
        <v>0</v>
      </c>
      <c r="I37" s="81" t="b">
        <v>0</v>
      </c>
      <c r="J37" s="81" t="b">
        <v>0</v>
      </c>
      <c r="K37" s="81" t="b">
        <v>0</v>
      </c>
      <c r="L37" s="81" t="b">
        <v>0</v>
      </c>
    </row>
    <row r="38" spans="1:12" ht="15">
      <c r="A38" s="81" t="s">
        <v>1462</v>
      </c>
      <c r="B38" s="81" t="s">
        <v>1280</v>
      </c>
      <c r="C38" s="81">
        <v>5</v>
      </c>
      <c r="D38" s="119">
        <v>0.0015514007853872547</v>
      </c>
      <c r="E38" s="119">
        <v>1.9848872010643277</v>
      </c>
      <c r="F38" s="81" t="s">
        <v>2084</v>
      </c>
      <c r="G38" s="81" t="b">
        <v>0</v>
      </c>
      <c r="H38" s="81" t="b">
        <v>0</v>
      </c>
      <c r="I38" s="81" t="b">
        <v>0</v>
      </c>
      <c r="J38" s="81" t="b">
        <v>0</v>
      </c>
      <c r="K38" s="81" t="b">
        <v>0</v>
      </c>
      <c r="L38" s="81" t="b">
        <v>0</v>
      </c>
    </row>
    <row r="39" spans="1:12" ht="15">
      <c r="A39" s="81" t="s">
        <v>1280</v>
      </c>
      <c r="B39" s="81" t="s">
        <v>1463</v>
      </c>
      <c r="C39" s="81">
        <v>5</v>
      </c>
      <c r="D39" s="119">
        <v>0.0015514007853872547</v>
      </c>
      <c r="E39" s="119">
        <v>2.0117593474646287</v>
      </c>
      <c r="F39" s="81" t="s">
        <v>2084</v>
      </c>
      <c r="G39" s="81" t="b">
        <v>0</v>
      </c>
      <c r="H39" s="81" t="b">
        <v>0</v>
      </c>
      <c r="I39" s="81" t="b">
        <v>0</v>
      </c>
      <c r="J39" s="81" t="b">
        <v>0</v>
      </c>
      <c r="K39" s="81" t="b">
        <v>0</v>
      </c>
      <c r="L39" s="81" t="b">
        <v>0</v>
      </c>
    </row>
    <row r="40" spans="1:12" ht="15">
      <c r="A40" s="81" t="s">
        <v>1463</v>
      </c>
      <c r="B40" s="81" t="s">
        <v>1339</v>
      </c>
      <c r="C40" s="81">
        <v>5</v>
      </c>
      <c r="D40" s="119">
        <v>0.0015514007853872547</v>
      </c>
      <c r="E40" s="119">
        <v>2.7296146959610215</v>
      </c>
      <c r="F40" s="81" t="s">
        <v>2084</v>
      </c>
      <c r="G40" s="81" t="b">
        <v>0</v>
      </c>
      <c r="H40" s="81" t="b">
        <v>0</v>
      </c>
      <c r="I40" s="81" t="b">
        <v>0</v>
      </c>
      <c r="J40" s="81" t="b">
        <v>0</v>
      </c>
      <c r="K40" s="81" t="b">
        <v>0</v>
      </c>
      <c r="L40" s="81" t="b">
        <v>0</v>
      </c>
    </row>
    <row r="41" spans="1:12" ht="15">
      <c r="A41" s="81" t="s">
        <v>1339</v>
      </c>
      <c r="B41" s="81" t="s">
        <v>1464</v>
      </c>
      <c r="C41" s="81">
        <v>5</v>
      </c>
      <c r="D41" s="119">
        <v>0.0015514007853872547</v>
      </c>
      <c r="E41" s="119">
        <v>2.8387591653860897</v>
      </c>
      <c r="F41" s="81" t="s">
        <v>2084</v>
      </c>
      <c r="G41" s="81" t="b">
        <v>0</v>
      </c>
      <c r="H41" s="81" t="b">
        <v>0</v>
      </c>
      <c r="I41" s="81" t="b">
        <v>0</v>
      </c>
      <c r="J41" s="81" t="b">
        <v>0</v>
      </c>
      <c r="K41" s="81" t="b">
        <v>0</v>
      </c>
      <c r="L41" s="81" t="b">
        <v>0</v>
      </c>
    </row>
    <row r="42" spans="1:12" ht="15">
      <c r="A42" s="81" t="s">
        <v>1464</v>
      </c>
      <c r="B42" s="81" t="s">
        <v>1465</v>
      </c>
      <c r="C42" s="81">
        <v>5</v>
      </c>
      <c r="D42" s="119">
        <v>0.0015514007853872547</v>
      </c>
      <c r="E42" s="119">
        <v>2.9848872010643275</v>
      </c>
      <c r="F42" s="81" t="s">
        <v>2084</v>
      </c>
      <c r="G42" s="81" t="b">
        <v>0</v>
      </c>
      <c r="H42" s="81" t="b">
        <v>0</v>
      </c>
      <c r="I42" s="81" t="b">
        <v>0</v>
      </c>
      <c r="J42" s="81" t="b">
        <v>0</v>
      </c>
      <c r="K42" s="81" t="b">
        <v>0</v>
      </c>
      <c r="L42" s="81" t="b">
        <v>0</v>
      </c>
    </row>
    <row r="43" spans="1:12" ht="15">
      <c r="A43" s="81" t="s">
        <v>1465</v>
      </c>
      <c r="B43" s="81" t="s">
        <v>1466</v>
      </c>
      <c r="C43" s="81">
        <v>5</v>
      </c>
      <c r="D43" s="119">
        <v>0.0015514007853872547</v>
      </c>
      <c r="E43" s="119">
        <v>2.9848872010643275</v>
      </c>
      <c r="F43" s="81" t="s">
        <v>2084</v>
      </c>
      <c r="G43" s="81" t="b">
        <v>0</v>
      </c>
      <c r="H43" s="81" t="b">
        <v>0</v>
      </c>
      <c r="I43" s="81" t="b">
        <v>0</v>
      </c>
      <c r="J43" s="81" t="b">
        <v>0</v>
      </c>
      <c r="K43" s="81" t="b">
        <v>0</v>
      </c>
      <c r="L43" s="81" t="b">
        <v>0</v>
      </c>
    </row>
    <row r="44" spans="1:12" ht="15">
      <c r="A44" s="81" t="s">
        <v>1466</v>
      </c>
      <c r="B44" s="81" t="s">
        <v>1467</v>
      </c>
      <c r="C44" s="81">
        <v>5</v>
      </c>
      <c r="D44" s="119">
        <v>0.0015514007853872547</v>
      </c>
      <c r="E44" s="119">
        <v>2.9848872010643275</v>
      </c>
      <c r="F44" s="81" t="s">
        <v>2084</v>
      </c>
      <c r="G44" s="81" t="b">
        <v>0</v>
      </c>
      <c r="H44" s="81" t="b">
        <v>0</v>
      </c>
      <c r="I44" s="81" t="b">
        <v>0</v>
      </c>
      <c r="J44" s="81" t="b">
        <v>0</v>
      </c>
      <c r="K44" s="81" t="b">
        <v>0</v>
      </c>
      <c r="L44" s="81" t="b">
        <v>0</v>
      </c>
    </row>
    <row r="45" spans="1:12" ht="15">
      <c r="A45" s="81" t="s">
        <v>1467</v>
      </c>
      <c r="B45" s="81" t="s">
        <v>848</v>
      </c>
      <c r="C45" s="81">
        <v>5</v>
      </c>
      <c r="D45" s="119">
        <v>0.0015514007853872547</v>
      </c>
      <c r="E45" s="119">
        <v>1.5106709369880724</v>
      </c>
      <c r="F45" s="81" t="s">
        <v>2084</v>
      </c>
      <c r="G45" s="81" t="b">
        <v>0</v>
      </c>
      <c r="H45" s="81" t="b">
        <v>0</v>
      </c>
      <c r="I45" s="81" t="b">
        <v>0</v>
      </c>
      <c r="J45" s="81" t="b">
        <v>0</v>
      </c>
      <c r="K45" s="81" t="b">
        <v>0</v>
      </c>
      <c r="L45" s="81" t="b">
        <v>0</v>
      </c>
    </row>
    <row r="46" spans="1:12" ht="15">
      <c r="A46" s="81" t="s">
        <v>848</v>
      </c>
      <c r="B46" s="81" t="s">
        <v>1403</v>
      </c>
      <c r="C46" s="81">
        <v>5</v>
      </c>
      <c r="D46" s="119">
        <v>0.0015514007853872547</v>
      </c>
      <c r="E46" s="119">
        <v>1.5112542741904864</v>
      </c>
      <c r="F46" s="81" t="s">
        <v>2084</v>
      </c>
      <c r="G46" s="81" t="b">
        <v>0</v>
      </c>
      <c r="H46" s="81" t="b">
        <v>0</v>
      </c>
      <c r="I46" s="81" t="b">
        <v>0</v>
      </c>
      <c r="J46" s="81" t="b">
        <v>0</v>
      </c>
      <c r="K46" s="81" t="b">
        <v>0</v>
      </c>
      <c r="L46" s="81" t="b">
        <v>0</v>
      </c>
    </row>
    <row r="47" spans="1:12" ht="15">
      <c r="A47" s="81" t="s">
        <v>1403</v>
      </c>
      <c r="B47" s="81" t="s">
        <v>1468</v>
      </c>
      <c r="C47" s="81">
        <v>5</v>
      </c>
      <c r="D47" s="119">
        <v>0.0015514007853872547</v>
      </c>
      <c r="E47" s="119">
        <v>2.905705955016703</v>
      </c>
      <c r="F47" s="81" t="s">
        <v>2084</v>
      </c>
      <c r="G47" s="81" t="b">
        <v>0</v>
      </c>
      <c r="H47" s="81" t="b">
        <v>0</v>
      </c>
      <c r="I47" s="81" t="b">
        <v>0</v>
      </c>
      <c r="J47" s="81" t="b">
        <v>0</v>
      </c>
      <c r="K47" s="81" t="b">
        <v>0</v>
      </c>
      <c r="L47" s="81" t="b">
        <v>0</v>
      </c>
    </row>
    <row r="48" spans="1:12" ht="15">
      <c r="A48" s="81" t="s">
        <v>1290</v>
      </c>
      <c r="B48" s="81" t="s">
        <v>1305</v>
      </c>
      <c r="C48" s="81">
        <v>4</v>
      </c>
      <c r="D48" s="119">
        <v>0.0013185247920542579</v>
      </c>
      <c r="E48" s="119">
        <v>1.7480981016550348</v>
      </c>
      <c r="F48" s="81" t="s">
        <v>2084</v>
      </c>
      <c r="G48" s="81" t="b">
        <v>1</v>
      </c>
      <c r="H48" s="81" t="b">
        <v>0</v>
      </c>
      <c r="I48" s="81" t="b">
        <v>0</v>
      </c>
      <c r="J48" s="81" t="b">
        <v>0</v>
      </c>
      <c r="K48" s="81" t="b">
        <v>0</v>
      </c>
      <c r="L48" s="81" t="b">
        <v>0</v>
      </c>
    </row>
    <row r="49" spans="1:12" ht="15">
      <c r="A49" s="81" t="s">
        <v>1305</v>
      </c>
      <c r="B49" s="81" t="s">
        <v>1283</v>
      </c>
      <c r="C49" s="81">
        <v>4</v>
      </c>
      <c r="D49" s="119">
        <v>0.0013185247920542579</v>
      </c>
      <c r="E49" s="119">
        <v>1.618464243838355</v>
      </c>
      <c r="F49" s="81" t="s">
        <v>2084</v>
      </c>
      <c r="G49" s="81" t="b">
        <v>0</v>
      </c>
      <c r="H49" s="81" t="b">
        <v>0</v>
      </c>
      <c r="I49" s="81" t="b">
        <v>0</v>
      </c>
      <c r="J49" s="81" t="b">
        <v>0</v>
      </c>
      <c r="K49" s="81" t="b">
        <v>0</v>
      </c>
      <c r="L49" s="81" t="b">
        <v>0</v>
      </c>
    </row>
    <row r="50" spans="1:12" ht="15">
      <c r="A50" s="81" t="s">
        <v>1289</v>
      </c>
      <c r="B50" s="81" t="s">
        <v>1327</v>
      </c>
      <c r="C50" s="81">
        <v>4</v>
      </c>
      <c r="D50" s="119">
        <v>0.0013185247920542579</v>
      </c>
      <c r="E50" s="119">
        <v>1.9892520064667778</v>
      </c>
      <c r="F50" s="81" t="s">
        <v>2084</v>
      </c>
      <c r="G50" s="81" t="b">
        <v>0</v>
      </c>
      <c r="H50" s="81" t="b">
        <v>0</v>
      </c>
      <c r="I50" s="81" t="b">
        <v>0</v>
      </c>
      <c r="J50" s="81" t="b">
        <v>0</v>
      </c>
      <c r="K50" s="81" t="b">
        <v>0</v>
      </c>
      <c r="L50" s="81" t="b">
        <v>0</v>
      </c>
    </row>
    <row r="51" spans="1:12" ht="15">
      <c r="A51" s="81" t="s">
        <v>848</v>
      </c>
      <c r="B51" s="81" t="s">
        <v>1420</v>
      </c>
      <c r="C51" s="81">
        <v>4</v>
      </c>
      <c r="D51" s="119">
        <v>0.0013185247920542579</v>
      </c>
      <c r="E51" s="119">
        <v>1.4935255072300548</v>
      </c>
      <c r="F51" s="81" t="s">
        <v>2084</v>
      </c>
      <c r="G51" s="81" t="b">
        <v>0</v>
      </c>
      <c r="H51" s="81" t="b">
        <v>0</v>
      </c>
      <c r="I51" s="81" t="b">
        <v>0</v>
      </c>
      <c r="J51" s="81" t="b">
        <v>0</v>
      </c>
      <c r="K51" s="81" t="b">
        <v>0</v>
      </c>
      <c r="L51" s="81" t="b">
        <v>0</v>
      </c>
    </row>
    <row r="52" spans="1:12" ht="15">
      <c r="A52" s="81" t="s">
        <v>1502</v>
      </c>
      <c r="B52" s="81" t="s">
        <v>1503</v>
      </c>
      <c r="C52" s="81">
        <v>4</v>
      </c>
      <c r="D52" s="119">
        <v>0.0015589640857155847</v>
      </c>
      <c r="E52" s="119">
        <v>3.081797214072384</v>
      </c>
      <c r="F52" s="81" t="s">
        <v>2084</v>
      </c>
      <c r="G52" s="81" t="b">
        <v>0</v>
      </c>
      <c r="H52" s="81" t="b">
        <v>0</v>
      </c>
      <c r="I52" s="81" t="b">
        <v>0</v>
      </c>
      <c r="J52" s="81" t="b">
        <v>0</v>
      </c>
      <c r="K52" s="81" t="b">
        <v>0</v>
      </c>
      <c r="L52" s="81" t="b">
        <v>0</v>
      </c>
    </row>
    <row r="53" spans="1:12" ht="15">
      <c r="A53" s="81" t="s">
        <v>1288</v>
      </c>
      <c r="B53" s="81" t="s">
        <v>1282</v>
      </c>
      <c r="C53" s="81">
        <v>4</v>
      </c>
      <c r="D53" s="119">
        <v>0.0013185247920542579</v>
      </c>
      <c r="E53" s="119">
        <v>1.3221293693827536</v>
      </c>
      <c r="F53" s="81" t="s">
        <v>2084</v>
      </c>
      <c r="G53" s="81" t="b">
        <v>0</v>
      </c>
      <c r="H53" s="81" t="b">
        <v>0</v>
      </c>
      <c r="I53" s="81" t="b">
        <v>0</v>
      </c>
      <c r="J53" s="81" t="b">
        <v>0</v>
      </c>
      <c r="K53" s="81" t="b">
        <v>0</v>
      </c>
      <c r="L53" s="81" t="b">
        <v>0</v>
      </c>
    </row>
    <row r="54" spans="1:12" ht="15">
      <c r="A54" s="81" t="s">
        <v>1287</v>
      </c>
      <c r="B54" s="81" t="s">
        <v>1295</v>
      </c>
      <c r="C54" s="81">
        <v>4</v>
      </c>
      <c r="D54" s="119">
        <v>0.0013185247920542579</v>
      </c>
      <c r="E54" s="119">
        <v>1.5699138530935097</v>
      </c>
      <c r="F54" s="81" t="s">
        <v>2084</v>
      </c>
      <c r="G54" s="81" t="b">
        <v>0</v>
      </c>
      <c r="H54" s="81" t="b">
        <v>0</v>
      </c>
      <c r="I54" s="81" t="b">
        <v>0</v>
      </c>
      <c r="J54" s="81" t="b">
        <v>0</v>
      </c>
      <c r="K54" s="81" t="b">
        <v>0</v>
      </c>
      <c r="L54" s="81" t="b">
        <v>0</v>
      </c>
    </row>
    <row r="55" spans="1:12" ht="15">
      <c r="A55" s="81" t="s">
        <v>848</v>
      </c>
      <c r="B55" s="81" t="s">
        <v>1346</v>
      </c>
      <c r="C55" s="81">
        <v>4</v>
      </c>
      <c r="D55" s="119">
        <v>0.0013185247920542579</v>
      </c>
      <c r="E55" s="119">
        <v>1.2894055245741303</v>
      </c>
      <c r="F55" s="81" t="s">
        <v>2084</v>
      </c>
      <c r="G55" s="81" t="b">
        <v>0</v>
      </c>
      <c r="H55" s="81" t="b">
        <v>0</v>
      </c>
      <c r="I55" s="81" t="b">
        <v>0</v>
      </c>
      <c r="J55" s="81" t="b">
        <v>0</v>
      </c>
      <c r="K55" s="81" t="b">
        <v>0</v>
      </c>
      <c r="L55" s="81" t="b">
        <v>0</v>
      </c>
    </row>
    <row r="56" spans="1:12" ht="15">
      <c r="A56" s="81" t="s">
        <v>1307</v>
      </c>
      <c r="B56" s="81" t="s">
        <v>1293</v>
      </c>
      <c r="C56" s="81">
        <v>4</v>
      </c>
      <c r="D56" s="119">
        <v>0.0013185247920542579</v>
      </c>
      <c r="E56" s="119">
        <v>1.870943848757491</v>
      </c>
      <c r="F56" s="81" t="s">
        <v>2084</v>
      </c>
      <c r="G56" s="81" t="b">
        <v>0</v>
      </c>
      <c r="H56" s="81" t="b">
        <v>0</v>
      </c>
      <c r="I56" s="81" t="b">
        <v>0</v>
      </c>
      <c r="J56" s="81" t="b">
        <v>0</v>
      </c>
      <c r="K56" s="81" t="b">
        <v>0</v>
      </c>
      <c r="L56" s="81" t="b">
        <v>0</v>
      </c>
    </row>
    <row r="57" spans="1:12" ht="15">
      <c r="A57" s="81" t="s">
        <v>1520</v>
      </c>
      <c r="B57" s="81" t="s">
        <v>1521</v>
      </c>
      <c r="C57" s="81">
        <v>4</v>
      </c>
      <c r="D57" s="119">
        <v>0.0017994033793769116</v>
      </c>
      <c r="E57" s="119">
        <v>3.081797214072384</v>
      </c>
      <c r="F57" s="81" t="s">
        <v>2084</v>
      </c>
      <c r="G57" s="81" t="b">
        <v>0</v>
      </c>
      <c r="H57" s="81" t="b">
        <v>0</v>
      </c>
      <c r="I57" s="81" t="b">
        <v>0</v>
      </c>
      <c r="J57" s="81" t="b">
        <v>0</v>
      </c>
      <c r="K57" s="81" t="b">
        <v>0</v>
      </c>
      <c r="L57" s="81" t="b">
        <v>0</v>
      </c>
    </row>
    <row r="58" spans="1:12" ht="15">
      <c r="A58" s="81" t="s">
        <v>1302</v>
      </c>
      <c r="B58" s="81" t="s">
        <v>1281</v>
      </c>
      <c r="C58" s="81">
        <v>4</v>
      </c>
      <c r="D58" s="119">
        <v>0.0013185247920542579</v>
      </c>
      <c r="E58" s="119">
        <v>1.4426844186302994</v>
      </c>
      <c r="F58" s="81" t="s">
        <v>2084</v>
      </c>
      <c r="G58" s="81" t="b">
        <v>0</v>
      </c>
      <c r="H58" s="81" t="b">
        <v>0</v>
      </c>
      <c r="I58" s="81" t="b">
        <v>0</v>
      </c>
      <c r="J58" s="81" t="b">
        <v>0</v>
      </c>
      <c r="K58" s="81" t="b">
        <v>0</v>
      </c>
      <c r="L58" s="81" t="b">
        <v>0</v>
      </c>
    </row>
    <row r="59" spans="1:12" ht="15">
      <c r="A59" s="81" t="s">
        <v>1280</v>
      </c>
      <c r="B59" s="81" t="s">
        <v>1374</v>
      </c>
      <c r="C59" s="81">
        <v>4</v>
      </c>
      <c r="D59" s="119">
        <v>0.0013185247920542579</v>
      </c>
      <c r="E59" s="119">
        <v>1.7687212987783345</v>
      </c>
      <c r="F59" s="81" t="s">
        <v>2084</v>
      </c>
      <c r="G59" s="81" t="b">
        <v>0</v>
      </c>
      <c r="H59" s="81" t="b">
        <v>0</v>
      </c>
      <c r="I59" s="81" t="b">
        <v>0</v>
      </c>
      <c r="J59" s="81" t="b">
        <v>0</v>
      </c>
      <c r="K59" s="81" t="b">
        <v>0</v>
      </c>
      <c r="L59" s="81" t="b">
        <v>0</v>
      </c>
    </row>
    <row r="60" spans="1:12" ht="15">
      <c r="A60" s="81" t="s">
        <v>1529</v>
      </c>
      <c r="B60" s="81" t="s">
        <v>487</v>
      </c>
      <c r="C60" s="81">
        <v>4</v>
      </c>
      <c r="D60" s="119">
        <v>0.0013185247920542579</v>
      </c>
      <c r="E60" s="119">
        <v>3.081797214072384</v>
      </c>
      <c r="F60" s="81" t="s">
        <v>2084</v>
      </c>
      <c r="G60" s="81" t="b">
        <v>0</v>
      </c>
      <c r="H60" s="81" t="b">
        <v>1</v>
      </c>
      <c r="I60" s="81" t="b">
        <v>0</v>
      </c>
      <c r="J60" s="81" t="b">
        <v>0</v>
      </c>
      <c r="K60" s="81" t="b">
        <v>0</v>
      </c>
      <c r="L60" s="81" t="b">
        <v>0</v>
      </c>
    </row>
    <row r="61" spans="1:12" ht="15">
      <c r="A61" s="81" t="s">
        <v>487</v>
      </c>
      <c r="B61" s="81" t="s">
        <v>1332</v>
      </c>
      <c r="C61" s="81">
        <v>4</v>
      </c>
      <c r="D61" s="119">
        <v>0.0013185247920542579</v>
      </c>
      <c r="E61" s="119">
        <v>2.6838572054003467</v>
      </c>
      <c r="F61" s="81" t="s">
        <v>2084</v>
      </c>
      <c r="G61" s="81" t="b">
        <v>0</v>
      </c>
      <c r="H61" s="81" t="b">
        <v>0</v>
      </c>
      <c r="I61" s="81" t="b">
        <v>0</v>
      </c>
      <c r="J61" s="81" t="b">
        <v>0</v>
      </c>
      <c r="K61" s="81" t="b">
        <v>0</v>
      </c>
      <c r="L61" s="81" t="b">
        <v>0</v>
      </c>
    </row>
    <row r="62" spans="1:12" ht="15">
      <c r="A62" s="81" t="s">
        <v>1332</v>
      </c>
      <c r="B62" s="81" t="s">
        <v>1297</v>
      </c>
      <c r="C62" s="81">
        <v>4</v>
      </c>
      <c r="D62" s="119">
        <v>0.0013185247920542579</v>
      </c>
      <c r="E62" s="119">
        <v>2.055468275350035</v>
      </c>
      <c r="F62" s="81" t="s">
        <v>2084</v>
      </c>
      <c r="G62" s="81" t="b">
        <v>0</v>
      </c>
      <c r="H62" s="81" t="b">
        <v>0</v>
      </c>
      <c r="I62" s="81" t="b">
        <v>0</v>
      </c>
      <c r="J62" s="81" t="b">
        <v>0</v>
      </c>
      <c r="K62" s="81" t="b">
        <v>0</v>
      </c>
      <c r="L62" s="81" t="b">
        <v>0</v>
      </c>
    </row>
    <row r="63" spans="1:12" ht="15">
      <c r="A63" s="81" t="s">
        <v>1297</v>
      </c>
      <c r="B63" s="81" t="s">
        <v>1360</v>
      </c>
      <c r="C63" s="81">
        <v>4</v>
      </c>
      <c r="D63" s="119">
        <v>0.0013185247920542579</v>
      </c>
      <c r="E63" s="119">
        <v>2.162065555761223</v>
      </c>
      <c r="F63" s="81" t="s">
        <v>2084</v>
      </c>
      <c r="G63" s="81" t="b">
        <v>0</v>
      </c>
      <c r="H63" s="81" t="b">
        <v>0</v>
      </c>
      <c r="I63" s="81" t="b">
        <v>0</v>
      </c>
      <c r="J63" s="81" t="b">
        <v>1</v>
      </c>
      <c r="K63" s="81" t="b">
        <v>0</v>
      </c>
      <c r="L63" s="81" t="b">
        <v>0</v>
      </c>
    </row>
    <row r="64" spans="1:12" ht="15">
      <c r="A64" s="81" t="s">
        <v>1360</v>
      </c>
      <c r="B64" s="81" t="s">
        <v>486</v>
      </c>
      <c r="C64" s="81">
        <v>4</v>
      </c>
      <c r="D64" s="119">
        <v>0.0013185247920542579</v>
      </c>
      <c r="E64" s="119">
        <v>2.8387591653860897</v>
      </c>
      <c r="F64" s="81" t="s">
        <v>2084</v>
      </c>
      <c r="G64" s="81" t="b">
        <v>1</v>
      </c>
      <c r="H64" s="81" t="b">
        <v>0</v>
      </c>
      <c r="I64" s="81" t="b">
        <v>0</v>
      </c>
      <c r="J64" s="81" t="b">
        <v>0</v>
      </c>
      <c r="K64" s="81" t="b">
        <v>0</v>
      </c>
      <c r="L64" s="81" t="b">
        <v>0</v>
      </c>
    </row>
    <row r="65" spans="1:12" ht="15">
      <c r="A65" s="81" t="s">
        <v>486</v>
      </c>
      <c r="B65" s="81" t="s">
        <v>485</v>
      </c>
      <c r="C65" s="81">
        <v>4</v>
      </c>
      <c r="D65" s="119">
        <v>0.0013185247920542579</v>
      </c>
      <c r="E65" s="119">
        <v>3.081797214072384</v>
      </c>
      <c r="F65" s="81" t="s">
        <v>2084</v>
      </c>
      <c r="G65" s="81" t="b">
        <v>0</v>
      </c>
      <c r="H65" s="81" t="b">
        <v>0</v>
      </c>
      <c r="I65" s="81" t="b">
        <v>0</v>
      </c>
      <c r="J65" s="81" t="b">
        <v>0</v>
      </c>
      <c r="K65" s="81" t="b">
        <v>0</v>
      </c>
      <c r="L65" s="81" t="b">
        <v>0</v>
      </c>
    </row>
    <row r="66" spans="1:12" ht="15">
      <c r="A66" s="81" t="s">
        <v>485</v>
      </c>
      <c r="B66" s="81" t="s">
        <v>1530</v>
      </c>
      <c r="C66" s="81">
        <v>4</v>
      </c>
      <c r="D66" s="119">
        <v>0.0013185247920542579</v>
      </c>
      <c r="E66" s="119">
        <v>3.081797214072384</v>
      </c>
      <c r="F66" s="81" t="s">
        <v>2084</v>
      </c>
      <c r="G66" s="81" t="b">
        <v>0</v>
      </c>
      <c r="H66" s="81" t="b">
        <v>0</v>
      </c>
      <c r="I66" s="81" t="b">
        <v>0</v>
      </c>
      <c r="J66" s="81" t="b">
        <v>0</v>
      </c>
      <c r="K66" s="81" t="b">
        <v>0</v>
      </c>
      <c r="L66" s="81" t="b">
        <v>0</v>
      </c>
    </row>
    <row r="67" spans="1:12" ht="15">
      <c r="A67" s="81" t="s">
        <v>1530</v>
      </c>
      <c r="B67" s="81" t="s">
        <v>1310</v>
      </c>
      <c r="C67" s="81">
        <v>4</v>
      </c>
      <c r="D67" s="119">
        <v>0.0013185247920542579</v>
      </c>
      <c r="E67" s="119">
        <v>2.5699138530935097</v>
      </c>
      <c r="F67" s="81" t="s">
        <v>2084</v>
      </c>
      <c r="G67" s="81" t="b">
        <v>0</v>
      </c>
      <c r="H67" s="81" t="b">
        <v>0</v>
      </c>
      <c r="I67" s="81" t="b">
        <v>0</v>
      </c>
      <c r="J67" s="81" t="b">
        <v>0</v>
      </c>
      <c r="K67" s="81" t="b">
        <v>0</v>
      </c>
      <c r="L67" s="81" t="b">
        <v>0</v>
      </c>
    </row>
    <row r="68" spans="1:12" ht="15">
      <c r="A68" s="81" t="s">
        <v>1310</v>
      </c>
      <c r="B68" s="81" t="s">
        <v>1452</v>
      </c>
      <c r="C68" s="81">
        <v>4</v>
      </c>
      <c r="D68" s="119">
        <v>0.0013185247920542579</v>
      </c>
      <c r="E68" s="119">
        <v>2.4730038400854535</v>
      </c>
      <c r="F68" s="81" t="s">
        <v>2084</v>
      </c>
      <c r="G68" s="81" t="b">
        <v>0</v>
      </c>
      <c r="H68" s="81" t="b">
        <v>0</v>
      </c>
      <c r="I68" s="81" t="b">
        <v>0</v>
      </c>
      <c r="J68" s="81" t="b">
        <v>1</v>
      </c>
      <c r="K68" s="81" t="b">
        <v>0</v>
      </c>
      <c r="L68" s="81" t="b">
        <v>0</v>
      </c>
    </row>
    <row r="69" spans="1:12" ht="15">
      <c r="A69" s="81" t="s">
        <v>1452</v>
      </c>
      <c r="B69" s="81" t="s">
        <v>1531</v>
      </c>
      <c r="C69" s="81">
        <v>4</v>
      </c>
      <c r="D69" s="119">
        <v>0.0013185247920542579</v>
      </c>
      <c r="E69" s="119">
        <v>2.9848872010643275</v>
      </c>
      <c r="F69" s="81" t="s">
        <v>2084</v>
      </c>
      <c r="G69" s="81" t="b">
        <v>1</v>
      </c>
      <c r="H69" s="81" t="b">
        <v>0</v>
      </c>
      <c r="I69" s="81" t="b">
        <v>0</v>
      </c>
      <c r="J69" s="81" t="b">
        <v>0</v>
      </c>
      <c r="K69" s="81" t="b">
        <v>0</v>
      </c>
      <c r="L69" s="81" t="b">
        <v>0</v>
      </c>
    </row>
    <row r="70" spans="1:12" ht="15">
      <c r="A70" s="81" t="s">
        <v>1531</v>
      </c>
      <c r="B70" s="81" t="s">
        <v>484</v>
      </c>
      <c r="C70" s="81">
        <v>4</v>
      </c>
      <c r="D70" s="119">
        <v>0.0013185247920542579</v>
      </c>
      <c r="E70" s="119">
        <v>3.081797214072384</v>
      </c>
      <c r="F70" s="81" t="s">
        <v>2084</v>
      </c>
      <c r="G70" s="81" t="b">
        <v>0</v>
      </c>
      <c r="H70" s="81" t="b">
        <v>0</v>
      </c>
      <c r="I70" s="81" t="b">
        <v>0</v>
      </c>
      <c r="J70" s="81" t="b">
        <v>0</v>
      </c>
      <c r="K70" s="81" t="b">
        <v>0</v>
      </c>
      <c r="L70" s="81" t="b">
        <v>0</v>
      </c>
    </row>
    <row r="71" spans="1:12" ht="15">
      <c r="A71" s="81" t="s">
        <v>484</v>
      </c>
      <c r="B71" s="81" t="s">
        <v>1283</v>
      </c>
      <c r="C71" s="81">
        <v>4</v>
      </c>
      <c r="D71" s="119">
        <v>0.0013185247920542579</v>
      </c>
      <c r="E71" s="119">
        <v>2.1924955115660736</v>
      </c>
      <c r="F71" s="81" t="s">
        <v>2084</v>
      </c>
      <c r="G71" s="81" t="b">
        <v>0</v>
      </c>
      <c r="H71" s="81" t="b">
        <v>0</v>
      </c>
      <c r="I71" s="81" t="b">
        <v>0</v>
      </c>
      <c r="J71" s="81" t="b">
        <v>0</v>
      </c>
      <c r="K71" s="81" t="b">
        <v>0</v>
      </c>
      <c r="L71" s="81" t="b">
        <v>0</v>
      </c>
    </row>
    <row r="72" spans="1:12" ht="15">
      <c r="A72" s="81" t="s">
        <v>1283</v>
      </c>
      <c r="B72" s="81" t="s">
        <v>1532</v>
      </c>
      <c r="C72" s="81">
        <v>4</v>
      </c>
      <c r="D72" s="119">
        <v>0.0013185247920542579</v>
      </c>
      <c r="E72" s="119">
        <v>2.1787072270804404</v>
      </c>
      <c r="F72" s="81" t="s">
        <v>2084</v>
      </c>
      <c r="G72" s="81" t="b">
        <v>0</v>
      </c>
      <c r="H72" s="81" t="b">
        <v>0</v>
      </c>
      <c r="I72" s="81" t="b">
        <v>0</v>
      </c>
      <c r="J72" s="81" t="b">
        <v>0</v>
      </c>
      <c r="K72" s="81" t="b">
        <v>0</v>
      </c>
      <c r="L72" s="81" t="b">
        <v>0</v>
      </c>
    </row>
    <row r="73" spans="1:12" ht="15">
      <c r="A73" s="81" t="s">
        <v>1532</v>
      </c>
      <c r="B73" s="81" t="s">
        <v>1318</v>
      </c>
      <c r="C73" s="81">
        <v>4</v>
      </c>
      <c r="D73" s="119">
        <v>0.0013185247920542579</v>
      </c>
      <c r="E73" s="119">
        <v>2.6424645202421213</v>
      </c>
      <c r="F73" s="81" t="s">
        <v>2084</v>
      </c>
      <c r="G73" s="81" t="b">
        <v>0</v>
      </c>
      <c r="H73" s="81" t="b">
        <v>0</v>
      </c>
      <c r="I73" s="81" t="b">
        <v>0</v>
      </c>
      <c r="J73" s="81" t="b">
        <v>0</v>
      </c>
      <c r="K73" s="81" t="b">
        <v>0</v>
      </c>
      <c r="L73" s="81" t="b">
        <v>0</v>
      </c>
    </row>
    <row r="74" spans="1:12" ht="15">
      <c r="A74" s="81" t="s">
        <v>1318</v>
      </c>
      <c r="B74" s="81" t="s">
        <v>1533</v>
      </c>
      <c r="C74" s="81">
        <v>4</v>
      </c>
      <c r="D74" s="119">
        <v>0.0013185247920542579</v>
      </c>
      <c r="E74" s="119">
        <v>2.6424645202421213</v>
      </c>
      <c r="F74" s="81" t="s">
        <v>2084</v>
      </c>
      <c r="G74" s="81" t="b">
        <v>0</v>
      </c>
      <c r="H74" s="81" t="b">
        <v>0</v>
      </c>
      <c r="I74" s="81" t="b">
        <v>0</v>
      </c>
      <c r="J74" s="81" t="b">
        <v>0</v>
      </c>
      <c r="K74" s="81" t="b">
        <v>0</v>
      </c>
      <c r="L74" s="81" t="b">
        <v>0</v>
      </c>
    </row>
    <row r="75" spans="1:12" ht="15">
      <c r="A75" s="81" t="s">
        <v>1533</v>
      </c>
      <c r="B75" s="81" t="s">
        <v>1534</v>
      </c>
      <c r="C75" s="81">
        <v>4</v>
      </c>
      <c r="D75" s="119">
        <v>0.0013185247920542579</v>
      </c>
      <c r="E75" s="119">
        <v>3.081797214072384</v>
      </c>
      <c r="F75" s="81" t="s">
        <v>2084</v>
      </c>
      <c r="G75" s="81" t="b">
        <v>0</v>
      </c>
      <c r="H75" s="81" t="b">
        <v>0</v>
      </c>
      <c r="I75" s="81" t="b">
        <v>0</v>
      </c>
      <c r="J75" s="81" t="b">
        <v>0</v>
      </c>
      <c r="K75" s="81" t="b">
        <v>0</v>
      </c>
      <c r="L75" s="81" t="b">
        <v>0</v>
      </c>
    </row>
    <row r="76" spans="1:12" ht="15">
      <c r="A76" s="81" t="s">
        <v>1534</v>
      </c>
      <c r="B76" s="81" t="s">
        <v>848</v>
      </c>
      <c r="C76" s="81">
        <v>4</v>
      </c>
      <c r="D76" s="119">
        <v>0.0013185247920542579</v>
      </c>
      <c r="E76" s="119">
        <v>1.5106709369880724</v>
      </c>
      <c r="F76" s="81" t="s">
        <v>2084</v>
      </c>
      <c r="G76" s="81" t="b">
        <v>0</v>
      </c>
      <c r="H76" s="81" t="b">
        <v>0</v>
      </c>
      <c r="I76" s="81" t="b">
        <v>0</v>
      </c>
      <c r="J76" s="81" t="b">
        <v>0</v>
      </c>
      <c r="K76" s="81" t="b">
        <v>0</v>
      </c>
      <c r="L76" s="81" t="b">
        <v>0</v>
      </c>
    </row>
    <row r="77" spans="1:12" ht="15">
      <c r="A77" s="81" t="s">
        <v>848</v>
      </c>
      <c r="B77" s="81" t="s">
        <v>1535</v>
      </c>
      <c r="C77" s="81">
        <v>4</v>
      </c>
      <c r="D77" s="119">
        <v>0.0013185247920542579</v>
      </c>
      <c r="E77" s="119">
        <v>1.5904355202381113</v>
      </c>
      <c r="F77" s="81" t="s">
        <v>2084</v>
      </c>
      <c r="G77" s="81" t="b">
        <v>0</v>
      </c>
      <c r="H77" s="81" t="b">
        <v>0</v>
      </c>
      <c r="I77" s="81" t="b">
        <v>0</v>
      </c>
      <c r="J77" s="81" t="b">
        <v>0</v>
      </c>
      <c r="K77" s="81" t="b">
        <v>0</v>
      </c>
      <c r="L77" s="81" t="b">
        <v>0</v>
      </c>
    </row>
    <row r="78" spans="1:12" ht="15">
      <c r="A78" s="81" t="s">
        <v>1358</v>
      </c>
      <c r="B78" s="81" t="s">
        <v>1537</v>
      </c>
      <c r="C78" s="81">
        <v>4</v>
      </c>
      <c r="D78" s="119">
        <v>0.0013185247920542579</v>
      </c>
      <c r="E78" s="119">
        <v>2.780767218408403</v>
      </c>
      <c r="F78" s="81" t="s">
        <v>2084</v>
      </c>
      <c r="G78" s="81" t="b">
        <v>1</v>
      </c>
      <c r="H78" s="81" t="b">
        <v>0</v>
      </c>
      <c r="I78" s="81" t="b">
        <v>0</v>
      </c>
      <c r="J78" s="81" t="b">
        <v>0</v>
      </c>
      <c r="K78" s="81" t="b">
        <v>0</v>
      </c>
      <c r="L78" s="81" t="b">
        <v>0</v>
      </c>
    </row>
    <row r="79" spans="1:12" ht="15">
      <c r="A79" s="81" t="s">
        <v>1537</v>
      </c>
      <c r="B79" s="81" t="s">
        <v>1538</v>
      </c>
      <c r="C79" s="81">
        <v>4</v>
      </c>
      <c r="D79" s="119">
        <v>0.0013185247920542579</v>
      </c>
      <c r="E79" s="119">
        <v>3.081797214072384</v>
      </c>
      <c r="F79" s="81" t="s">
        <v>2084</v>
      </c>
      <c r="G79" s="81" t="b">
        <v>0</v>
      </c>
      <c r="H79" s="81" t="b">
        <v>0</v>
      </c>
      <c r="I79" s="81" t="b">
        <v>0</v>
      </c>
      <c r="J79" s="81" t="b">
        <v>0</v>
      </c>
      <c r="K79" s="81" t="b">
        <v>0</v>
      </c>
      <c r="L79" s="81" t="b">
        <v>0</v>
      </c>
    </row>
    <row r="80" spans="1:12" ht="15">
      <c r="A80" s="81" t="s">
        <v>1538</v>
      </c>
      <c r="B80" s="81" t="s">
        <v>1286</v>
      </c>
      <c r="C80" s="81">
        <v>4</v>
      </c>
      <c r="D80" s="119">
        <v>0.0013185247920542579</v>
      </c>
      <c r="E80" s="119">
        <v>2.3036459636887403</v>
      </c>
      <c r="F80" s="81" t="s">
        <v>2084</v>
      </c>
      <c r="G80" s="81" t="b">
        <v>0</v>
      </c>
      <c r="H80" s="81" t="b">
        <v>0</v>
      </c>
      <c r="I80" s="81" t="b">
        <v>0</v>
      </c>
      <c r="J80" s="81" t="b">
        <v>0</v>
      </c>
      <c r="K80" s="81" t="b">
        <v>0</v>
      </c>
      <c r="L80" s="81" t="b">
        <v>0</v>
      </c>
    </row>
    <row r="81" spans="1:12" ht="15">
      <c r="A81" s="81" t="s">
        <v>1287</v>
      </c>
      <c r="B81" s="81" t="s">
        <v>1345</v>
      </c>
      <c r="C81" s="81">
        <v>4</v>
      </c>
      <c r="D81" s="119">
        <v>0.0013185247920542579</v>
      </c>
      <c r="E81" s="119">
        <v>1.9678538617655472</v>
      </c>
      <c r="F81" s="81" t="s">
        <v>2084</v>
      </c>
      <c r="G81" s="81" t="b">
        <v>0</v>
      </c>
      <c r="H81" s="81" t="b">
        <v>0</v>
      </c>
      <c r="I81" s="81" t="b">
        <v>0</v>
      </c>
      <c r="J81" s="81" t="b">
        <v>0</v>
      </c>
      <c r="K81" s="81" t="b">
        <v>0</v>
      </c>
      <c r="L81" s="81" t="b">
        <v>0</v>
      </c>
    </row>
    <row r="82" spans="1:12" ht="15">
      <c r="A82" s="81" t="s">
        <v>1345</v>
      </c>
      <c r="B82" s="81" t="s">
        <v>1332</v>
      </c>
      <c r="C82" s="81">
        <v>4</v>
      </c>
      <c r="D82" s="119">
        <v>0.0013185247920542579</v>
      </c>
      <c r="E82" s="119">
        <v>2.3828272097363654</v>
      </c>
      <c r="F82" s="81" t="s">
        <v>2084</v>
      </c>
      <c r="G82" s="81" t="b">
        <v>0</v>
      </c>
      <c r="H82" s="81" t="b">
        <v>0</v>
      </c>
      <c r="I82" s="81" t="b">
        <v>0</v>
      </c>
      <c r="J82" s="81" t="b">
        <v>0</v>
      </c>
      <c r="K82" s="81" t="b">
        <v>0</v>
      </c>
      <c r="L82" s="81" t="b">
        <v>0</v>
      </c>
    </row>
    <row r="83" spans="1:12" ht="15">
      <c r="A83" s="81" t="s">
        <v>1332</v>
      </c>
      <c r="B83" s="81" t="s">
        <v>1354</v>
      </c>
      <c r="C83" s="81">
        <v>4</v>
      </c>
      <c r="D83" s="119">
        <v>0.0013185247920542579</v>
      </c>
      <c r="E83" s="119">
        <v>2.3828272097363654</v>
      </c>
      <c r="F83" s="81" t="s">
        <v>2084</v>
      </c>
      <c r="G83" s="81" t="b">
        <v>0</v>
      </c>
      <c r="H83" s="81" t="b">
        <v>0</v>
      </c>
      <c r="I83" s="81" t="b">
        <v>0</v>
      </c>
      <c r="J83" s="81" t="b">
        <v>0</v>
      </c>
      <c r="K83" s="81" t="b">
        <v>0</v>
      </c>
      <c r="L83" s="81" t="b">
        <v>0</v>
      </c>
    </row>
    <row r="84" spans="1:12" ht="15">
      <c r="A84" s="81" t="s">
        <v>1354</v>
      </c>
      <c r="B84" s="81" t="s">
        <v>1539</v>
      </c>
      <c r="C84" s="81">
        <v>4</v>
      </c>
      <c r="D84" s="119">
        <v>0.0013185247920542579</v>
      </c>
      <c r="E84" s="119">
        <v>2.780767218408403</v>
      </c>
      <c r="F84" s="81" t="s">
        <v>2084</v>
      </c>
      <c r="G84" s="81" t="b">
        <v>0</v>
      </c>
      <c r="H84" s="81" t="b">
        <v>0</v>
      </c>
      <c r="I84" s="81" t="b">
        <v>0</v>
      </c>
      <c r="J84" s="81" t="b">
        <v>0</v>
      </c>
      <c r="K84" s="81" t="b">
        <v>0</v>
      </c>
      <c r="L84" s="81" t="b">
        <v>0</v>
      </c>
    </row>
    <row r="85" spans="1:12" ht="15">
      <c r="A85" s="81" t="s">
        <v>1539</v>
      </c>
      <c r="B85" s="81" t="s">
        <v>1299</v>
      </c>
      <c r="C85" s="81">
        <v>4</v>
      </c>
      <c r="D85" s="119">
        <v>0.0013185247920542579</v>
      </c>
      <c r="E85" s="119">
        <v>2.42858470029704</v>
      </c>
      <c r="F85" s="81" t="s">
        <v>2084</v>
      </c>
      <c r="G85" s="81" t="b">
        <v>0</v>
      </c>
      <c r="H85" s="81" t="b">
        <v>0</v>
      </c>
      <c r="I85" s="81" t="b">
        <v>0</v>
      </c>
      <c r="J85" s="81" t="b">
        <v>0</v>
      </c>
      <c r="K85" s="81" t="b">
        <v>0</v>
      </c>
      <c r="L85" s="81" t="b">
        <v>0</v>
      </c>
    </row>
    <row r="86" spans="1:12" ht="15">
      <c r="A86" s="81" t="s">
        <v>1299</v>
      </c>
      <c r="B86" s="81" t="s">
        <v>1540</v>
      </c>
      <c r="C86" s="81">
        <v>4</v>
      </c>
      <c r="D86" s="119">
        <v>0.0013185247920542579</v>
      </c>
      <c r="E86" s="119">
        <v>2.42858470029704</v>
      </c>
      <c r="F86" s="81" t="s">
        <v>2084</v>
      </c>
      <c r="G86" s="81" t="b">
        <v>0</v>
      </c>
      <c r="H86" s="81" t="b">
        <v>0</v>
      </c>
      <c r="I86" s="81" t="b">
        <v>0</v>
      </c>
      <c r="J86" s="81" t="b">
        <v>0</v>
      </c>
      <c r="K86" s="81" t="b">
        <v>0</v>
      </c>
      <c r="L86" s="81" t="b">
        <v>0</v>
      </c>
    </row>
    <row r="87" spans="1:12" ht="15">
      <c r="A87" s="81" t="s">
        <v>1540</v>
      </c>
      <c r="B87" s="81" t="s">
        <v>1297</v>
      </c>
      <c r="C87" s="81">
        <v>4</v>
      </c>
      <c r="D87" s="119">
        <v>0.0013185247920542579</v>
      </c>
      <c r="E87" s="119">
        <v>2.4534082840220726</v>
      </c>
      <c r="F87" s="81" t="s">
        <v>2084</v>
      </c>
      <c r="G87" s="81" t="b">
        <v>0</v>
      </c>
      <c r="H87" s="81" t="b">
        <v>0</v>
      </c>
      <c r="I87" s="81" t="b">
        <v>0</v>
      </c>
      <c r="J87" s="81" t="b">
        <v>0</v>
      </c>
      <c r="K87" s="81" t="b">
        <v>0</v>
      </c>
      <c r="L87" s="81" t="b">
        <v>0</v>
      </c>
    </row>
    <row r="88" spans="1:12" ht="15">
      <c r="A88" s="81" t="s">
        <v>1297</v>
      </c>
      <c r="B88" s="81" t="s">
        <v>1426</v>
      </c>
      <c r="C88" s="81">
        <v>4</v>
      </c>
      <c r="D88" s="119">
        <v>0.0013185247920542579</v>
      </c>
      <c r="E88" s="119">
        <v>2.308193591439461</v>
      </c>
      <c r="F88" s="81" t="s">
        <v>2084</v>
      </c>
      <c r="G88" s="81" t="b">
        <v>0</v>
      </c>
      <c r="H88" s="81" t="b">
        <v>0</v>
      </c>
      <c r="I88" s="81" t="b">
        <v>0</v>
      </c>
      <c r="J88" s="81" t="b">
        <v>0</v>
      </c>
      <c r="K88" s="81" t="b">
        <v>0</v>
      </c>
      <c r="L88" s="81" t="b">
        <v>0</v>
      </c>
    </row>
    <row r="89" spans="1:12" ht="15">
      <c r="A89" s="81" t="s">
        <v>1426</v>
      </c>
      <c r="B89" s="81" t="s">
        <v>1372</v>
      </c>
      <c r="C89" s="81">
        <v>4</v>
      </c>
      <c r="D89" s="119">
        <v>0.0013185247920542579</v>
      </c>
      <c r="E89" s="119">
        <v>2.741849152378033</v>
      </c>
      <c r="F89" s="81" t="s">
        <v>2084</v>
      </c>
      <c r="G89" s="81" t="b">
        <v>0</v>
      </c>
      <c r="H89" s="81" t="b">
        <v>0</v>
      </c>
      <c r="I89" s="81" t="b">
        <v>0</v>
      </c>
      <c r="J89" s="81" t="b">
        <v>0</v>
      </c>
      <c r="K89" s="81" t="b">
        <v>0</v>
      </c>
      <c r="L89" s="81" t="b">
        <v>0</v>
      </c>
    </row>
    <row r="90" spans="1:12" ht="15">
      <c r="A90" s="81" t="s">
        <v>1372</v>
      </c>
      <c r="B90" s="81" t="s">
        <v>1541</v>
      </c>
      <c r="C90" s="81">
        <v>4</v>
      </c>
      <c r="D90" s="119">
        <v>0.0013185247920542579</v>
      </c>
      <c r="E90" s="119">
        <v>2.8387591653860897</v>
      </c>
      <c r="F90" s="81" t="s">
        <v>2084</v>
      </c>
      <c r="G90" s="81" t="b">
        <v>0</v>
      </c>
      <c r="H90" s="81" t="b">
        <v>0</v>
      </c>
      <c r="I90" s="81" t="b">
        <v>0</v>
      </c>
      <c r="J90" s="81" t="b">
        <v>0</v>
      </c>
      <c r="K90" s="81" t="b">
        <v>0</v>
      </c>
      <c r="L90" s="81" t="b">
        <v>0</v>
      </c>
    </row>
    <row r="91" spans="1:12" ht="15">
      <c r="A91" s="81" t="s">
        <v>1541</v>
      </c>
      <c r="B91" s="81" t="s">
        <v>1446</v>
      </c>
      <c r="C91" s="81">
        <v>4</v>
      </c>
      <c r="D91" s="119">
        <v>0.0013185247920542579</v>
      </c>
      <c r="E91" s="119">
        <v>2.9848872010643275</v>
      </c>
      <c r="F91" s="81" t="s">
        <v>2084</v>
      </c>
      <c r="G91" s="81" t="b">
        <v>0</v>
      </c>
      <c r="H91" s="81" t="b">
        <v>0</v>
      </c>
      <c r="I91" s="81" t="b">
        <v>0</v>
      </c>
      <c r="J91" s="81" t="b">
        <v>1</v>
      </c>
      <c r="K91" s="81" t="b">
        <v>0</v>
      </c>
      <c r="L91" s="81" t="b">
        <v>0</v>
      </c>
    </row>
    <row r="92" spans="1:12" ht="15">
      <c r="A92" s="81" t="s">
        <v>1446</v>
      </c>
      <c r="B92" s="81" t="s">
        <v>1411</v>
      </c>
      <c r="C92" s="81">
        <v>4</v>
      </c>
      <c r="D92" s="119">
        <v>0.0013185247920542579</v>
      </c>
      <c r="E92" s="119">
        <v>2.8879771880562712</v>
      </c>
      <c r="F92" s="81" t="s">
        <v>2084</v>
      </c>
      <c r="G92" s="81" t="b">
        <v>1</v>
      </c>
      <c r="H92" s="81" t="b">
        <v>0</v>
      </c>
      <c r="I92" s="81" t="b">
        <v>0</v>
      </c>
      <c r="J92" s="81" t="b">
        <v>0</v>
      </c>
      <c r="K92" s="81" t="b">
        <v>0</v>
      </c>
      <c r="L92" s="81" t="b">
        <v>0</v>
      </c>
    </row>
    <row r="93" spans="1:12" ht="15">
      <c r="A93" s="81" t="s">
        <v>1411</v>
      </c>
      <c r="B93" s="81" t="s">
        <v>1542</v>
      </c>
      <c r="C93" s="81">
        <v>4</v>
      </c>
      <c r="D93" s="119">
        <v>0.0013185247920542579</v>
      </c>
      <c r="E93" s="119">
        <v>2.9848872010643275</v>
      </c>
      <c r="F93" s="81" t="s">
        <v>2084</v>
      </c>
      <c r="G93" s="81" t="b">
        <v>0</v>
      </c>
      <c r="H93" s="81" t="b">
        <v>0</v>
      </c>
      <c r="I93" s="81" t="b">
        <v>0</v>
      </c>
      <c r="J93" s="81" t="b">
        <v>0</v>
      </c>
      <c r="K93" s="81" t="b">
        <v>0</v>
      </c>
      <c r="L93" s="81" t="b">
        <v>0</v>
      </c>
    </row>
    <row r="94" spans="1:12" ht="15">
      <c r="A94" s="81" t="s">
        <v>1542</v>
      </c>
      <c r="B94" s="81" t="s">
        <v>1442</v>
      </c>
      <c r="C94" s="81">
        <v>4</v>
      </c>
      <c r="D94" s="119">
        <v>0.0013185247920542579</v>
      </c>
      <c r="E94" s="119">
        <v>2.9848872010643275</v>
      </c>
      <c r="F94" s="81" t="s">
        <v>2084</v>
      </c>
      <c r="G94" s="81" t="b">
        <v>0</v>
      </c>
      <c r="H94" s="81" t="b">
        <v>0</v>
      </c>
      <c r="I94" s="81" t="b">
        <v>0</v>
      </c>
      <c r="J94" s="81" t="b">
        <v>0</v>
      </c>
      <c r="K94" s="81" t="b">
        <v>0</v>
      </c>
      <c r="L94" s="81" t="b">
        <v>0</v>
      </c>
    </row>
    <row r="95" spans="1:12" ht="15">
      <c r="A95" s="81" t="s">
        <v>1442</v>
      </c>
      <c r="B95" s="81" t="s">
        <v>1448</v>
      </c>
      <c r="C95" s="81">
        <v>4</v>
      </c>
      <c r="D95" s="119">
        <v>0.0013185247920542579</v>
      </c>
      <c r="E95" s="119">
        <v>2.8879771880562712</v>
      </c>
      <c r="F95" s="81" t="s">
        <v>2084</v>
      </c>
      <c r="G95" s="81" t="b">
        <v>0</v>
      </c>
      <c r="H95" s="81" t="b">
        <v>0</v>
      </c>
      <c r="I95" s="81" t="b">
        <v>0</v>
      </c>
      <c r="J95" s="81" t="b">
        <v>0</v>
      </c>
      <c r="K95" s="81" t="b">
        <v>0</v>
      </c>
      <c r="L95" s="81" t="b">
        <v>0</v>
      </c>
    </row>
    <row r="96" spans="1:12" ht="15">
      <c r="A96" s="81" t="s">
        <v>1448</v>
      </c>
      <c r="B96" s="81" t="s">
        <v>1333</v>
      </c>
      <c r="C96" s="81">
        <v>4</v>
      </c>
      <c r="D96" s="119">
        <v>0.0013185247920542579</v>
      </c>
      <c r="E96" s="119">
        <v>2.6327046829529652</v>
      </c>
      <c r="F96" s="81" t="s">
        <v>2084</v>
      </c>
      <c r="G96" s="81" t="b">
        <v>0</v>
      </c>
      <c r="H96" s="81" t="b">
        <v>0</v>
      </c>
      <c r="I96" s="81" t="b">
        <v>0</v>
      </c>
      <c r="J96" s="81" t="b">
        <v>0</v>
      </c>
      <c r="K96" s="81" t="b">
        <v>0</v>
      </c>
      <c r="L96" s="81" t="b">
        <v>0</v>
      </c>
    </row>
    <row r="97" spans="1:12" ht="15">
      <c r="A97" s="81" t="s">
        <v>1333</v>
      </c>
      <c r="B97" s="81" t="s">
        <v>1445</v>
      </c>
      <c r="C97" s="81">
        <v>4</v>
      </c>
      <c r="D97" s="119">
        <v>0.0013185247920542579</v>
      </c>
      <c r="E97" s="119">
        <v>2.6327046829529652</v>
      </c>
      <c r="F97" s="81" t="s">
        <v>2084</v>
      </c>
      <c r="G97" s="81" t="b">
        <v>0</v>
      </c>
      <c r="H97" s="81" t="b">
        <v>0</v>
      </c>
      <c r="I97" s="81" t="b">
        <v>0</v>
      </c>
      <c r="J97" s="81" t="b">
        <v>0</v>
      </c>
      <c r="K97" s="81" t="b">
        <v>0</v>
      </c>
      <c r="L97" s="81" t="b">
        <v>0</v>
      </c>
    </row>
    <row r="98" spans="1:12" ht="15">
      <c r="A98" s="81" t="s">
        <v>1445</v>
      </c>
      <c r="B98" s="81" t="s">
        <v>1353</v>
      </c>
      <c r="C98" s="81">
        <v>4</v>
      </c>
      <c r="D98" s="119">
        <v>0.0013185247920542579</v>
      </c>
      <c r="E98" s="119">
        <v>2.6838572054003467</v>
      </c>
      <c r="F98" s="81" t="s">
        <v>2084</v>
      </c>
      <c r="G98" s="81" t="b">
        <v>0</v>
      </c>
      <c r="H98" s="81" t="b">
        <v>0</v>
      </c>
      <c r="I98" s="81" t="b">
        <v>0</v>
      </c>
      <c r="J98" s="81" t="b">
        <v>0</v>
      </c>
      <c r="K98" s="81" t="b">
        <v>0</v>
      </c>
      <c r="L98" s="81" t="b">
        <v>0</v>
      </c>
    </row>
    <row r="99" spans="1:12" ht="15">
      <c r="A99" s="81" t="s">
        <v>1353</v>
      </c>
      <c r="B99" s="81" t="s">
        <v>1543</v>
      </c>
      <c r="C99" s="81">
        <v>4</v>
      </c>
      <c r="D99" s="119">
        <v>0.0013185247920542579</v>
      </c>
      <c r="E99" s="119">
        <v>2.780767218408403</v>
      </c>
      <c r="F99" s="81" t="s">
        <v>2084</v>
      </c>
      <c r="G99" s="81" t="b">
        <v>0</v>
      </c>
      <c r="H99" s="81" t="b">
        <v>0</v>
      </c>
      <c r="I99" s="81" t="b">
        <v>0</v>
      </c>
      <c r="J99" s="81" t="b">
        <v>0</v>
      </c>
      <c r="K99" s="81" t="b">
        <v>0</v>
      </c>
      <c r="L99" s="81" t="b">
        <v>0</v>
      </c>
    </row>
    <row r="100" spans="1:12" ht="15">
      <c r="A100" s="81" t="s">
        <v>1543</v>
      </c>
      <c r="B100" s="81" t="s">
        <v>1544</v>
      </c>
      <c r="C100" s="81">
        <v>4</v>
      </c>
      <c r="D100" s="119">
        <v>0.0013185247920542579</v>
      </c>
      <c r="E100" s="119">
        <v>3.081797214072384</v>
      </c>
      <c r="F100" s="81" t="s">
        <v>2084</v>
      </c>
      <c r="G100" s="81" t="b">
        <v>0</v>
      </c>
      <c r="H100" s="81" t="b">
        <v>0</v>
      </c>
      <c r="I100" s="81" t="b">
        <v>0</v>
      </c>
      <c r="J100" s="81" t="b">
        <v>0</v>
      </c>
      <c r="K100" s="81" t="b">
        <v>0</v>
      </c>
      <c r="L100" s="81" t="b">
        <v>0</v>
      </c>
    </row>
    <row r="101" spans="1:12" ht="15">
      <c r="A101" s="81" t="s">
        <v>1544</v>
      </c>
      <c r="B101" s="81" t="s">
        <v>483</v>
      </c>
      <c r="C101" s="81">
        <v>4</v>
      </c>
      <c r="D101" s="119">
        <v>0.0013185247920542579</v>
      </c>
      <c r="E101" s="119">
        <v>2.2366991740581272</v>
      </c>
      <c r="F101" s="81" t="s">
        <v>2084</v>
      </c>
      <c r="G101" s="81" t="b">
        <v>0</v>
      </c>
      <c r="H101" s="81" t="b">
        <v>0</v>
      </c>
      <c r="I101" s="81" t="b">
        <v>0</v>
      </c>
      <c r="J101" s="81" t="b">
        <v>0</v>
      </c>
      <c r="K101" s="81" t="b">
        <v>0</v>
      </c>
      <c r="L101" s="81" t="b">
        <v>0</v>
      </c>
    </row>
    <row r="102" spans="1:12" ht="15">
      <c r="A102" s="81" t="s">
        <v>468</v>
      </c>
      <c r="B102" s="81" t="s">
        <v>481</v>
      </c>
      <c r="C102" s="81">
        <v>4</v>
      </c>
      <c r="D102" s="119">
        <v>0.0013185247920542579</v>
      </c>
      <c r="E102" s="119">
        <v>1.9434945159061026</v>
      </c>
      <c r="F102" s="81" t="s">
        <v>2084</v>
      </c>
      <c r="G102" s="81" t="b">
        <v>0</v>
      </c>
      <c r="H102" s="81" t="b">
        <v>0</v>
      </c>
      <c r="I102" s="81" t="b">
        <v>0</v>
      </c>
      <c r="J102" s="81" t="b">
        <v>0</v>
      </c>
      <c r="K102" s="81" t="b">
        <v>0</v>
      </c>
      <c r="L102" s="81" t="b">
        <v>0</v>
      </c>
    </row>
    <row r="103" spans="1:12" ht="15">
      <c r="A103" s="81" t="s">
        <v>481</v>
      </c>
      <c r="B103" s="81" t="s">
        <v>482</v>
      </c>
      <c r="C103" s="81">
        <v>4</v>
      </c>
      <c r="D103" s="119">
        <v>0.0013185247920542579</v>
      </c>
      <c r="E103" s="119">
        <v>2.9848872010643275</v>
      </c>
      <c r="F103" s="81" t="s">
        <v>2084</v>
      </c>
      <c r="G103" s="81" t="b">
        <v>0</v>
      </c>
      <c r="H103" s="81" t="b">
        <v>0</v>
      </c>
      <c r="I103" s="81" t="b">
        <v>0</v>
      </c>
      <c r="J103" s="81" t="b">
        <v>0</v>
      </c>
      <c r="K103" s="81" t="b">
        <v>0</v>
      </c>
      <c r="L103" s="81" t="b">
        <v>0</v>
      </c>
    </row>
    <row r="104" spans="1:12" ht="15">
      <c r="A104" s="81" t="s">
        <v>477</v>
      </c>
      <c r="B104" s="81" t="s">
        <v>476</v>
      </c>
      <c r="C104" s="81">
        <v>4</v>
      </c>
      <c r="D104" s="119">
        <v>0.0013185247920542579</v>
      </c>
      <c r="E104" s="119">
        <v>3.081797214072384</v>
      </c>
      <c r="F104" s="81" t="s">
        <v>2084</v>
      </c>
      <c r="G104" s="81" t="b">
        <v>0</v>
      </c>
      <c r="H104" s="81" t="b">
        <v>0</v>
      </c>
      <c r="I104" s="81" t="b">
        <v>0</v>
      </c>
      <c r="J104" s="81" t="b">
        <v>0</v>
      </c>
      <c r="K104" s="81" t="b">
        <v>0</v>
      </c>
      <c r="L104" s="81" t="b">
        <v>0</v>
      </c>
    </row>
    <row r="105" spans="1:12" ht="15">
      <c r="A105" s="81" t="s">
        <v>476</v>
      </c>
      <c r="B105" s="81" t="s">
        <v>475</v>
      </c>
      <c r="C105" s="81">
        <v>4</v>
      </c>
      <c r="D105" s="119">
        <v>0.0013185247920542579</v>
      </c>
      <c r="E105" s="119">
        <v>3.081797214072384</v>
      </c>
      <c r="F105" s="81" t="s">
        <v>2084</v>
      </c>
      <c r="G105" s="81" t="b">
        <v>0</v>
      </c>
      <c r="H105" s="81" t="b">
        <v>0</v>
      </c>
      <c r="I105" s="81" t="b">
        <v>0</v>
      </c>
      <c r="J105" s="81" t="b">
        <v>0</v>
      </c>
      <c r="K105" s="81" t="b">
        <v>0</v>
      </c>
      <c r="L105" s="81" t="b">
        <v>0</v>
      </c>
    </row>
    <row r="106" spans="1:12" ht="15">
      <c r="A106" s="81" t="s">
        <v>475</v>
      </c>
      <c r="B106" s="81" t="s">
        <v>474</v>
      </c>
      <c r="C106" s="81">
        <v>4</v>
      </c>
      <c r="D106" s="119">
        <v>0.0013185247920542579</v>
      </c>
      <c r="E106" s="119">
        <v>3.081797214072384</v>
      </c>
      <c r="F106" s="81" t="s">
        <v>2084</v>
      </c>
      <c r="G106" s="81" t="b">
        <v>0</v>
      </c>
      <c r="H106" s="81" t="b">
        <v>0</v>
      </c>
      <c r="I106" s="81" t="b">
        <v>0</v>
      </c>
      <c r="J106" s="81" t="b">
        <v>0</v>
      </c>
      <c r="K106" s="81" t="b">
        <v>0</v>
      </c>
      <c r="L106" s="81" t="b">
        <v>0</v>
      </c>
    </row>
    <row r="107" spans="1:12" ht="15">
      <c r="A107" s="81" t="s">
        <v>474</v>
      </c>
      <c r="B107" s="81" t="s">
        <v>1369</v>
      </c>
      <c r="C107" s="81">
        <v>4</v>
      </c>
      <c r="D107" s="119">
        <v>0.0013185247920542579</v>
      </c>
      <c r="E107" s="119">
        <v>2.905705955016703</v>
      </c>
      <c r="F107" s="81" t="s">
        <v>2084</v>
      </c>
      <c r="G107" s="81" t="b">
        <v>0</v>
      </c>
      <c r="H107" s="81" t="b">
        <v>0</v>
      </c>
      <c r="I107" s="81" t="b">
        <v>0</v>
      </c>
      <c r="J107" s="81" t="b">
        <v>0</v>
      </c>
      <c r="K107" s="81" t="b">
        <v>0</v>
      </c>
      <c r="L107" s="81" t="b">
        <v>0</v>
      </c>
    </row>
    <row r="108" spans="1:12" ht="15">
      <c r="A108" s="81" t="s">
        <v>1369</v>
      </c>
      <c r="B108" s="81" t="s">
        <v>1549</v>
      </c>
      <c r="C108" s="81">
        <v>4</v>
      </c>
      <c r="D108" s="119">
        <v>0.0013185247920542579</v>
      </c>
      <c r="E108" s="119">
        <v>2.8387591653860897</v>
      </c>
      <c r="F108" s="81" t="s">
        <v>2084</v>
      </c>
      <c r="G108" s="81" t="b">
        <v>0</v>
      </c>
      <c r="H108" s="81" t="b">
        <v>0</v>
      </c>
      <c r="I108" s="81" t="b">
        <v>0</v>
      </c>
      <c r="J108" s="81" t="b">
        <v>0</v>
      </c>
      <c r="K108" s="81" t="b">
        <v>0</v>
      </c>
      <c r="L108" s="81" t="b">
        <v>0</v>
      </c>
    </row>
    <row r="109" spans="1:12" ht="15">
      <c r="A109" s="81" t="s">
        <v>1549</v>
      </c>
      <c r="B109" s="81" t="s">
        <v>1376</v>
      </c>
      <c r="C109" s="81">
        <v>4</v>
      </c>
      <c r="D109" s="119">
        <v>0.0013185247920542579</v>
      </c>
      <c r="E109" s="119">
        <v>2.8387591653860897</v>
      </c>
      <c r="F109" s="81" t="s">
        <v>2084</v>
      </c>
      <c r="G109" s="81" t="b">
        <v>0</v>
      </c>
      <c r="H109" s="81" t="b">
        <v>0</v>
      </c>
      <c r="I109" s="81" t="b">
        <v>0</v>
      </c>
      <c r="J109" s="81" t="b">
        <v>0</v>
      </c>
      <c r="K109" s="81" t="b">
        <v>0</v>
      </c>
      <c r="L109" s="81" t="b">
        <v>0</v>
      </c>
    </row>
    <row r="110" spans="1:12" ht="15">
      <c r="A110" s="81" t="s">
        <v>1376</v>
      </c>
      <c r="B110" s="81" t="s">
        <v>468</v>
      </c>
      <c r="C110" s="81">
        <v>4</v>
      </c>
      <c r="D110" s="119">
        <v>0.0013185247920542579</v>
      </c>
      <c r="E110" s="119">
        <v>1.6926311297078516</v>
      </c>
      <c r="F110" s="81" t="s">
        <v>2084</v>
      </c>
      <c r="G110" s="81" t="b">
        <v>0</v>
      </c>
      <c r="H110" s="81" t="b">
        <v>0</v>
      </c>
      <c r="I110" s="81" t="b">
        <v>0</v>
      </c>
      <c r="J110" s="81" t="b">
        <v>0</v>
      </c>
      <c r="K110" s="81" t="b">
        <v>0</v>
      </c>
      <c r="L110" s="81" t="b">
        <v>0</v>
      </c>
    </row>
    <row r="111" spans="1:12" ht="15">
      <c r="A111" s="81" t="s">
        <v>468</v>
      </c>
      <c r="B111" s="81" t="s">
        <v>1355</v>
      </c>
      <c r="C111" s="81">
        <v>4</v>
      </c>
      <c r="D111" s="119">
        <v>0.0013185247920542579</v>
      </c>
      <c r="E111" s="119">
        <v>1.7004564672198081</v>
      </c>
      <c r="F111" s="81" t="s">
        <v>2084</v>
      </c>
      <c r="G111" s="81" t="b">
        <v>0</v>
      </c>
      <c r="H111" s="81" t="b">
        <v>0</v>
      </c>
      <c r="I111" s="81" t="b">
        <v>0</v>
      </c>
      <c r="J111" s="81" t="b">
        <v>0</v>
      </c>
      <c r="K111" s="81" t="b">
        <v>0</v>
      </c>
      <c r="L111" s="81" t="b">
        <v>0</v>
      </c>
    </row>
    <row r="112" spans="1:12" ht="15">
      <c r="A112" s="81" t="s">
        <v>1355</v>
      </c>
      <c r="B112" s="81" t="s">
        <v>1295</v>
      </c>
      <c r="C112" s="81">
        <v>4</v>
      </c>
      <c r="D112" s="119">
        <v>0.0013185247920542579</v>
      </c>
      <c r="E112" s="119">
        <v>2.081797214072384</v>
      </c>
      <c r="F112" s="81" t="s">
        <v>2084</v>
      </c>
      <c r="G112" s="81" t="b">
        <v>0</v>
      </c>
      <c r="H112" s="81" t="b">
        <v>0</v>
      </c>
      <c r="I112" s="81" t="b">
        <v>0</v>
      </c>
      <c r="J112" s="81" t="b">
        <v>0</v>
      </c>
      <c r="K112" s="81" t="b">
        <v>0</v>
      </c>
      <c r="L112" s="81" t="b">
        <v>0</v>
      </c>
    </row>
    <row r="113" spans="1:12" ht="15">
      <c r="A113" s="81" t="s">
        <v>1295</v>
      </c>
      <c r="B113" s="81" t="s">
        <v>1550</v>
      </c>
      <c r="C113" s="81">
        <v>4</v>
      </c>
      <c r="D113" s="119">
        <v>0.0013185247920542579</v>
      </c>
      <c r="E113" s="119">
        <v>2.3828272097363654</v>
      </c>
      <c r="F113" s="81" t="s">
        <v>2084</v>
      </c>
      <c r="G113" s="81" t="b">
        <v>0</v>
      </c>
      <c r="H113" s="81" t="b">
        <v>0</v>
      </c>
      <c r="I113" s="81" t="b">
        <v>0</v>
      </c>
      <c r="J113" s="81" t="b">
        <v>0</v>
      </c>
      <c r="K113" s="81" t="b">
        <v>0</v>
      </c>
      <c r="L113" s="81" t="b">
        <v>0</v>
      </c>
    </row>
    <row r="114" spans="1:12" ht="15">
      <c r="A114" s="81" t="s">
        <v>1550</v>
      </c>
      <c r="B114" s="81" t="s">
        <v>1350</v>
      </c>
      <c r="C114" s="81">
        <v>4</v>
      </c>
      <c r="D114" s="119">
        <v>0.0013185247920542579</v>
      </c>
      <c r="E114" s="119">
        <v>2.780767218408403</v>
      </c>
      <c r="F114" s="81" t="s">
        <v>2084</v>
      </c>
      <c r="G114" s="81" t="b">
        <v>0</v>
      </c>
      <c r="H114" s="81" t="b">
        <v>0</v>
      </c>
      <c r="I114" s="81" t="b">
        <v>0</v>
      </c>
      <c r="J114" s="81" t="b">
        <v>0</v>
      </c>
      <c r="K114" s="81" t="b">
        <v>0</v>
      </c>
      <c r="L114" s="81" t="b">
        <v>0</v>
      </c>
    </row>
    <row r="115" spans="1:12" ht="15">
      <c r="A115" s="81" t="s">
        <v>1430</v>
      </c>
      <c r="B115" s="81" t="s">
        <v>1351</v>
      </c>
      <c r="C115" s="81">
        <v>4</v>
      </c>
      <c r="D115" s="119">
        <v>0.0013185247920542579</v>
      </c>
      <c r="E115" s="119">
        <v>2.741849152378033</v>
      </c>
      <c r="F115" s="81" t="s">
        <v>2084</v>
      </c>
      <c r="G115" s="81" t="b">
        <v>0</v>
      </c>
      <c r="H115" s="81" t="b">
        <v>0</v>
      </c>
      <c r="I115" s="81" t="b">
        <v>0</v>
      </c>
      <c r="J115" s="81" t="b">
        <v>0</v>
      </c>
      <c r="K115" s="81" t="b">
        <v>0</v>
      </c>
      <c r="L115" s="81" t="b">
        <v>0</v>
      </c>
    </row>
    <row r="116" spans="1:12" ht="15">
      <c r="A116" s="81" t="s">
        <v>1315</v>
      </c>
      <c r="B116" s="81" t="s">
        <v>1551</v>
      </c>
      <c r="C116" s="81">
        <v>4</v>
      </c>
      <c r="D116" s="119">
        <v>0.0013185247920542579</v>
      </c>
      <c r="E116" s="119">
        <v>2.6046759593527216</v>
      </c>
      <c r="F116" s="81" t="s">
        <v>2084</v>
      </c>
      <c r="G116" s="81" t="b">
        <v>0</v>
      </c>
      <c r="H116" s="81" t="b">
        <v>0</v>
      </c>
      <c r="I116" s="81" t="b">
        <v>0</v>
      </c>
      <c r="J116" s="81" t="b">
        <v>0</v>
      </c>
      <c r="K116" s="81" t="b">
        <v>0</v>
      </c>
      <c r="L116" s="81" t="b">
        <v>0</v>
      </c>
    </row>
    <row r="117" spans="1:12" ht="15">
      <c r="A117" s="81" t="s">
        <v>1551</v>
      </c>
      <c r="B117" s="81" t="s">
        <v>1370</v>
      </c>
      <c r="C117" s="81">
        <v>4</v>
      </c>
      <c r="D117" s="119">
        <v>0.0013185247920542579</v>
      </c>
      <c r="E117" s="119">
        <v>2.8387591653860897</v>
      </c>
      <c r="F117" s="81" t="s">
        <v>2084</v>
      </c>
      <c r="G117" s="81" t="b">
        <v>0</v>
      </c>
      <c r="H117" s="81" t="b">
        <v>0</v>
      </c>
      <c r="I117" s="81" t="b">
        <v>0</v>
      </c>
      <c r="J117" s="81" t="b">
        <v>0</v>
      </c>
      <c r="K117" s="81" t="b">
        <v>0</v>
      </c>
      <c r="L117" s="81" t="b">
        <v>0</v>
      </c>
    </row>
    <row r="118" spans="1:12" ht="15">
      <c r="A118" s="81" t="s">
        <v>1313</v>
      </c>
      <c r="B118" s="81" t="s">
        <v>468</v>
      </c>
      <c r="C118" s="81">
        <v>4</v>
      </c>
      <c r="D118" s="119">
        <v>0.0013185247920542579</v>
      </c>
      <c r="E118" s="119">
        <v>1.4585479236744836</v>
      </c>
      <c r="F118" s="81" t="s">
        <v>2084</v>
      </c>
      <c r="G118" s="81" t="b">
        <v>0</v>
      </c>
      <c r="H118" s="81" t="b">
        <v>0</v>
      </c>
      <c r="I118" s="81" t="b">
        <v>0</v>
      </c>
      <c r="J118" s="81" t="b">
        <v>0</v>
      </c>
      <c r="K118" s="81" t="b">
        <v>0</v>
      </c>
      <c r="L118" s="81" t="b">
        <v>0</v>
      </c>
    </row>
    <row r="119" spans="1:12" ht="15">
      <c r="A119" s="81" t="s">
        <v>468</v>
      </c>
      <c r="B119" s="81" t="s">
        <v>1352</v>
      </c>
      <c r="C119" s="81">
        <v>4</v>
      </c>
      <c r="D119" s="119">
        <v>0.0013185247920542579</v>
      </c>
      <c r="E119" s="119">
        <v>1.6424645202421213</v>
      </c>
      <c r="F119" s="81" t="s">
        <v>2084</v>
      </c>
      <c r="G119" s="81" t="b">
        <v>0</v>
      </c>
      <c r="H119" s="81" t="b">
        <v>0</v>
      </c>
      <c r="I119" s="81" t="b">
        <v>0</v>
      </c>
      <c r="J119" s="81" t="b">
        <v>0</v>
      </c>
      <c r="K119" s="81" t="b">
        <v>0</v>
      </c>
      <c r="L119" s="81" t="b">
        <v>0</v>
      </c>
    </row>
    <row r="120" spans="1:12" ht="15">
      <c r="A120" s="81" t="s">
        <v>1352</v>
      </c>
      <c r="B120" s="81" t="s">
        <v>1552</v>
      </c>
      <c r="C120" s="81">
        <v>4</v>
      </c>
      <c r="D120" s="119">
        <v>0.0013185247920542579</v>
      </c>
      <c r="E120" s="119">
        <v>2.780767218408403</v>
      </c>
      <c r="F120" s="81" t="s">
        <v>2084</v>
      </c>
      <c r="G120" s="81" t="b">
        <v>0</v>
      </c>
      <c r="H120" s="81" t="b">
        <v>0</v>
      </c>
      <c r="I120" s="81" t="b">
        <v>0</v>
      </c>
      <c r="J120" s="81" t="b">
        <v>0</v>
      </c>
      <c r="K120" s="81" t="b">
        <v>0</v>
      </c>
      <c r="L120" s="81" t="b">
        <v>0</v>
      </c>
    </row>
    <row r="121" spans="1:12" ht="15">
      <c r="A121" s="81" t="s">
        <v>1552</v>
      </c>
      <c r="B121" s="81" t="s">
        <v>1553</v>
      </c>
      <c r="C121" s="81">
        <v>4</v>
      </c>
      <c r="D121" s="119">
        <v>0.0013185247920542579</v>
      </c>
      <c r="E121" s="119">
        <v>3.081797214072384</v>
      </c>
      <c r="F121" s="81" t="s">
        <v>2084</v>
      </c>
      <c r="G121" s="81" t="b">
        <v>0</v>
      </c>
      <c r="H121" s="81" t="b">
        <v>0</v>
      </c>
      <c r="I121" s="81" t="b">
        <v>0</v>
      </c>
      <c r="J121" s="81" t="b">
        <v>0</v>
      </c>
      <c r="K121" s="81" t="b">
        <v>0</v>
      </c>
      <c r="L121" s="81" t="b">
        <v>0</v>
      </c>
    </row>
    <row r="122" spans="1:12" ht="15">
      <c r="A122" s="81" t="s">
        <v>1356</v>
      </c>
      <c r="B122" s="81" t="s">
        <v>1554</v>
      </c>
      <c r="C122" s="81">
        <v>4</v>
      </c>
      <c r="D122" s="119">
        <v>0.0013185247920542579</v>
      </c>
      <c r="E122" s="119">
        <v>2.780767218408403</v>
      </c>
      <c r="F122" s="81" t="s">
        <v>2084</v>
      </c>
      <c r="G122" s="81" t="b">
        <v>0</v>
      </c>
      <c r="H122" s="81" t="b">
        <v>0</v>
      </c>
      <c r="I122" s="81" t="b">
        <v>0</v>
      </c>
      <c r="J122" s="81" t="b">
        <v>1</v>
      </c>
      <c r="K122" s="81" t="b">
        <v>0</v>
      </c>
      <c r="L122" s="81" t="b">
        <v>0</v>
      </c>
    </row>
    <row r="123" spans="1:12" ht="15">
      <c r="A123" s="81" t="s">
        <v>1317</v>
      </c>
      <c r="B123" s="81" t="s">
        <v>1557</v>
      </c>
      <c r="C123" s="81">
        <v>4</v>
      </c>
      <c r="D123" s="119">
        <v>0.0013185247920542579</v>
      </c>
      <c r="E123" s="119">
        <v>2.6046759593527216</v>
      </c>
      <c r="F123" s="81" t="s">
        <v>2084</v>
      </c>
      <c r="G123" s="81" t="b">
        <v>0</v>
      </c>
      <c r="H123" s="81" t="b">
        <v>0</v>
      </c>
      <c r="I123" s="81" t="b">
        <v>0</v>
      </c>
      <c r="J123" s="81" t="b">
        <v>0</v>
      </c>
      <c r="K123" s="81" t="b">
        <v>0</v>
      </c>
      <c r="L123" s="81" t="b">
        <v>0</v>
      </c>
    </row>
    <row r="124" spans="1:12" ht="15">
      <c r="A124" s="81" t="s">
        <v>1559</v>
      </c>
      <c r="B124" s="81" t="s">
        <v>1560</v>
      </c>
      <c r="C124" s="81">
        <v>4</v>
      </c>
      <c r="D124" s="119">
        <v>0.0017994033793769116</v>
      </c>
      <c r="E124" s="119">
        <v>3.081797214072384</v>
      </c>
      <c r="F124" s="81" t="s">
        <v>2084</v>
      </c>
      <c r="G124" s="81" t="b">
        <v>0</v>
      </c>
      <c r="H124" s="81" t="b">
        <v>0</v>
      </c>
      <c r="I124" s="81" t="b">
        <v>0</v>
      </c>
      <c r="J124" s="81" t="b">
        <v>0</v>
      </c>
      <c r="K124" s="81" t="b">
        <v>0</v>
      </c>
      <c r="L124" s="81" t="b">
        <v>0</v>
      </c>
    </row>
    <row r="125" spans="1:12" ht="15">
      <c r="A125" s="81" t="s">
        <v>1302</v>
      </c>
      <c r="B125" s="81" t="s">
        <v>1563</v>
      </c>
      <c r="C125" s="81">
        <v>3</v>
      </c>
      <c r="D125" s="119">
        <v>0.0010637370864178698</v>
      </c>
      <c r="E125" s="119">
        <v>2.4534082840220726</v>
      </c>
      <c r="F125" s="81" t="s">
        <v>2084</v>
      </c>
      <c r="G125" s="81" t="b">
        <v>0</v>
      </c>
      <c r="H125" s="81" t="b">
        <v>0</v>
      </c>
      <c r="I125" s="81" t="b">
        <v>0</v>
      </c>
      <c r="J125" s="81" t="b">
        <v>0</v>
      </c>
      <c r="K125" s="81" t="b">
        <v>0</v>
      </c>
      <c r="L125" s="81" t="b">
        <v>0</v>
      </c>
    </row>
    <row r="126" spans="1:12" ht="15">
      <c r="A126" s="81" t="s">
        <v>468</v>
      </c>
      <c r="B126" s="81" t="s">
        <v>1284</v>
      </c>
      <c r="C126" s="81">
        <v>3</v>
      </c>
      <c r="D126" s="119">
        <v>0.0010637370864178698</v>
      </c>
      <c r="E126" s="119">
        <v>0.958217772726809</v>
      </c>
      <c r="F126" s="81" t="s">
        <v>2084</v>
      </c>
      <c r="G126" s="81" t="b">
        <v>0</v>
      </c>
      <c r="H126" s="81" t="b">
        <v>0</v>
      </c>
      <c r="I126" s="81" t="b">
        <v>0</v>
      </c>
      <c r="J126" s="81" t="b">
        <v>0</v>
      </c>
      <c r="K126" s="81" t="b">
        <v>0</v>
      </c>
      <c r="L126" s="81" t="b">
        <v>0</v>
      </c>
    </row>
    <row r="127" spans="1:12" ht="15">
      <c r="A127" s="81" t="s">
        <v>1290</v>
      </c>
      <c r="B127" s="81" t="s">
        <v>1285</v>
      </c>
      <c r="C127" s="81">
        <v>3</v>
      </c>
      <c r="D127" s="119">
        <v>0.0010637370864178698</v>
      </c>
      <c r="E127" s="119">
        <v>1.3520925927601968</v>
      </c>
      <c r="F127" s="81" t="s">
        <v>2084</v>
      </c>
      <c r="G127" s="81" t="b">
        <v>1</v>
      </c>
      <c r="H127" s="81" t="b">
        <v>0</v>
      </c>
      <c r="I127" s="81" t="b">
        <v>0</v>
      </c>
      <c r="J127" s="81" t="b">
        <v>0</v>
      </c>
      <c r="K127" s="81" t="b">
        <v>0</v>
      </c>
      <c r="L127" s="81" t="b">
        <v>0</v>
      </c>
    </row>
    <row r="128" spans="1:12" ht="15">
      <c r="A128" s="81" t="s">
        <v>1280</v>
      </c>
      <c r="B128" s="81" t="s">
        <v>1580</v>
      </c>
      <c r="C128" s="81">
        <v>3</v>
      </c>
      <c r="D128" s="119">
        <v>0.0011692230642866884</v>
      </c>
      <c r="E128" s="119">
        <v>2.011759347464629</v>
      </c>
      <c r="F128" s="81" t="s">
        <v>2084</v>
      </c>
      <c r="G128" s="81" t="b">
        <v>0</v>
      </c>
      <c r="H128" s="81" t="b">
        <v>0</v>
      </c>
      <c r="I128" s="81" t="b">
        <v>0</v>
      </c>
      <c r="J128" s="81" t="b">
        <v>0</v>
      </c>
      <c r="K128" s="81" t="b">
        <v>0</v>
      </c>
      <c r="L128" s="81" t="b">
        <v>0</v>
      </c>
    </row>
    <row r="129" spans="1:12" ht="15">
      <c r="A129" s="81" t="s">
        <v>1580</v>
      </c>
      <c r="B129" s="81" t="s">
        <v>848</v>
      </c>
      <c r="C129" s="81">
        <v>3</v>
      </c>
      <c r="D129" s="119">
        <v>0.0011692230642866884</v>
      </c>
      <c r="E129" s="119">
        <v>1.5106709369880724</v>
      </c>
      <c r="F129" s="81" t="s">
        <v>2084</v>
      </c>
      <c r="G129" s="81" t="b">
        <v>0</v>
      </c>
      <c r="H129" s="81" t="b">
        <v>0</v>
      </c>
      <c r="I129" s="81" t="b">
        <v>0</v>
      </c>
      <c r="J129" s="81" t="b">
        <v>0</v>
      </c>
      <c r="K129" s="81" t="b">
        <v>0</v>
      </c>
      <c r="L129" s="81" t="b">
        <v>0</v>
      </c>
    </row>
    <row r="130" spans="1:12" ht="15">
      <c r="A130" s="81" t="s">
        <v>848</v>
      </c>
      <c r="B130" s="81" t="s">
        <v>1581</v>
      </c>
      <c r="C130" s="81">
        <v>3</v>
      </c>
      <c r="D130" s="119">
        <v>0.0011692230642866884</v>
      </c>
      <c r="E130" s="119">
        <v>1.5904355202381113</v>
      </c>
      <c r="F130" s="81" t="s">
        <v>2084</v>
      </c>
      <c r="G130" s="81" t="b">
        <v>0</v>
      </c>
      <c r="H130" s="81" t="b">
        <v>0</v>
      </c>
      <c r="I130" s="81" t="b">
        <v>0</v>
      </c>
      <c r="J130" s="81" t="b">
        <v>0</v>
      </c>
      <c r="K130" s="81" t="b">
        <v>0</v>
      </c>
      <c r="L130" s="81" t="b">
        <v>0</v>
      </c>
    </row>
    <row r="131" spans="1:12" ht="15">
      <c r="A131" s="81" t="s">
        <v>1581</v>
      </c>
      <c r="B131" s="81" t="s">
        <v>1582</v>
      </c>
      <c r="C131" s="81">
        <v>3</v>
      </c>
      <c r="D131" s="119">
        <v>0.0011692230642866884</v>
      </c>
      <c r="E131" s="119">
        <v>3.206735950680684</v>
      </c>
      <c r="F131" s="81" t="s">
        <v>2084</v>
      </c>
      <c r="G131" s="81" t="b">
        <v>0</v>
      </c>
      <c r="H131" s="81" t="b">
        <v>0</v>
      </c>
      <c r="I131" s="81" t="b">
        <v>0</v>
      </c>
      <c r="J131" s="81" t="b">
        <v>0</v>
      </c>
      <c r="K131" s="81" t="b">
        <v>0</v>
      </c>
      <c r="L131" s="81" t="b">
        <v>0</v>
      </c>
    </row>
    <row r="132" spans="1:12" ht="15">
      <c r="A132" s="81" t="s">
        <v>1582</v>
      </c>
      <c r="B132" s="81" t="s">
        <v>1583</v>
      </c>
      <c r="C132" s="81">
        <v>3</v>
      </c>
      <c r="D132" s="119">
        <v>0.0011692230642866884</v>
      </c>
      <c r="E132" s="119">
        <v>3.206735950680684</v>
      </c>
      <c r="F132" s="81" t="s">
        <v>2084</v>
      </c>
      <c r="G132" s="81" t="b">
        <v>0</v>
      </c>
      <c r="H132" s="81" t="b">
        <v>0</v>
      </c>
      <c r="I132" s="81" t="b">
        <v>0</v>
      </c>
      <c r="J132" s="81" t="b">
        <v>0</v>
      </c>
      <c r="K132" s="81" t="b">
        <v>0</v>
      </c>
      <c r="L132" s="81" t="b">
        <v>0</v>
      </c>
    </row>
    <row r="133" spans="1:12" ht="15">
      <c r="A133" s="81" t="s">
        <v>1583</v>
      </c>
      <c r="B133" s="81" t="s">
        <v>1584</v>
      </c>
      <c r="C133" s="81">
        <v>3</v>
      </c>
      <c r="D133" s="119">
        <v>0.0011692230642866884</v>
      </c>
      <c r="E133" s="119">
        <v>3.206735950680684</v>
      </c>
      <c r="F133" s="81" t="s">
        <v>2084</v>
      </c>
      <c r="G133" s="81" t="b">
        <v>0</v>
      </c>
      <c r="H133" s="81" t="b">
        <v>0</v>
      </c>
      <c r="I133" s="81" t="b">
        <v>0</v>
      </c>
      <c r="J133" s="81" t="b">
        <v>0</v>
      </c>
      <c r="K133" s="81" t="b">
        <v>0</v>
      </c>
      <c r="L133" s="81" t="b">
        <v>0</v>
      </c>
    </row>
    <row r="134" spans="1:12" ht="15">
      <c r="A134" s="81" t="s">
        <v>1584</v>
      </c>
      <c r="B134" s="81" t="s">
        <v>1585</v>
      </c>
      <c r="C134" s="81">
        <v>3</v>
      </c>
      <c r="D134" s="119">
        <v>0.0011692230642866884</v>
      </c>
      <c r="E134" s="119">
        <v>3.206735950680684</v>
      </c>
      <c r="F134" s="81" t="s">
        <v>2084</v>
      </c>
      <c r="G134" s="81" t="b">
        <v>0</v>
      </c>
      <c r="H134" s="81" t="b">
        <v>0</v>
      </c>
      <c r="I134" s="81" t="b">
        <v>0</v>
      </c>
      <c r="J134" s="81" t="b">
        <v>0</v>
      </c>
      <c r="K134" s="81" t="b">
        <v>0</v>
      </c>
      <c r="L134" s="81" t="b">
        <v>0</v>
      </c>
    </row>
    <row r="135" spans="1:12" ht="15">
      <c r="A135" s="81" t="s">
        <v>1585</v>
      </c>
      <c r="B135" s="81" t="s">
        <v>1586</v>
      </c>
      <c r="C135" s="81">
        <v>3</v>
      </c>
      <c r="D135" s="119">
        <v>0.0011692230642866884</v>
      </c>
      <c r="E135" s="119">
        <v>3.206735950680684</v>
      </c>
      <c r="F135" s="81" t="s">
        <v>2084</v>
      </c>
      <c r="G135" s="81" t="b">
        <v>0</v>
      </c>
      <c r="H135" s="81" t="b">
        <v>0</v>
      </c>
      <c r="I135" s="81" t="b">
        <v>0</v>
      </c>
      <c r="J135" s="81" t="b">
        <v>0</v>
      </c>
      <c r="K135" s="81" t="b">
        <v>0</v>
      </c>
      <c r="L135" s="81" t="b">
        <v>0</v>
      </c>
    </row>
    <row r="136" spans="1:12" ht="15">
      <c r="A136" s="81" t="s">
        <v>1586</v>
      </c>
      <c r="B136" s="81" t="s">
        <v>1587</v>
      </c>
      <c r="C136" s="81">
        <v>3</v>
      </c>
      <c r="D136" s="119">
        <v>0.0011692230642866884</v>
      </c>
      <c r="E136" s="119">
        <v>3.206735950680684</v>
      </c>
      <c r="F136" s="81" t="s">
        <v>2084</v>
      </c>
      <c r="G136" s="81" t="b">
        <v>0</v>
      </c>
      <c r="H136" s="81" t="b">
        <v>0</v>
      </c>
      <c r="I136" s="81" t="b">
        <v>0</v>
      </c>
      <c r="J136" s="81" t="b">
        <v>0</v>
      </c>
      <c r="K136" s="81" t="b">
        <v>0</v>
      </c>
      <c r="L136" s="81" t="b">
        <v>0</v>
      </c>
    </row>
    <row r="137" spans="1:12" ht="15">
      <c r="A137" s="81" t="s">
        <v>1587</v>
      </c>
      <c r="B137" s="81" t="s">
        <v>1588</v>
      </c>
      <c r="C137" s="81">
        <v>3</v>
      </c>
      <c r="D137" s="119">
        <v>0.0011692230642866884</v>
      </c>
      <c r="E137" s="119">
        <v>3.206735950680684</v>
      </c>
      <c r="F137" s="81" t="s">
        <v>2084</v>
      </c>
      <c r="G137" s="81" t="b">
        <v>0</v>
      </c>
      <c r="H137" s="81" t="b">
        <v>0</v>
      </c>
      <c r="I137" s="81" t="b">
        <v>0</v>
      </c>
      <c r="J137" s="81" t="b">
        <v>0</v>
      </c>
      <c r="K137" s="81" t="b">
        <v>0</v>
      </c>
      <c r="L137" s="81" t="b">
        <v>0</v>
      </c>
    </row>
    <row r="138" spans="1:12" ht="15">
      <c r="A138" s="81" t="s">
        <v>1588</v>
      </c>
      <c r="B138" s="81" t="s">
        <v>1589</v>
      </c>
      <c r="C138" s="81">
        <v>3</v>
      </c>
      <c r="D138" s="119">
        <v>0.0011692230642866884</v>
      </c>
      <c r="E138" s="119">
        <v>3.206735950680684</v>
      </c>
      <c r="F138" s="81" t="s">
        <v>2084</v>
      </c>
      <c r="G138" s="81" t="b">
        <v>0</v>
      </c>
      <c r="H138" s="81" t="b">
        <v>0</v>
      </c>
      <c r="I138" s="81" t="b">
        <v>0</v>
      </c>
      <c r="J138" s="81" t="b">
        <v>0</v>
      </c>
      <c r="K138" s="81" t="b">
        <v>0</v>
      </c>
      <c r="L138" s="81" t="b">
        <v>0</v>
      </c>
    </row>
    <row r="139" spans="1:12" ht="15">
      <c r="A139" s="81" t="s">
        <v>1589</v>
      </c>
      <c r="B139" s="81" t="s">
        <v>1590</v>
      </c>
      <c r="C139" s="81">
        <v>3</v>
      </c>
      <c r="D139" s="119">
        <v>0.0011692230642866884</v>
      </c>
      <c r="E139" s="119">
        <v>3.206735950680684</v>
      </c>
      <c r="F139" s="81" t="s">
        <v>2084</v>
      </c>
      <c r="G139" s="81" t="b">
        <v>0</v>
      </c>
      <c r="H139" s="81" t="b">
        <v>0</v>
      </c>
      <c r="I139" s="81" t="b">
        <v>0</v>
      </c>
      <c r="J139" s="81" t="b">
        <v>0</v>
      </c>
      <c r="K139" s="81" t="b">
        <v>0</v>
      </c>
      <c r="L139" s="81" t="b">
        <v>0</v>
      </c>
    </row>
    <row r="140" spans="1:12" ht="15">
      <c r="A140" s="81" t="s">
        <v>1590</v>
      </c>
      <c r="B140" s="81" t="s">
        <v>1591</v>
      </c>
      <c r="C140" s="81">
        <v>3</v>
      </c>
      <c r="D140" s="119">
        <v>0.0011692230642866884</v>
      </c>
      <c r="E140" s="119">
        <v>3.206735950680684</v>
      </c>
      <c r="F140" s="81" t="s">
        <v>2084</v>
      </c>
      <c r="G140" s="81" t="b">
        <v>0</v>
      </c>
      <c r="H140" s="81" t="b">
        <v>0</v>
      </c>
      <c r="I140" s="81" t="b">
        <v>0</v>
      </c>
      <c r="J140" s="81" t="b">
        <v>0</v>
      </c>
      <c r="K140" s="81" t="b">
        <v>0</v>
      </c>
      <c r="L140" s="81" t="b">
        <v>0</v>
      </c>
    </row>
    <row r="141" spans="1:12" ht="15">
      <c r="A141" s="81" t="s">
        <v>1591</v>
      </c>
      <c r="B141" s="81" t="s">
        <v>1592</v>
      </c>
      <c r="C141" s="81">
        <v>3</v>
      </c>
      <c r="D141" s="119">
        <v>0.0011692230642866884</v>
      </c>
      <c r="E141" s="119">
        <v>3.206735950680684</v>
      </c>
      <c r="F141" s="81" t="s">
        <v>2084</v>
      </c>
      <c r="G141" s="81" t="b">
        <v>0</v>
      </c>
      <c r="H141" s="81" t="b">
        <v>0</v>
      </c>
      <c r="I141" s="81" t="b">
        <v>0</v>
      </c>
      <c r="J141" s="81" t="b">
        <v>0</v>
      </c>
      <c r="K141" s="81" t="b">
        <v>0</v>
      </c>
      <c r="L141" s="81" t="b">
        <v>0</v>
      </c>
    </row>
    <row r="142" spans="1:12" ht="15">
      <c r="A142" s="81" t="s">
        <v>1592</v>
      </c>
      <c r="B142" s="81" t="s">
        <v>1593</v>
      </c>
      <c r="C142" s="81">
        <v>3</v>
      </c>
      <c r="D142" s="119">
        <v>0.0011692230642866884</v>
      </c>
      <c r="E142" s="119">
        <v>3.206735950680684</v>
      </c>
      <c r="F142" s="81" t="s">
        <v>2084</v>
      </c>
      <c r="G142" s="81" t="b">
        <v>0</v>
      </c>
      <c r="H142" s="81" t="b">
        <v>0</v>
      </c>
      <c r="I142" s="81" t="b">
        <v>0</v>
      </c>
      <c r="J142" s="81" t="b">
        <v>0</v>
      </c>
      <c r="K142" s="81" t="b">
        <v>0</v>
      </c>
      <c r="L142" s="81" t="b">
        <v>0</v>
      </c>
    </row>
    <row r="143" spans="1:12" ht="15">
      <c r="A143" s="81" t="s">
        <v>1593</v>
      </c>
      <c r="B143" s="81" t="s">
        <v>1480</v>
      </c>
      <c r="C143" s="81">
        <v>3</v>
      </c>
      <c r="D143" s="119">
        <v>0.0011692230642866884</v>
      </c>
      <c r="E143" s="119">
        <v>3.081797214072384</v>
      </c>
      <c r="F143" s="81" t="s">
        <v>2084</v>
      </c>
      <c r="G143" s="81" t="b">
        <v>0</v>
      </c>
      <c r="H143" s="81" t="b">
        <v>0</v>
      </c>
      <c r="I143" s="81" t="b">
        <v>0</v>
      </c>
      <c r="J143" s="81" t="b">
        <v>0</v>
      </c>
      <c r="K143" s="81" t="b">
        <v>0</v>
      </c>
      <c r="L143" s="81" t="b">
        <v>0</v>
      </c>
    </row>
    <row r="144" spans="1:12" ht="15">
      <c r="A144" s="81" t="s">
        <v>1480</v>
      </c>
      <c r="B144" s="81" t="s">
        <v>1594</v>
      </c>
      <c r="C144" s="81">
        <v>3</v>
      </c>
      <c r="D144" s="119">
        <v>0.0011692230642866884</v>
      </c>
      <c r="E144" s="119">
        <v>3.081797214072384</v>
      </c>
      <c r="F144" s="81" t="s">
        <v>2084</v>
      </c>
      <c r="G144" s="81" t="b">
        <v>0</v>
      </c>
      <c r="H144" s="81" t="b">
        <v>0</v>
      </c>
      <c r="I144" s="81" t="b">
        <v>0</v>
      </c>
      <c r="J144" s="81" t="b">
        <v>0</v>
      </c>
      <c r="K144" s="81" t="b">
        <v>0</v>
      </c>
      <c r="L144" s="81" t="b">
        <v>0</v>
      </c>
    </row>
    <row r="145" spans="1:12" ht="15">
      <c r="A145" s="81" t="s">
        <v>1594</v>
      </c>
      <c r="B145" s="81" t="s">
        <v>1595</v>
      </c>
      <c r="C145" s="81">
        <v>3</v>
      </c>
      <c r="D145" s="119">
        <v>0.0011692230642866884</v>
      </c>
      <c r="E145" s="119">
        <v>3.206735950680684</v>
      </c>
      <c r="F145" s="81" t="s">
        <v>2084</v>
      </c>
      <c r="G145" s="81" t="b">
        <v>0</v>
      </c>
      <c r="H145" s="81" t="b">
        <v>0</v>
      </c>
      <c r="I145" s="81" t="b">
        <v>0</v>
      </c>
      <c r="J145" s="81" t="b">
        <v>0</v>
      </c>
      <c r="K145" s="81" t="b">
        <v>0</v>
      </c>
      <c r="L145" s="81" t="b">
        <v>0</v>
      </c>
    </row>
    <row r="146" spans="1:12" ht="15">
      <c r="A146" s="81" t="s">
        <v>1595</v>
      </c>
      <c r="B146" s="81" t="s">
        <v>1596</v>
      </c>
      <c r="C146" s="81">
        <v>3</v>
      </c>
      <c r="D146" s="119">
        <v>0.0011692230642866884</v>
      </c>
      <c r="E146" s="119">
        <v>3.206735950680684</v>
      </c>
      <c r="F146" s="81" t="s">
        <v>2084</v>
      </c>
      <c r="G146" s="81" t="b">
        <v>0</v>
      </c>
      <c r="H146" s="81" t="b">
        <v>0</v>
      </c>
      <c r="I146" s="81" t="b">
        <v>0</v>
      </c>
      <c r="J146" s="81" t="b">
        <v>0</v>
      </c>
      <c r="K146" s="81" t="b">
        <v>0</v>
      </c>
      <c r="L146" s="81" t="b">
        <v>0</v>
      </c>
    </row>
    <row r="147" spans="1:12" ht="15">
      <c r="A147" s="81" t="s">
        <v>1596</v>
      </c>
      <c r="B147" s="81" t="s">
        <v>1597</v>
      </c>
      <c r="C147" s="81">
        <v>3</v>
      </c>
      <c r="D147" s="119">
        <v>0.0011692230642866884</v>
      </c>
      <c r="E147" s="119">
        <v>3.206735950680684</v>
      </c>
      <c r="F147" s="81" t="s">
        <v>2084</v>
      </c>
      <c r="G147" s="81" t="b">
        <v>0</v>
      </c>
      <c r="H147" s="81" t="b">
        <v>0</v>
      </c>
      <c r="I147" s="81" t="b">
        <v>0</v>
      </c>
      <c r="J147" s="81" t="b">
        <v>0</v>
      </c>
      <c r="K147" s="81" t="b">
        <v>0</v>
      </c>
      <c r="L147" s="81" t="b">
        <v>0</v>
      </c>
    </row>
    <row r="148" spans="1:12" ht="15">
      <c r="A148" s="81" t="s">
        <v>1597</v>
      </c>
      <c r="B148" s="81" t="s">
        <v>1598</v>
      </c>
      <c r="C148" s="81">
        <v>3</v>
      </c>
      <c r="D148" s="119">
        <v>0.0011692230642866884</v>
      </c>
      <c r="E148" s="119">
        <v>3.206735950680684</v>
      </c>
      <c r="F148" s="81" t="s">
        <v>2084</v>
      </c>
      <c r="G148" s="81" t="b">
        <v>0</v>
      </c>
      <c r="H148" s="81" t="b">
        <v>0</v>
      </c>
      <c r="I148" s="81" t="b">
        <v>0</v>
      </c>
      <c r="J148" s="81" t="b">
        <v>0</v>
      </c>
      <c r="K148" s="81" t="b">
        <v>0</v>
      </c>
      <c r="L148" s="81" t="b">
        <v>0</v>
      </c>
    </row>
    <row r="149" spans="1:12" ht="15">
      <c r="A149" s="81" t="s">
        <v>1598</v>
      </c>
      <c r="B149" s="81" t="s">
        <v>1282</v>
      </c>
      <c r="C149" s="81">
        <v>3</v>
      </c>
      <c r="D149" s="119">
        <v>0.0011692230642866884</v>
      </c>
      <c r="E149" s="119">
        <v>2.081797214072384</v>
      </c>
      <c r="F149" s="81" t="s">
        <v>2084</v>
      </c>
      <c r="G149" s="81" t="b">
        <v>0</v>
      </c>
      <c r="H149" s="81" t="b">
        <v>0</v>
      </c>
      <c r="I149" s="81" t="b">
        <v>0</v>
      </c>
      <c r="J149" s="81" t="b">
        <v>0</v>
      </c>
      <c r="K149" s="81" t="b">
        <v>0</v>
      </c>
      <c r="L149" s="81" t="b">
        <v>0</v>
      </c>
    </row>
    <row r="150" spans="1:12" ht="15">
      <c r="A150" s="81" t="s">
        <v>1282</v>
      </c>
      <c r="B150" s="81" t="s">
        <v>1599</v>
      </c>
      <c r="C150" s="81">
        <v>3</v>
      </c>
      <c r="D150" s="119">
        <v>0.0011692230642866884</v>
      </c>
      <c r="E150" s="119">
        <v>2.1397891610500706</v>
      </c>
      <c r="F150" s="81" t="s">
        <v>2084</v>
      </c>
      <c r="G150" s="81" t="b">
        <v>0</v>
      </c>
      <c r="H150" s="81" t="b">
        <v>0</v>
      </c>
      <c r="I150" s="81" t="b">
        <v>0</v>
      </c>
      <c r="J150" s="81" t="b">
        <v>0</v>
      </c>
      <c r="K150" s="81" t="b">
        <v>0</v>
      </c>
      <c r="L150" s="81" t="b">
        <v>0</v>
      </c>
    </row>
    <row r="151" spans="1:12" ht="15">
      <c r="A151" s="81" t="s">
        <v>1599</v>
      </c>
      <c r="B151" s="81" t="s">
        <v>1383</v>
      </c>
      <c r="C151" s="81">
        <v>3</v>
      </c>
      <c r="D151" s="119">
        <v>0.0011692230642866884</v>
      </c>
      <c r="E151" s="119">
        <v>2.905705955016703</v>
      </c>
      <c r="F151" s="81" t="s">
        <v>2084</v>
      </c>
      <c r="G151" s="81" t="b">
        <v>0</v>
      </c>
      <c r="H151" s="81" t="b">
        <v>0</v>
      </c>
      <c r="I151" s="81" t="b">
        <v>0</v>
      </c>
      <c r="J151" s="81" t="b">
        <v>0</v>
      </c>
      <c r="K151" s="81" t="b">
        <v>0</v>
      </c>
      <c r="L151" s="81" t="b">
        <v>0</v>
      </c>
    </row>
    <row r="152" spans="1:12" ht="15">
      <c r="A152" s="81" t="s">
        <v>1380</v>
      </c>
      <c r="B152" s="81" t="s">
        <v>1328</v>
      </c>
      <c r="C152" s="81">
        <v>3</v>
      </c>
      <c r="D152" s="119">
        <v>0.0010637370864178698</v>
      </c>
      <c r="E152" s="119">
        <v>2.3828272097363654</v>
      </c>
      <c r="F152" s="81" t="s">
        <v>2084</v>
      </c>
      <c r="G152" s="81" t="b">
        <v>0</v>
      </c>
      <c r="H152" s="81" t="b">
        <v>0</v>
      </c>
      <c r="I152" s="81" t="b">
        <v>0</v>
      </c>
      <c r="J152" s="81" t="b">
        <v>0</v>
      </c>
      <c r="K152" s="81" t="b">
        <v>0</v>
      </c>
      <c r="L152" s="81" t="b">
        <v>0</v>
      </c>
    </row>
    <row r="153" spans="1:12" ht="15">
      <c r="A153" s="81" t="s">
        <v>1290</v>
      </c>
      <c r="B153" s="81" t="s">
        <v>1281</v>
      </c>
      <c r="C153" s="81">
        <v>3</v>
      </c>
      <c r="D153" s="119">
        <v>0.0010637370864178698</v>
      </c>
      <c r="E153" s="119">
        <v>1.1864667673826805</v>
      </c>
      <c r="F153" s="81" t="s">
        <v>2084</v>
      </c>
      <c r="G153" s="81" t="b">
        <v>1</v>
      </c>
      <c r="H153" s="81" t="b">
        <v>0</v>
      </c>
      <c r="I153" s="81" t="b">
        <v>0</v>
      </c>
      <c r="J153" s="81" t="b">
        <v>0</v>
      </c>
      <c r="K153" s="81" t="b">
        <v>0</v>
      </c>
      <c r="L153" s="81" t="b">
        <v>0</v>
      </c>
    </row>
    <row r="154" spans="1:12" ht="15">
      <c r="A154" s="81" t="s">
        <v>1315</v>
      </c>
      <c r="B154" s="81" t="s">
        <v>1370</v>
      </c>
      <c r="C154" s="81">
        <v>3</v>
      </c>
      <c r="D154" s="119">
        <v>0.0010637370864178698</v>
      </c>
      <c r="E154" s="119">
        <v>2.2366991740581272</v>
      </c>
      <c r="F154" s="81" t="s">
        <v>2084</v>
      </c>
      <c r="G154" s="81" t="b">
        <v>0</v>
      </c>
      <c r="H154" s="81" t="b">
        <v>0</v>
      </c>
      <c r="I154" s="81" t="b">
        <v>0</v>
      </c>
      <c r="J154" s="81" t="b">
        <v>0</v>
      </c>
      <c r="K154" s="81" t="b">
        <v>0</v>
      </c>
      <c r="L154" s="81" t="b">
        <v>0</v>
      </c>
    </row>
    <row r="155" spans="1:12" ht="15">
      <c r="A155" s="81" t="s">
        <v>1299</v>
      </c>
      <c r="B155" s="81" t="s">
        <v>1348</v>
      </c>
      <c r="C155" s="81">
        <v>3</v>
      </c>
      <c r="D155" s="119">
        <v>0.0010637370864178698</v>
      </c>
      <c r="E155" s="119">
        <v>2.002615968024759</v>
      </c>
      <c r="F155" s="81" t="s">
        <v>2084</v>
      </c>
      <c r="G155" s="81" t="b">
        <v>0</v>
      </c>
      <c r="H155" s="81" t="b">
        <v>0</v>
      </c>
      <c r="I155" s="81" t="b">
        <v>0</v>
      </c>
      <c r="J155" s="81" t="b">
        <v>0</v>
      </c>
      <c r="K155" s="81" t="b">
        <v>0</v>
      </c>
      <c r="L155" s="81" t="b">
        <v>0</v>
      </c>
    </row>
    <row r="156" spans="1:12" ht="15">
      <c r="A156" s="81" t="s">
        <v>1396</v>
      </c>
      <c r="B156" s="81" t="s">
        <v>1494</v>
      </c>
      <c r="C156" s="81">
        <v>3</v>
      </c>
      <c r="D156" s="119">
        <v>0.0011692230642866884</v>
      </c>
      <c r="E156" s="119">
        <v>2.780767218408403</v>
      </c>
      <c r="F156" s="81" t="s">
        <v>2084</v>
      </c>
      <c r="G156" s="81" t="b">
        <v>0</v>
      </c>
      <c r="H156" s="81" t="b">
        <v>0</v>
      </c>
      <c r="I156" s="81" t="b">
        <v>0</v>
      </c>
      <c r="J156" s="81" t="b">
        <v>0</v>
      </c>
      <c r="K156" s="81" t="b">
        <v>0</v>
      </c>
      <c r="L156" s="81" t="b">
        <v>0</v>
      </c>
    </row>
    <row r="157" spans="1:12" ht="15">
      <c r="A157" s="81" t="s">
        <v>1494</v>
      </c>
      <c r="B157" s="81" t="s">
        <v>1644</v>
      </c>
      <c r="C157" s="81">
        <v>3</v>
      </c>
      <c r="D157" s="119">
        <v>0.0011692230642866884</v>
      </c>
      <c r="E157" s="119">
        <v>3.081797214072384</v>
      </c>
      <c r="F157" s="81" t="s">
        <v>2084</v>
      </c>
      <c r="G157" s="81" t="b">
        <v>0</v>
      </c>
      <c r="H157" s="81" t="b">
        <v>0</v>
      </c>
      <c r="I157" s="81" t="b">
        <v>0</v>
      </c>
      <c r="J157" s="81" t="b">
        <v>0</v>
      </c>
      <c r="K157" s="81" t="b">
        <v>0</v>
      </c>
      <c r="L157" s="81" t="b">
        <v>0</v>
      </c>
    </row>
    <row r="158" spans="1:12" ht="15">
      <c r="A158" s="81" t="s">
        <v>1644</v>
      </c>
      <c r="B158" s="81" t="s">
        <v>1645</v>
      </c>
      <c r="C158" s="81">
        <v>3</v>
      </c>
      <c r="D158" s="119">
        <v>0.0011692230642866884</v>
      </c>
      <c r="E158" s="119">
        <v>3.206735950680684</v>
      </c>
      <c r="F158" s="81" t="s">
        <v>2084</v>
      </c>
      <c r="G158" s="81" t="b">
        <v>0</v>
      </c>
      <c r="H158" s="81" t="b">
        <v>0</v>
      </c>
      <c r="I158" s="81" t="b">
        <v>0</v>
      </c>
      <c r="J158" s="81" t="b">
        <v>0</v>
      </c>
      <c r="K158" s="81" t="b">
        <v>0</v>
      </c>
      <c r="L158" s="81" t="b">
        <v>0</v>
      </c>
    </row>
    <row r="159" spans="1:12" ht="15">
      <c r="A159" s="81" t="s">
        <v>1284</v>
      </c>
      <c r="B159" s="81" t="s">
        <v>1286</v>
      </c>
      <c r="C159" s="81">
        <v>3</v>
      </c>
      <c r="D159" s="119">
        <v>0.0010637370864178698</v>
      </c>
      <c r="E159" s="119">
        <v>1.3183692205094468</v>
      </c>
      <c r="F159" s="81" t="s">
        <v>2084</v>
      </c>
      <c r="G159" s="81" t="b">
        <v>0</v>
      </c>
      <c r="H159" s="81" t="b">
        <v>0</v>
      </c>
      <c r="I159" s="81" t="b">
        <v>0</v>
      </c>
      <c r="J159" s="81" t="b">
        <v>0</v>
      </c>
      <c r="K159" s="81" t="b">
        <v>0</v>
      </c>
      <c r="L159" s="81" t="b">
        <v>0</v>
      </c>
    </row>
    <row r="160" spans="1:12" ht="15">
      <c r="A160" s="81" t="s">
        <v>1286</v>
      </c>
      <c r="B160" s="81" t="s">
        <v>1281</v>
      </c>
      <c r="C160" s="81">
        <v>3</v>
      </c>
      <c r="D160" s="119">
        <v>0.0010637370864178698</v>
      </c>
      <c r="E160" s="119">
        <v>1.116830839241286</v>
      </c>
      <c r="F160" s="81" t="s">
        <v>2084</v>
      </c>
      <c r="G160" s="81" t="b">
        <v>0</v>
      </c>
      <c r="H160" s="81" t="b">
        <v>0</v>
      </c>
      <c r="I160" s="81" t="b">
        <v>0</v>
      </c>
      <c r="J160" s="81" t="b">
        <v>0</v>
      </c>
      <c r="K160" s="81" t="b">
        <v>0</v>
      </c>
      <c r="L160" s="81" t="b">
        <v>0</v>
      </c>
    </row>
    <row r="161" spans="1:12" ht="15">
      <c r="A161" s="81" t="s">
        <v>1280</v>
      </c>
      <c r="B161" s="81" t="s">
        <v>1288</v>
      </c>
      <c r="C161" s="81">
        <v>3</v>
      </c>
      <c r="D161" s="119">
        <v>0.0010637370864178698</v>
      </c>
      <c r="E161" s="119">
        <v>1.1086693604726854</v>
      </c>
      <c r="F161" s="81" t="s">
        <v>2084</v>
      </c>
      <c r="G161" s="81" t="b">
        <v>0</v>
      </c>
      <c r="H161" s="81" t="b">
        <v>0</v>
      </c>
      <c r="I161" s="81" t="b">
        <v>0</v>
      </c>
      <c r="J161" s="81" t="b">
        <v>0</v>
      </c>
      <c r="K161" s="81" t="b">
        <v>0</v>
      </c>
      <c r="L161" s="81" t="b">
        <v>0</v>
      </c>
    </row>
    <row r="162" spans="1:12" ht="15">
      <c r="A162" s="81" t="s">
        <v>1294</v>
      </c>
      <c r="B162" s="81" t="s">
        <v>1283</v>
      </c>
      <c r="C162" s="81">
        <v>3</v>
      </c>
      <c r="D162" s="119">
        <v>0.0010637370864178698</v>
      </c>
      <c r="E162" s="119">
        <v>1.368586770621755</v>
      </c>
      <c r="F162" s="81" t="s">
        <v>2084</v>
      </c>
      <c r="G162" s="81" t="b">
        <v>0</v>
      </c>
      <c r="H162" s="81" t="b">
        <v>0</v>
      </c>
      <c r="I162" s="81" t="b">
        <v>0</v>
      </c>
      <c r="J162" s="81" t="b">
        <v>0</v>
      </c>
      <c r="K162" s="81" t="b">
        <v>0</v>
      </c>
      <c r="L162" s="81" t="b">
        <v>0</v>
      </c>
    </row>
    <row r="163" spans="1:12" ht="15">
      <c r="A163" s="81" t="s">
        <v>1283</v>
      </c>
      <c r="B163" s="81" t="s">
        <v>1347</v>
      </c>
      <c r="C163" s="81">
        <v>3</v>
      </c>
      <c r="D163" s="119">
        <v>0.0010637370864178698</v>
      </c>
      <c r="E163" s="119">
        <v>1.7527384948081592</v>
      </c>
      <c r="F163" s="81" t="s">
        <v>2084</v>
      </c>
      <c r="G163" s="81" t="b">
        <v>0</v>
      </c>
      <c r="H163" s="81" t="b">
        <v>0</v>
      </c>
      <c r="I163" s="81" t="b">
        <v>0</v>
      </c>
      <c r="J163" s="81" t="b">
        <v>0</v>
      </c>
      <c r="K163" s="81" t="b">
        <v>0</v>
      </c>
      <c r="L163" s="81" t="b">
        <v>0</v>
      </c>
    </row>
    <row r="164" spans="1:12" ht="15">
      <c r="A164" s="81" t="s">
        <v>1357</v>
      </c>
      <c r="B164" s="81" t="s">
        <v>1443</v>
      </c>
      <c r="C164" s="81">
        <v>3</v>
      </c>
      <c r="D164" s="119">
        <v>0.0010637370864178698</v>
      </c>
      <c r="E164" s="119">
        <v>2.5589184687920463</v>
      </c>
      <c r="F164" s="81" t="s">
        <v>2084</v>
      </c>
      <c r="G164" s="81" t="b">
        <v>0</v>
      </c>
      <c r="H164" s="81" t="b">
        <v>0</v>
      </c>
      <c r="I164" s="81" t="b">
        <v>0</v>
      </c>
      <c r="J164" s="81" t="b">
        <v>0</v>
      </c>
      <c r="K164" s="81" t="b">
        <v>0</v>
      </c>
      <c r="L164" s="81" t="b">
        <v>0</v>
      </c>
    </row>
    <row r="165" spans="1:12" ht="15">
      <c r="A165" s="81" t="s">
        <v>1308</v>
      </c>
      <c r="B165" s="81" t="s">
        <v>1444</v>
      </c>
      <c r="C165" s="81">
        <v>3</v>
      </c>
      <c r="D165" s="119">
        <v>0.0010637370864178698</v>
      </c>
      <c r="E165" s="119">
        <v>2.348065103477153</v>
      </c>
      <c r="F165" s="81" t="s">
        <v>2084</v>
      </c>
      <c r="G165" s="81" t="b">
        <v>0</v>
      </c>
      <c r="H165" s="81" t="b">
        <v>0</v>
      </c>
      <c r="I165" s="81" t="b">
        <v>0</v>
      </c>
      <c r="J165" s="81" t="b">
        <v>0</v>
      </c>
      <c r="K165" s="81" t="b">
        <v>0</v>
      </c>
      <c r="L165" s="81" t="b">
        <v>0</v>
      </c>
    </row>
    <row r="166" spans="1:12" ht="15">
      <c r="A166" s="81" t="s">
        <v>1280</v>
      </c>
      <c r="B166" s="81" t="s">
        <v>1282</v>
      </c>
      <c r="C166" s="81">
        <v>3</v>
      </c>
      <c r="D166" s="119">
        <v>0.0010637370864178698</v>
      </c>
      <c r="E166" s="119">
        <v>0.886820610856329</v>
      </c>
      <c r="F166" s="81" t="s">
        <v>2084</v>
      </c>
      <c r="G166" s="81" t="b">
        <v>0</v>
      </c>
      <c r="H166" s="81" t="b">
        <v>0</v>
      </c>
      <c r="I166" s="81" t="b">
        <v>0</v>
      </c>
      <c r="J166" s="81" t="b">
        <v>0</v>
      </c>
      <c r="K166" s="81" t="b">
        <v>0</v>
      </c>
      <c r="L166" s="81" t="b">
        <v>0</v>
      </c>
    </row>
    <row r="167" spans="1:12" ht="15">
      <c r="A167" s="81" t="s">
        <v>1298</v>
      </c>
      <c r="B167" s="81" t="s">
        <v>1667</v>
      </c>
      <c r="C167" s="81">
        <v>3</v>
      </c>
      <c r="D167" s="119">
        <v>0.0010637370864178698</v>
      </c>
      <c r="E167" s="119">
        <v>2.4797372227444217</v>
      </c>
      <c r="F167" s="81" t="s">
        <v>2084</v>
      </c>
      <c r="G167" s="81" t="b">
        <v>0</v>
      </c>
      <c r="H167" s="81" t="b">
        <v>0</v>
      </c>
      <c r="I167" s="81" t="b">
        <v>0</v>
      </c>
      <c r="J167" s="81" t="b">
        <v>0</v>
      </c>
      <c r="K167" s="81" t="b">
        <v>0</v>
      </c>
      <c r="L167" s="81" t="b">
        <v>0</v>
      </c>
    </row>
    <row r="168" spans="1:12" ht="15">
      <c r="A168" s="81" t="s">
        <v>848</v>
      </c>
      <c r="B168" s="81" t="s">
        <v>1296</v>
      </c>
      <c r="C168" s="81">
        <v>3</v>
      </c>
      <c r="D168" s="119">
        <v>0.0010637370864178698</v>
      </c>
      <c r="E168" s="119">
        <v>0.7888031740049447</v>
      </c>
      <c r="F168" s="81" t="s">
        <v>2084</v>
      </c>
      <c r="G168" s="81" t="b">
        <v>0</v>
      </c>
      <c r="H168" s="81" t="b">
        <v>0</v>
      </c>
      <c r="I168" s="81" t="b">
        <v>0</v>
      </c>
      <c r="J168" s="81" t="b">
        <v>0</v>
      </c>
      <c r="K168" s="81" t="b">
        <v>0</v>
      </c>
      <c r="L168" s="81" t="b">
        <v>0</v>
      </c>
    </row>
    <row r="169" spans="1:12" ht="15">
      <c r="A169" s="81" t="s">
        <v>1385</v>
      </c>
      <c r="B169" s="81" t="s">
        <v>1385</v>
      </c>
      <c r="C169" s="81">
        <v>3</v>
      </c>
      <c r="D169" s="119">
        <v>0.0011692230642866884</v>
      </c>
      <c r="E169" s="119">
        <v>2.6838572054003462</v>
      </c>
      <c r="F169" s="81" t="s">
        <v>2084</v>
      </c>
      <c r="G169" s="81" t="b">
        <v>0</v>
      </c>
      <c r="H169" s="81" t="b">
        <v>0</v>
      </c>
      <c r="I169" s="81" t="b">
        <v>0</v>
      </c>
      <c r="J169" s="81" t="b">
        <v>0</v>
      </c>
      <c r="K169" s="81" t="b">
        <v>0</v>
      </c>
      <c r="L169" s="81" t="b">
        <v>0</v>
      </c>
    </row>
    <row r="170" spans="1:12" ht="15">
      <c r="A170" s="81" t="s">
        <v>1408</v>
      </c>
      <c r="B170" s="81" t="s">
        <v>1316</v>
      </c>
      <c r="C170" s="81">
        <v>3</v>
      </c>
      <c r="D170" s="119">
        <v>0.0010637370864178698</v>
      </c>
      <c r="E170" s="119">
        <v>2.3036459636887403</v>
      </c>
      <c r="F170" s="81" t="s">
        <v>2084</v>
      </c>
      <c r="G170" s="81" t="b">
        <v>0</v>
      </c>
      <c r="H170" s="81" t="b">
        <v>0</v>
      </c>
      <c r="I170" s="81" t="b">
        <v>0</v>
      </c>
      <c r="J170" s="81" t="b">
        <v>0</v>
      </c>
      <c r="K170" s="81" t="b">
        <v>0</v>
      </c>
      <c r="L170" s="81" t="b">
        <v>0</v>
      </c>
    </row>
    <row r="171" spans="1:12" ht="15">
      <c r="A171" s="81" t="s">
        <v>848</v>
      </c>
      <c r="B171" s="81" t="s">
        <v>1399</v>
      </c>
      <c r="C171" s="81">
        <v>3</v>
      </c>
      <c r="D171" s="119">
        <v>0.0010637370864178698</v>
      </c>
      <c r="E171" s="119">
        <v>1.2894055245741303</v>
      </c>
      <c r="F171" s="81" t="s">
        <v>2084</v>
      </c>
      <c r="G171" s="81" t="b">
        <v>0</v>
      </c>
      <c r="H171" s="81" t="b">
        <v>0</v>
      </c>
      <c r="I171" s="81" t="b">
        <v>0</v>
      </c>
      <c r="J171" s="81" t="b">
        <v>0</v>
      </c>
      <c r="K171" s="81" t="b">
        <v>0</v>
      </c>
      <c r="L171" s="81" t="b">
        <v>0</v>
      </c>
    </row>
    <row r="172" spans="1:12" ht="15">
      <c r="A172" s="81" t="s">
        <v>1691</v>
      </c>
      <c r="B172" s="81" t="s">
        <v>1416</v>
      </c>
      <c r="C172" s="81">
        <v>3</v>
      </c>
      <c r="D172" s="119">
        <v>0.0010637370864178698</v>
      </c>
      <c r="E172" s="119">
        <v>2.9848872010643275</v>
      </c>
      <c r="F172" s="81" t="s">
        <v>2084</v>
      </c>
      <c r="G172" s="81" t="b">
        <v>1</v>
      </c>
      <c r="H172" s="81" t="b">
        <v>0</v>
      </c>
      <c r="I172" s="81" t="b">
        <v>0</v>
      </c>
      <c r="J172" s="81" t="b">
        <v>0</v>
      </c>
      <c r="K172" s="81" t="b">
        <v>0</v>
      </c>
      <c r="L172" s="81" t="b">
        <v>0</v>
      </c>
    </row>
    <row r="173" spans="1:12" ht="15">
      <c r="A173" s="81" t="s">
        <v>1416</v>
      </c>
      <c r="B173" s="81" t="s">
        <v>1440</v>
      </c>
      <c r="C173" s="81">
        <v>3</v>
      </c>
      <c r="D173" s="119">
        <v>0.0010637370864178698</v>
      </c>
      <c r="E173" s="119">
        <v>2.9848872010643275</v>
      </c>
      <c r="F173" s="81" t="s">
        <v>2084</v>
      </c>
      <c r="G173" s="81" t="b">
        <v>0</v>
      </c>
      <c r="H173" s="81" t="b">
        <v>0</v>
      </c>
      <c r="I173" s="81" t="b">
        <v>0</v>
      </c>
      <c r="J173" s="81" t="b">
        <v>0</v>
      </c>
      <c r="K173" s="81" t="b">
        <v>0</v>
      </c>
      <c r="L173" s="81" t="b">
        <v>0</v>
      </c>
    </row>
    <row r="174" spans="1:12" ht="15">
      <c r="A174" s="81" t="s">
        <v>1440</v>
      </c>
      <c r="B174" s="81" t="s">
        <v>1692</v>
      </c>
      <c r="C174" s="81">
        <v>3</v>
      </c>
      <c r="D174" s="119">
        <v>0.0010637370864178698</v>
      </c>
      <c r="E174" s="119">
        <v>2.9848872010643275</v>
      </c>
      <c r="F174" s="81" t="s">
        <v>2084</v>
      </c>
      <c r="G174" s="81" t="b">
        <v>0</v>
      </c>
      <c r="H174" s="81" t="b">
        <v>0</v>
      </c>
      <c r="I174" s="81" t="b">
        <v>0</v>
      </c>
      <c r="J174" s="81" t="b">
        <v>0</v>
      </c>
      <c r="K174" s="81" t="b">
        <v>0</v>
      </c>
      <c r="L174" s="81" t="b">
        <v>0</v>
      </c>
    </row>
    <row r="175" spans="1:12" ht="15">
      <c r="A175" s="81" t="s">
        <v>1692</v>
      </c>
      <c r="B175" s="81" t="s">
        <v>1359</v>
      </c>
      <c r="C175" s="81">
        <v>3</v>
      </c>
      <c r="D175" s="119">
        <v>0.0010637370864178698</v>
      </c>
      <c r="E175" s="119">
        <v>2.8387591653860897</v>
      </c>
      <c r="F175" s="81" t="s">
        <v>2084</v>
      </c>
      <c r="G175" s="81" t="b">
        <v>0</v>
      </c>
      <c r="H175" s="81" t="b">
        <v>0</v>
      </c>
      <c r="I175" s="81" t="b">
        <v>0</v>
      </c>
      <c r="J175" s="81" t="b">
        <v>0</v>
      </c>
      <c r="K175" s="81" t="b">
        <v>0</v>
      </c>
      <c r="L175" s="81" t="b">
        <v>0</v>
      </c>
    </row>
    <row r="176" spans="1:12" ht="15">
      <c r="A176" s="81" t="s">
        <v>1359</v>
      </c>
      <c r="B176" s="81" t="s">
        <v>1558</v>
      </c>
      <c r="C176" s="81">
        <v>3</v>
      </c>
      <c r="D176" s="119">
        <v>0.0010637370864178698</v>
      </c>
      <c r="E176" s="119">
        <v>2.655828481800103</v>
      </c>
      <c r="F176" s="81" t="s">
        <v>2084</v>
      </c>
      <c r="G176" s="81" t="b">
        <v>0</v>
      </c>
      <c r="H176" s="81" t="b">
        <v>0</v>
      </c>
      <c r="I176" s="81" t="b">
        <v>0</v>
      </c>
      <c r="J176" s="81" t="b">
        <v>0</v>
      </c>
      <c r="K176" s="81" t="b">
        <v>0</v>
      </c>
      <c r="L176" s="81" t="b">
        <v>0</v>
      </c>
    </row>
    <row r="177" spans="1:12" ht="15">
      <c r="A177" s="81" t="s">
        <v>1558</v>
      </c>
      <c r="B177" s="81" t="s">
        <v>1424</v>
      </c>
      <c r="C177" s="81">
        <v>3</v>
      </c>
      <c r="D177" s="119">
        <v>0.0010637370864178698</v>
      </c>
      <c r="E177" s="119">
        <v>2.8599484644560276</v>
      </c>
      <c r="F177" s="81" t="s">
        <v>2084</v>
      </c>
      <c r="G177" s="81" t="b">
        <v>0</v>
      </c>
      <c r="H177" s="81" t="b">
        <v>0</v>
      </c>
      <c r="I177" s="81" t="b">
        <v>0</v>
      </c>
      <c r="J177" s="81" t="b">
        <v>0</v>
      </c>
      <c r="K177" s="81" t="b">
        <v>0</v>
      </c>
      <c r="L177" s="81" t="b">
        <v>0</v>
      </c>
    </row>
    <row r="178" spans="1:12" ht="15">
      <c r="A178" s="81" t="s">
        <v>1424</v>
      </c>
      <c r="B178" s="81" t="s">
        <v>1306</v>
      </c>
      <c r="C178" s="81">
        <v>3</v>
      </c>
      <c r="D178" s="119">
        <v>0.0010637370864178698</v>
      </c>
      <c r="E178" s="119">
        <v>2.315880420105752</v>
      </c>
      <c r="F178" s="81" t="s">
        <v>2084</v>
      </c>
      <c r="G178" s="81" t="b">
        <v>0</v>
      </c>
      <c r="H178" s="81" t="b">
        <v>0</v>
      </c>
      <c r="I178" s="81" t="b">
        <v>0</v>
      </c>
      <c r="J178" s="81" t="b">
        <v>0</v>
      </c>
      <c r="K178" s="81" t="b">
        <v>0</v>
      </c>
      <c r="L178" s="81" t="b">
        <v>0</v>
      </c>
    </row>
    <row r="179" spans="1:12" ht="15">
      <c r="A179" s="81" t="s">
        <v>1287</v>
      </c>
      <c r="B179" s="81" t="s">
        <v>1301</v>
      </c>
      <c r="C179" s="81">
        <v>3</v>
      </c>
      <c r="D179" s="119">
        <v>0.0010637370864178698</v>
      </c>
      <c r="E179" s="119">
        <v>1.4907326070458848</v>
      </c>
      <c r="F179" s="81" t="s">
        <v>2084</v>
      </c>
      <c r="G179" s="81" t="b">
        <v>0</v>
      </c>
      <c r="H179" s="81" t="b">
        <v>0</v>
      </c>
      <c r="I179" s="81" t="b">
        <v>0</v>
      </c>
      <c r="J179" s="81" t="b">
        <v>0</v>
      </c>
      <c r="K179" s="81" t="b">
        <v>0</v>
      </c>
      <c r="L179" s="81" t="b">
        <v>0</v>
      </c>
    </row>
    <row r="180" spans="1:12" ht="15">
      <c r="A180" s="81" t="s">
        <v>1301</v>
      </c>
      <c r="B180" s="81" t="s">
        <v>1301</v>
      </c>
      <c r="C180" s="81">
        <v>3</v>
      </c>
      <c r="D180" s="119">
        <v>0.0010637370864178698</v>
      </c>
      <c r="E180" s="119">
        <v>1.6504334499133968</v>
      </c>
      <c r="F180" s="81" t="s">
        <v>2084</v>
      </c>
      <c r="G180" s="81" t="b">
        <v>0</v>
      </c>
      <c r="H180" s="81" t="b">
        <v>0</v>
      </c>
      <c r="I180" s="81" t="b">
        <v>0</v>
      </c>
      <c r="J180" s="81" t="b">
        <v>0</v>
      </c>
      <c r="K180" s="81" t="b">
        <v>0</v>
      </c>
      <c r="L180" s="81" t="b">
        <v>0</v>
      </c>
    </row>
    <row r="181" spans="1:12" ht="15">
      <c r="A181" s="81" t="s">
        <v>1317</v>
      </c>
      <c r="B181" s="81" t="s">
        <v>1693</v>
      </c>
      <c r="C181" s="81">
        <v>3</v>
      </c>
      <c r="D181" s="119">
        <v>0.0010637370864178698</v>
      </c>
      <c r="E181" s="119">
        <v>2.6046759593527216</v>
      </c>
      <c r="F181" s="81" t="s">
        <v>2084</v>
      </c>
      <c r="G181" s="81" t="b">
        <v>0</v>
      </c>
      <c r="H181" s="81" t="b">
        <v>0</v>
      </c>
      <c r="I181" s="81" t="b">
        <v>0</v>
      </c>
      <c r="J181" s="81" t="b">
        <v>0</v>
      </c>
      <c r="K181" s="81" t="b">
        <v>0</v>
      </c>
      <c r="L181" s="81" t="b">
        <v>0</v>
      </c>
    </row>
    <row r="182" spans="1:12" ht="15">
      <c r="A182" s="81" t="s">
        <v>1693</v>
      </c>
      <c r="B182" s="81" t="s">
        <v>1694</v>
      </c>
      <c r="C182" s="81">
        <v>3</v>
      </c>
      <c r="D182" s="119">
        <v>0.0010637370864178698</v>
      </c>
      <c r="E182" s="119">
        <v>3.206735950680684</v>
      </c>
      <c r="F182" s="81" t="s">
        <v>2084</v>
      </c>
      <c r="G182" s="81" t="b">
        <v>0</v>
      </c>
      <c r="H182" s="81" t="b">
        <v>0</v>
      </c>
      <c r="I182" s="81" t="b">
        <v>0</v>
      </c>
      <c r="J182" s="81" t="b">
        <v>0</v>
      </c>
      <c r="K182" s="81" t="b">
        <v>0</v>
      </c>
      <c r="L182" s="81" t="b">
        <v>0</v>
      </c>
    </row>
    <row r="183" spans="1:12" ht="15">
      <c r="A183" s="81" t="s">
        <v>1694</v>
      </c>
      <c r="B183" s="81" t="s">
        <v>1695</v>
      </c>
      <c r="C183" s="81">
        <v>3</v>
      </c>
      <c r="D183" s="119">
        <v>0.0010637370864178698</v>
      </c>
      <c r="E183" s="119">
        <v>3.206735950680684</v>
      </c>
      <c r="F183" s="81" t="s">
        <v>2084</v>
      </c>
      <c r="G183" s="81" t="b">
        <v>0</v>
      </c>
      <c r="H183" s="81" t="b">
        <v>0</v>
      </c>
      <c r="I183" s="81" t="b">
        <v>0</v>
      </c>
      <c r="J183" s="81" t="b">
        <v>0</v>
      </c>
      <c r="K183" s="81" t="b">
        <v>0</v>
      </c>
      <c r="L183" s="81" t="b">
        <v>0</v>
      </c>
    </row>
    <row r="184" spans="1:12" ht="15">
      <c r="A184" s="81" t="s">
        <v>1695</v>
      </c>
      <c r="B184" s="81" t="s">
        <v>1696</v>
      </c>
      <c r="C184" s="81">
        <v>3</v>
      </c>
      <c r="D184" s="119">
        <v>0.0010637370864178698</v>
      </c>
      <c r="E184" s="119">
        <v>3.206735950680684</v>
      </c>
      <c r="F184" s="81" t="s">
        <v>2084</v>
      </c>
      <c r="G184" s="81" t="b">
        <v>0</v>
      </c>
      <c r="H184" s="81" t="b">
        <v>0</v>
      </c>
      <c r="I184" s="81" t="b">
        <v>0</v>
      </c>
      <c r="J184" s="81" t="b">
        <v>0</v>
      </c>
      <c r="K184" s="81" t="b">
        <v>0</v>
      </c>
      <c r="L184" s="81" t="b">
        <v>0</v>
      </c>
    </row>
    <row r="185" spans="1:12" ht="15">
      <c r="A185" s="81" t="s">
        <v>1696</v>
      </c>
      <c r="B185" s="81" t="s">
        <v>1697</v>
      </c>
      <c r="C185" s="81">
        <v>3</v>
      </c>
      <c r="D185" s="119">
        <v>0.0010637370864178698</v>
      </c>
      <c r="E185" s="119">
        <v>3.206735950680684</v>
      </c>
      <c r="F185" s="81" t="s">
        <v>2084</v>
      </c>
      <c r="G185" s="81" t="b">
        <v>0</v>
      </c>
      <c r="H185" s="81" t="b">
        <v>0</v>
      </c>
      <c r="I185" s="81" t="b">
        <v>0</v>
      </c>
      <c r="J185" s="81" t="b">
        <v>0</v>
      </c>
      <c r="K185" s="81" t="b">
        <v>0</v>
      </c>
      <c r="L185" s="81" t="b">
        <v>0</v>
      </c>
    </row>
    <row r="186" spans="1:12" ht="15">
      <c r="A186" s="81" t="s">
        <v>1697</v>
      </c>
      <c r="B186" s="81" t="s">
        <v>1698</v>
      </c>
      <c r="C186" s="81">
        <v>3</v>
      </c>
      <c r="D186" s="119">
        <v>0.0010637370864178698</v>
      </c>
      <c r="E186" s="119">
        <v>3.206735950680684</v>
      </c>
      <c r="F186" s="81" t="s">
        <v>2084</v>
      </c>
      <c r="G186" s="81" t="b">
        <v>0</v>
      </c>
      <c r="H186" s="81" t="b">
        <v>0</v>
      </c>
      <c r="I186" s="81" t="b">
        <v>0</v>
      </c>
      <c r="J186" s="81" t="b">
        <v>0</v>
      </c>
      <c r="K186" s="81" t="b">
        <v>0</v>
      </c>
      <c r="L186" s="81" t="b">
        <v>0</v>
      </c>
    </row>
    <row r="187" spans="1:12" ht="15">
      <c r="A187" s="81" t="s">
        <v>1698</v>
      </c>
      <c r="B187" s="81" t="s">
        <v>1699</v>
      </c>
      <c r="C187" s="81">
        <v>3</v>
      </c>
      <c r="D187" s="119">
        <v>0.0010637370864178698</v>
      </c>
      <c r="E187" s="119">
        <v>3.206735950680684</v>
      </c>
      <c r="F187" s="81" t="s">
        <v>2084</v>
      </c>
      <c r="G187" s="81" t="b">
        <v>0</v>
      </c>
      <c r="H187" s="81" t="b">
        <v>0</v>
      </c>
      <c r="I187" s="81" t="b">
        <v>0</v>
      </c>
      <c r="J187" s="81" t="b">
        <v>0</v>
      </c>
      <c r="K187" s="81" t="b">
        <v>0</v>
      </c>
      <c r="L187" s="81" t="b">
        <v>0</v>
      </c>
    </row>
    <row r="188" spans="1:12" ht="15">
      <c r="A188" s="81" t="s">
        <v>1699</v>
      </c>
      <c r="B188" s="81" t="s">
        <v>1301</v>
      </c>
      <c r="C188" s="81">
        <v>3</v>
      </c>
      <c r="D188" s="119">
        <v>0.0010637370864178698</v>
      </c>
      <c r="E188" s="119">
        <v>2.42858470029704</v>
      </c>
      <c r="F188" s="81" t="s">
        <v>2084</v>
      </c>
      <c r="G188" s="81" t="b">
        <v>0</v>
      </c>
      <c r="H188" s="81" t="b">
        <v>0</v>
      </c>
      <c r="I188" s="81" t="b">
        <v>0</v>
      </c>
      <c r="J188" s="81" t="b">
        <v>0</v>
      </c>
      <c r="K188" s="81" t="b">
        <v>0</v>
      </c>
      <c r="L188" s="81" t="b">
        <v>0</v>
      </c>
    </row>
    <row r="189" spans="1:12" ht="15">
      <c r="A189" s="81" t="s">
        <v>1301</v>
      </c>
      <c r="B189" s="81" t="s">
        <v>1700</v>
      </c>
      <c r="C189" s="81">
        <v>3</v>
      </c>
      <c r="D189" s="119">
        <v>0.0010637370864178698</v>
      </c>
      <c r="E189" s="119">
        <v>2.42858470029704</v>
      </c>
      <c r="F189" s="81" t="s">
        <v>2084</v>
      </c>
      <c r="G189" s="81" t="b">
        <v>0</v>
      </c>
      <c r="H189" s="81" t="b">
        <v>0</v>
      </c>
      <c r="I189" s="81" t="b">
        <v>0</v>
      </c>
      <c r="J189" s="81" t="b">
        <v>0</v>
      </c>
      <c r="K189" s="81" t="b">
        <v>0</v>
      </c>
      <c r="L189" s="81" t="b">
        <v>0</v>
      </c>
    </row>
    <row r="190" spans="1:12" ht="15">
      <c r="A190" s="81" t="s">
        <v>1700</v>
      </c>
      <c r="B190" s="81" t="s">
        <v>1701</v>
      </c>
      <c r="C190" s="81">
        <v>3</v>
      </c>
      <c r="D190" s="119">
        <v>0.0010637370864178698</v>
      </c>
      <c r="E190" s="119">
        <v>3.206735950680684</v>
      </c>
      <c r="F190" s="81" t="s">
        <v>2084</v>
      </c>
      <c r="G190" s="81" t="b">
        <v>0</v>
      </c>
      <c r="H190" s="81" t="b">
        <v>0</v>
      </c>
      <c r="I190" s="81" t="b">
        <v>0</v>
      </c>
      <c r="J190" s="81" t="b">
        <v>0</v>
      </c>
      <c r="K190" s="81" t="b">
        <v>0</v>
      </c>
      <c r="L190" s="81" t="b">
        <v>0</v>
      </c>
    </row>
    <row r="191" spans="1:12" ht="15">
      <c r="A191" s="81" t="s">
        <v>1701</v>
      </c>
      <c r="B191" s="81" t="s">
        <v>1306</v>
      </c>
      <c r="C191" s="81">
        <v>3</v>
      </c>
      <c r="D191" s="119">
        <v>0.0010637370864178698</v>
      </c>
      <c r="E191" s="119">
        <v>2.5377291697221085</v>
      </c>
      <c r="F191" s="81" t="s">
        <v>2084</v>
      </c>
      <c r="G191" s="81" t="b">
        <v>0</v>
      </c>
      <c r="H191" s="81" t="b">
        <v>0</v>
      </c>
      <c r="I191" s="81" t="b">
        <v>0</v>
      </c>
      <c r="J191" s="81" t="b">
        <v>0</v>
      </c>
      <c r="K191" s="81" t="b">
        <v>0</v>
      </c>
      <c r="L191" s="81" t="b">
        <v>0</v>
      </c>
    </row>
    <row r="192" spans="1:12" ht="15">
      <c r="A192" s="81" t="s">
        <v>1306</v>
      </c>
      <c r="B192" s="81" t="s">
        <v>1546</v>
      </c>
      <c r="C192" s="81">
        <v>3</v>
      </c>
      <c r="D192" s="119">
        <v>0.0010637370864178698</v>
      </c>
      <c r="E192" s="119">
        <v>2.4127904331138086</v>
      </c>
      <c r="F192" s="81" t="s">
        <v>2084</v>
      </c>
      <c r="G192" s="81" t="b">
        <v>0</v>
      </c>
      <c r="H192" s="81" t="b">
        <v>0</v>
      </c>
      <c r="I192" s="81" t="b">
        <v>0</v>
      </c>
      <c r="J192" s="81" t="b">
        <v>0</v>
      </c>
      <c r="K192" s="81" t="b">
        <v>0</v>
      </c>
      <c r="L192" s="81" t="b">
        <v>0</v>
      </c>
    </row>
    <row r="193" spans="1:12" ht="15">
      <c r="A193" s="81" t="s">
        <v>1546</v>
      </c>
      <c r="B193" s="81" t="s">
        <v>1326</v>
      </c>
      <c r="C193" s="81">
        <v>3</v>
      </c>
      <c r="D193" s="119">
        <v>0.0010637370864178698</v>
      </c>
      <c r="E193" s="119">
        <v>2.5589184687920463</v>
      </c>
      <c r="F193" s="81" t="s">
        <v>2084</v>
      </c>
      <c r="G193" s="81" t="b">
        <v>0</v>
      </c>
      <c r="H193" s="81" t="b">
        <v>0</v>
      </c>
      <c r="I193" s="81" t="b">
        <v>0</v>
      </c>
      <c r="J193" s="81" t="b">
        <v>0</v>
      </c>
      <c r="K193" s="81" t="b">
        <v>0</v>
      </c>
      <c r="L193" s="81" t="b">
        <v>0</v>
      </c>
    </row>
    <row r="194" spans="1:12" ht="15">
      <c r="A194" s="81" t="s">
        <v>1326</v>
      </c>
      <c r="B194" s="81" t="s">
        <v>1482</v>
      </c>
      <c r="C194" s="81">
        <v>3</v>
      </c>
      <c r="D194" s="119">
        <v>0.0010637370864178698</v>
      </c>
      <c r="E194" s="119">
        <v>2.5589184687920463</v>
      </c>
      <c r="F194" s="81" t="s">
        <v>2084</v>
      </c>
      <c r="G194" s="81" t="b">
        <v>0</v>
      </c>
      <c r="H194" s="81" t="b">
        <v>0</v>
      </c>
      <c r="I194" s="81" t="b">
        <v>0</v>
      </c>
      <c r="J194" s="81" t="b">
        <v>0</v>
      </c>
      <c r="K194" s="81" t="b">
        <v>0</v>
      </c>
      <c r="L194" s="81" t="b">
        <v>0</v>
      </c>
    </row>
    <row r="195" spans="1:12" ht="15">
      <c r="A195" s="81" t="s">
        <v>1482</v>
      </c>
      <c r="B195" s="81" t="s">
        <v>1545</v>
      </c>
      <c r="C195" s="81">
        <v>3</v>
      </c>
      <c r="D195" s="119">
        <v>0.0010637370864178698</v>
      </c>
      <c r="E195" s="119">
        <v>2.9568584774640843</v>
      </c>
      <c r="F195" s="81" t="s">
        <v>2084</v>
      </c>
      <c r="G195" s="81" t="b">
        <v>0</v>
      </c>
      <c r="H195" s="81" t="b">
        <v>0</v>
      </c>
      <c r="I195" s="81" t="b">
        <v>0</v>
      </c>
      <c r="J195" s="81" t="b">
        <v>0</v>
      </c>
      <c r="K195" s="81" t="b">
        <v>0</v>
      </c>
      <c r="L195" s="81" t="b">
        <v>0</v>
      </c>
    </row>
    <row r="196" spans="1:12" ht="15">
      <c r="A196" s="81" t="s">
        <v>1545</v>
      </c>
      <c r="B196" s="81" t="s">
        <v>1702</v>
      </c>
      <c r="C196" s="81">
        <v>3</v>
      </c>
      <c r="D196" s="119">
        <v>0.0010637370864178698</v>
      </c>
      <c r="E196" s="119">
        <v>3.081797214072384</v>
      </c>
      <c r="F196" s="81" t="s">
        <v>2084</v>
      </c>
      <c r="G196" s="81" t="b">
        <v>0</v>
      </c>
      <c r="H196" s="81" t="b">
        <v>0</v>
      </c>
      <c r="I196" s="81" t="b">
        <v>0</v>
      </c>
      <c r="J196" s="81" t="b">
        <v>0</v>
      </c>
      <c r="K196" s="81" t="b">
        <v>0</v>
      </c>
      <c r="L196" s="81" t="b">
        <v>0</v>
      </c>
    </row>
    <row r="197" spans="1:12" ht="15">
      <c r="A197" s="81" t="s">
        <v>1702</v>
      </c>
      <c r="B197" s="81" t="s">
        <v>1337</v>
      </c>
      <c r="C197" s="81">
        <v>3</v>
      </c>
      <c r="D197" s="119">
        <v>0.0010637370864178698</v>
      </c>
      <c r="E197" s="119">
        <v>2.7296146959610215</v>
      </c>
      <c r="F197" s="81" t="s">
        <v>2084</v>
      </c>
      <c r="G197" s="81" t="b">
        <v>0</v>
      </c>
      <c r="H197" s="81" t="b">
        <v>0</v>
      </c>
      <c r="I197" s="81" t="b">
        <v>0</v>
      </c>
      <c r="J197" s="81" t="b">
        <v>0</v>
      </c>
      <c r="K197" s="81" t="b">
        <v>0</v>
      </c>
      <c r="L197" s="81" t="b">
        <v>0</v>
      </c>
    </row>
    <row r="198" spans="1:12" ht="15">
      <c r="A198" s="81" t="s">
        <v>1337</v>
      </c>
      <c r="B198" s="81" t="s">
        <v>1373</v>
      </c>
      <c r="C198" s="81">
        <v>3</v>
      </c>
      <c r="D198" s="119">
        <v>0.0010637370864178698</v>
      </c>
      <c r="E198" s="119">
        <v>2.361637910666427</v>
      </c>
      <c r="F198" s="81" t="s">
        <v>2084</v>
      </c>
      <c r="G198" s="81" t="b">
        <v>0</v>
      </c>
      <c r="H198" s="81" t="b">
        <v>0</v>
      </c>
      <c r="I198" s="81" t="b">
        <v>0</v>
      </c>
      <c r="J198" s="81" t="b">
        <v>0</v>
      </c>
      <c r="K198" s="81" t="b">
        <v>0</v>
      </c>
      <c r="L198" s="81" t="b">
        <v>0</v>
      </c>
    </row>
    <row r="199" spans="1:12" ht="15">
      <c r="A199" s="81" t="s">
        <v>1373</v>
      </c>
      <c r="B199" s="81" t="s">
        <v>1317</v>
      </c>
      <c r="C199" s="81">
        <v>3</v>
      </c>
      <c r="D199" s="119">
        <v>0.0010637370864178698</v>
      </c>
      <c r="E199" s="119">
        <v>2.2366991740581272</v>
      </c>
      <c r="F199" s="81" t="s">
        <v>2084</v>
      </c>
      <c r="G199" s="81" t="b">
        <v>0</v>
      </c>
      <c r="H199" s="81" t="b">
        <v>0</v>
      </c>
      <c r="I199" s="81" t="b">
        <v>0</v>
      </c>
      <c r="J199" s="81" t="b">
        <v>0</v>
      </c>
      <c r="K199" s="81" t="b">
        <v>0</v>
      </c>
      <c r="L199" s="81" t="b">
        <v>0</v>
      </c>
    </row>
    <row r="200" spans="1:12" ht="15">
      <c r="A200" s="81" t="s">
        <v>1557</v>
      </c>
      <c r="B200" s="81" t="s">
        <v>1301</v>
      </c>
      <c r="C200" s="81">
        <v>3</v>
      </c>
      <c r="D200" s="119">
        <v>0.0010637370864178698</v>
      </c>
      <c r="E200" s="119">
        <v>2.3036459636887403</v>
      </c>
      <c r="F200" s="81" t="s">
        <v>2084</v>
      </c>
      <c r="G200" s="81" t="b">
        <v>0</v>
      </c>
      <c r="H200" s="81" t="b">
        <v>0</v>
      </c>
      <c r="I200" s="81" t="b">
        <v>0</v>
      </c>
      <c r="J200" s="81" t="b">
        <v>0</v>
      </c>
      <c r="K200" s="81" t="b">
        <v>0</v>
      </c>
      <c r="L200" s="81" t="b">
        <v>0</v>
      </c>
    </row>
    <row r="201" spans="1:12" ht="15">
      <c r="A201" s="81" t="s">
        <v>1301</v>
      </c>
      <c r="B201" s="81" t="s">
        <v>1703</v>
      </c>
      <c r="C201" s="81">
        <v>3</v>
      </c>
      <c r="D201" s="119">
        <v>0.0010637370864178698</v>
      </c>
      <c r="E201" s="119">
        <v>2.42858470029704</v>
      </c>
      <c r="F201" s="81" t="s">
        <v>2084</v>
      </c>
      <c r="G201" s="81" t="b">
        <v>0</v>
      </c>
      <c r="H201" s="81" t="b">
        <v>0</v>
      </c>
      <c r="I201" s="81" t="b">
        <v>0</v>
      </c>
      <c r="J201" s="81" t="b">
        <v>0</v>
      </c>
      <c r="K201" s="81" t="b">
        <v>0</v>
      </c>
      <c r="L201" s="81" t="b">
        <v>0</v>
      </c>
    </row>
    <row r="202" spans="1:12" ht="15">
      <c r="A202" s="81" t="s">
        <v>1703</v>
      </c>
      <c r="B202" s="81" t="s">
        <v>1302</v>
      </c>
      <c r="C202" s="81">
        <v>3</v>
      </c>
      <c r="D202" s="119">
        <v>0.0010637370864178698</v>
      </c>
      <c r="E202" s="119">
        <v>2.4534082840220726</v>
      </c>
      <c r="F202" s="81" t="s">
        <v>2084</v>
      </c>
      <c r="G202" s="81" t="b">
        <v>0</v>
      </c>
      <c r="H202" s="81" t="b">
        <v>0</v>
      </c>
      <c r="I202" s="81" t="b">
        <v>0</v>
      </c>
      <c r="J202" s="81" t="b">
        <v>0</v>
      </c>
      <c r="K202" s="81" t="b">
        <v>0</v>
      </c>
      <c r="L202" s="81" t="b">
        <v>0</v>
      </c>
    </row>
    <row r="203" spans="1:12" ht="15">
      <c r="A203" s="81" t="s">
        <v>1281</v>
      </c>
      <c r="B203" s="81" t="s">
        <v>1704</v>
      </c>
      <c r="C203" s="81">
        <v>3</v>
      </c>
      <c r="D203" s="119">
        <v>0.0010637370864178698</v>
      </c>
      <c r="E203" s="119">
        <v>2.040404528914159</v>
      </c>
      <c r="F203" s="81" t="s">
        <v>2084</v>
      </c>
      <c r="G203" s="81" t="b">
        <v>0</v>
      </c>
      <c r="H203" s="81" t="b">
        <v>0</v>
      </c>
      <c r="I203" s="81" t="b">
        <v>0</v>
      </c>
      <c r="J203" s="81" t="b">
        <v>0</v>
      </c>
      <c r="K203" s="81" t="b">
        <v>0</v>
      </c>
      <c r="L203" s="81" t="b">
        <v>0</v>
      </c>
    </row>
    <row r="204" spans="1:12" ht="15">
      <c r="A204" s="81" t="s">
        <v>1704</v>
      </c>
      <c r="B204" s="81" t="s">
        <v>1449</v>
      </c>
      <c r="C204" s="81">
        <v>3</v>
      </c>
      <c r="D204" s="119">
        <v>0.0010637370864178698</v>
      </c>
      <c r="E204" s="119">
        <v>2.9848872010643275</v>
      </c>
      <c r="F204" s="81" t="s">
        <v>2084</v>
      </c>
      <c r="G204" s="81" t="b">
        <v>0</v>
      </c>
      <c r="H204" s="81" t="b">
        <v>0</v>
      </c>
      <c r="I204" s="81" t="b">
        <v>0</v>
      </c>
      <c r="J204" s="81" t="b">
        <v>0</v>
      </c>
      <c r="K204" s="81" t="b">
        <v>0</v>
      </c>
      <c r="L204" s="81" t="b">
        <v>0</v>
      </c>
    </row>
    <row r="205" spans="1:12" ht="15">
      <c r="A205" s="81" t="s">
        <v>1449</v>
      </c>
      <c r="B205" s="81" t="s">
        <v>1306</v>
      </c>
      <c r="C205" s="81">
        <v>3</v>
      </c>
      <c r="D205" s="119">
        <v>0.0010637370864178698</v>
      </c>
      <c r="E205" s="119">
        <v>2.315880420105752</v>
      </c>
      <c r="F205" s="81" t="s">
        <v>2084</v>
      </c>
      <c r="G205" s="81" t="b">
        <v>0</v>
      </c>
      <c r="H205" s="81" t="b">
        <v>0</v>
      </c>
      <c r="I205" s="81" t="b">
        <v>0</v>
      </c>
      <c r="J205" s="81" t="b">
        <v>0</v>
      </c>
      <c r="K205" s="81" t="b">
        <v>0</v>
      </c>
      <c r="L205" s="81" t="b">
        <v>0</v>
      </c>
    </row>
    <row r="206" spans="1:12" ht="15">
      <c r="A206" s="81" t="s">
        <v>1287</v>
      </c>
      <c r="B206" s="81" t="s">
        <v>1281</v>
      </c>
      <c r="C206" s="81">
        <v>3</v>
      </c>
      <c r="D206" s="119">
        <v>0.0010637370864178698</v>
      </c>
      <c r="E206" s="119">
        <v>1.1332212554294554</v>
      </c>
      <c r="F206" s="81" t="s">
        <v>2084</v>
      </c>
      <c r="G206" s="81" t="b">
        <v>0</v>
      </c>
      <c r="H206" s="81" t="b">
        <v>0</v>
      </c>
      <c r="I206" s="81" t="b">
        <v>0</v>
      </c>
      <c r="J206" s="81" t="b">
        <v>0</v>
      </c>
      <c r="K206" s="81" t="b">
        <v>0</v>
      </c>
      <c r="L206" s="81" t="b">
        <v>0</v>
      </c>
    </row>
    <row r="207" spans="1:12" ht="15">
      <c r="A207" s="81" t="s">
        <v>1281</v>
      </c>
      <c r="B207" s="81" t="s">
        <v>1705</v>
      </c>
      <c r="C207" s="81">
        <v>3</v>
      </c>
      <c r="D207" s="119">
        <v>0.0010637370864178698</v>
      </c>
      <c r="E207" s="119">
        <v>2.040404528914159</v>
      </c>
      <c r="F207" s="81" t="s">
        <v>2084</v>
      </c>
      <c r="G207" s="81" t="b">
        <v>0</v>
      </c>
      <c r="H207" s="81" t="b">
        <v>0</v>
      </c>
      <c r="I207" s="81" t="b">
        <v>0</v>
      </c>
      <c r="J207" s="81" t="b">
        <v>0</v>
      </c>
      <c r="K207" s="81" t="b">
        <v>0</v>
      </c>
      <c r="L207" s="81" t="b">
        <v>0</v>
      </c>
    </row>
    <row r="208" spans="1:12" ht="15">
      <c r="A208" s="81" t="s">
        <v>1705</v>
      </c>
      <c r="B208" s="81" t="s">
        <v>1356</v>
      </c>
      <c r="C208" s="81">
        <v>3</v>
      </c>
      <c r="D208" s="119">
        <v>0.0010637370864178698</v>
      </c>
      <c r="E208" s="119">
        <v>2.780767218408403</v>
      </c>
      <c r="F208" s="81" t="s">
        <v>2084</v>
      </c>
      <c r="G208" s="81" t="b">
        <v>0</v>
      </c>
      <c r="H208" s="81" t="b">
        <v>0</v>
      </c>
      <c r="I208" s="81" t="b">
        <v>0</v>
      </c>
      <c r="J208" s="81" t="b">
        <v>0</v>
      </c>
      <c r="K208" s="81" t="b">
        <v>0</v>
      </c>
      <c r="L208" s="81" t="b">
        <v>0</v>
      </c>
    </row>
    <row r="209" spans="1:12" ht="15">
      <c r="A209" s="81" t="s">
        <v>1554</v>
      </c>
      <c r="B209" s="81" t="s">
        <v>1319</v>
      </c>
      <c r="C209" s="81">
        <v>3</v>
      </c>
      <c r="D209" s="119">
        <v>0.0010637370864178698</v>
      </c>
      <c r="E209" s="119">
        <v>2.71382042877779</v>
      </c>
      <c r="F209" s="81" t="s">
        <v>2084</v>
      </c>
      <c r="G209" s="81" t="b">
        <v>1</v>
      </c>
      <c r="H209" s="81" t="b">
        <v>0</v>
      </c>
      <c r="I209" s="81" t="b">
        <v>0</v>
      </c>
      <c r="J209" s="81" t="b">
        <v>0</v>
      </c>
      <c r="K209" s="81" t="b">
        <v>0</v>
      </c>
      <c r="L209" s="81" t="b">
        <v>0</v>
      </c>
    </row>
    <row r="210" spans="1:12" ht="15">
      <c r="A210" s="81" t="s">
        <v>1299</v>
      </c>
      <c r="B210" s="81" t="s">
        <v>1450</v>
      </c>
      <c r="C210" s="81">
        <v>3</v>
      </c>
      <c r="D210" s="119">
        <v>0.0010637370864178698</v>
      </c>
      <c r="E210" s="119">
        <v>2.206735950680684</v>
      </c>
      <c r="F210" s="81" t="s">
        <v>2084</v>
      </c>
      <c r="G210" s="81" t="b">
        <v>0</v>
      </c>
      <c r="H210" s="81" t="b">
        <v>0</v>
      </c>
      <c r="I210" s="81" t="b">
        <v>0</v>
      </c>
      <c r="J210" s="81" t="b">
        <v>0</v>
      </c>
      <c r="K210" s="81" t="b">
        <v>0</v>
      </c>
      <c r="L210" s="81" t="b">
        <v>0</v>
      </c>
    </row>
    <row r="211" spans="1:12" ht="15">
      <c r="A211" s="81" t="s">
        <v>1450</v>
      </c>
      <c r="B211" s="81" t="s">
        <v>1301</v>
      </c>
      <c r="C211" s="81">
        <v>3</v>
      </c>
      <c r="D211" s="119">
        <v>0.0010637370864178698</v>
      </c>
      <c r="E211" s="119">
        <v>2.206735950680684</v>
      </c>
      <c r="F211" s="81" t="s">
        <v>2084</v>
      </c>
      <c r="G211" s="81" t="b">
        <v>0</v>
      </c>
      <c r="H211" s="81" t="b">
        <v>0</v>
      </c>
      <c r="I211" s="81" t="b">
        <v>0</v>
      </c>
      <c r="J211" s="81" t="b">
        <v>0</v>
      </c>
      <c r="K211" s="81" t="b">
        <v>0</v>
      </c>
      <c r="L211" s="81" t="b">
        <v>0</v>
      </c>
    </row>
    <row r="212" spans="1:12" ht="15">
      <c r="A212" s="81" t="s">
        <v>1301</v>
      </c>
      <c r="B212" s="81" t="s">
        <v>1527</v>
      </c>
      <c r="C212" s="81">
        <v>3</v>
      </c>
      <c r="D212" s="119">
        <v>0.0010637370864178698</v>
      </c>
      <c r="E212" s="119">
        <v>2.3036459636887403</v>
      </c>
      <c r="F212" s="81" t="s">
        <v>2084</v>
      </c>
      <c r="G212" s="81" t="b">
        <v>0</v>
      </c>
      <c r="H212" s="81" t="b">
        <v>0</v>
      </c>
      <c r="I212" s="81" t="b">
        <v>0</v>
      </c>
      <c r="J212" s="81" t="b">
        <v>0</v>
      </c>
      <c r="K212" s="81" t="b">
        <v>0</v>
      </c>
      <c r="L212" s="81" t="b">
        <v>0</v>
      </c>
    </row>
    <row r="213" spans="1:12" ht="15">
      <c r="A213" s="81" t="s">
        <v>1527</v>
      </c>
      <c r="B213" s="81" t="s">
        <v>1706</v>
      </c>
      <c r="C213" s="81">
        <v>3</v>
      </c>
      <c r="D213" s="119">
        <v>0.0010637370864178698</v>
      </c>
      <c r="E213" s="119">
        <v>3.081797214072384</v>
      </c>
      <c r="F213" s="81" t="s">
        <v>2084</v>
      </c>
      <c r="G213" s="81" t="b">
        <v>0</v>
      </c>
      <c r="H213" s="81" t="b">
        <v>0</v>
      </c>
      <c r="I213" s="81" t="b">
        <v>0</v>
      </c>
      <c r="J213" s="81" t="b">
        <v>0</v>
      </c>
      <c r="K213" s="81" t="b">
        <v>0</v>
      </c>
      <c r="L213" s="81" t="b">
        <v>0</v>
      </c>
    </row>
    <row r="214" spans="1:12" ht="15">
      <c r="A214" s="81" t="s">
        <v>1706</v>
      </c>
      <c r="B214" s="81" t="s">
        <v>1707</v>
      </c>
      <c r="C214" s="81">
        <v>3</v>
      </c>
      <c r="D214" s="119">
        <v>0.0010637370864178698</v>
      </c>
      <c r="E214" s="119">
        <v>3.206735950680684</v>
      </c>
      <c r="F214" s="81" t="s">
        <v>2084</v>
      </c>
      <c r="G214" s="81" t="b">
        <v>0</v>
      </c>
      <c r="H214" s="81" t="b">
        <v>0</v>
      </c>
      <c r="I214" s="81" t="b">
        <v>0</v>
      </c>
      <c r="J214" s="81" t="b">
        <v>0</v>
      </c>
      <c r="K214" s="81" t="b">
        <v>0</v>
      </c>
      <c r="L214" s="81" t="b">
        <v>0</v>
      </c>
    </row>
    <row r="215" spans="1:12" ht="15">
      <c r="A215" s="81" t="s">
        <v>1707</v>
      </c>
      <c r="B215" s="81" t="s">
        <v>1292</v>
      </c>
      <c r="C215" s="81">
        <v>3</v>
      </c>
      <c r="D215" s="119">
        <v>0.0010637370864178698</v>
      </c>
      <c r="E215" s="119">
        <v>2.3828272097363654</v>
      </c>
      <c r="F215" s="81" t="s">
        <v>2084</v>
      </c>
      <c r="G215" s="81" t="b">
        <v>0</v>
      </c>
      <c r="H215" s="81" t="b">
        <v>0</v>
      </c>
      <c r="I215" s="81" t="b">
        <v>0</v>
      </c>
      <c r="J215" s="81" t="b">
        <v>0</v>
      </c>
      <c r="K215" s="81" t="b">
        <v>0</v>
      </c>
      <c r="L215" s="81" t="b">
        <v>0</v>
      </c>
    </row>
    <row r="216" spans="1:12" ht="15">
      <c r="A216" s="81" t="s">
        <v>1292</v>
      </c>
      <c r="B216" s="81" t="s">
        <v>1453</v>
      </c>
      <c r="C216" s="81">
        <v>3</v>
      </c>
      <c r="D216" s="119">
        <v>0.0010637370864178698</v>
      </c>
      <c r="E216" s="119">
        <v>2.139789161050071</v>
      </c>
      <c r="F216" s="81" t="s">
        <v>2084</v>
      </c>
      <c r="G216" s="81" t="b">
        <v>0</v>
      </c>
      <c r="H216" s="81" t="b">
        <v>0</v>
      </c>
      <c r="I216" s="81" t="b">
        <v>0</v>
      </c>
      <c r="J216" s="81" t="b">
        <v>0</v>
      </c>
      <c r="K216" s="81" t="b">
        <v>0</v>
      </c>
      <c r="L216" s="81" t="b">
        <v>0</v>
      </c>
    </row>
    <row r="217" spans="1:12" ht="15">
      <c r="A217" s="81" t="s">
        <v>1453</v>
      </c>
      <c r="B217" s="81" t="s">
        <v>1301</v>
      </c>
      <c r="C217" s="81">
        <v>3</v>
      </c>
      <c r="D217" s="119">
        <v>0.0010637370864178698</v>
      </c>
      <c r="E217" s="119">
        <v>2.206735950680684</v>
      </c>
      <c r="F217" s="81" t="s">
        <v>2084</v>
      </c>
      <c r="G217" s="81" t="b">
        <v>0</v>
      </c>
      <c r="H217" s="81" t="b">
        <v>0</v>
      </c>
      <c r="I217" s="81" t="b">
        <v>0</v>
      </c>
      <c r="J217" s="81" t="b">
        <v>0</v>
      </c>
      <c r="K217" s="81" t="b">
        <v>0</v>
      </c>
      <c r="L217" s="81" t="b">
        <v>0</v>
      </c>
    </row>
    <row r="218" spans="1:12" ht="15">
      <c r="A218" s="81" t="s">
        <v>1468</v>
      </c>
      <c r="B218" s="81" t="s">
        <v>1708</v>
      </c>
      <c r="C218" s="81">
        <v>3</v>
      </c>
      <c r="D218" s="119">
        <v>0.0010637370864178698</v>
      </c>
      <c r="E218" s="119">
        <v>3.206735950680684</v>
      </c>
      <c r="F218" s="81" t="s">
        <v>2084</v>
      </c>
      <c r="G218" s="81" t="b">
        <v>0</v>
      </c>
      <c r="H218" s="81" t="b">
        <v>0</v>
      </c>
      <c r="I218" s="81" t="b">
        <v>0</v>
      </c>
      <c r="J218" s="81" t="b">
        <v>0</v>
      </c>
      <c r="K218" s="81" t="b">
        <v>0</v>
      </c>
      <c r="L218" s="81" t="b">
        <v>0</v>
      </c>
    </row>
    <row r="219" spans="1:12" ht="15">
      <c r="A219" s="81" t="s">
        <v>1708</v>
      </c>
      <c r="B219" s="81" t="s">
        <v>1709</v>
      </c>
      <c r="C219" s="81">
        <v>3</v>
      </c>
      <c r="D219" s="119">
        <v>0.0010637370864178698</v>
      </c>
      <c r="E219" s="119">
        <v>3.206735950680684</v>
      </c>
      <c r="F219" s="81" t="s">
        <v>2084</v>
      </c>
      <c r="G219" s="81" t="b">
        <v>0</v>
      </c>
      <c r="H219" s="81" t="b">
        <v>0</v>
      </c>
      <c r="I219" s="81" t="b">
        <v>0</v>
      </c>
      <c r="J219" s="81" t="b">
        <v>0</v>
      </c>
      <c r="K219" s="81" t="b">
        <v>0</v>
      </c>
      <c r="L219" s="81" t="b">
        <v>0</v>
      </c>
    </row>
    <row r="220" spans="1:12" ht="15">
      <c r="A220" s="81" t="s">
        <v>1709</v>
      </c>
      <c r="B220" s="81" t="s">
        <v>1710</v>
      </c>
      <c r="C220" s="81">
        <v>3</v>
      </c>
      <c r="D220" s="119">
        <v>0.0010637370864178698</v>
      </c>
      <c r="E220" s="119">
        <v>3.206735950680684</v>
      </c>
      <c r="F220" s="81" t="s">
        <v>2084</v>
      </c>
      <c r="G220" s="81" t="b">
        <v>0</v>
      </c>
      <c r="H220" s="81" t="b">
        <v>0</v>
      </c>
      <c r="I220" s="81" t="b">
        <v>0</v>
      </c>
      <c r="J220" s="81" t="b">
        <v>0</v>
      </c>
      <c r="K220" s="81" t="b">
        <v>0</v>
      </c>
      <c r="L220" s="81" t="b">
        <v>0</v>
      </c>
    </row>
    <row r="221" spans="1:12" ht="15">
      <c r="A221" s="81" t="s">
        <v>1710</v>
      </c>
      <c r="B221" s="81" t="s">
        <v>1711</v>
      </c>
      <c r="C221" s="81">
        <v>3</v>
      </c>
      <c r="D221" s="119">
        <v>0.0010637370864178698</v>
      </c>
      <c r="E221" s="119">
        <v>3.206735950680684</v>
      </c>
      <c r="F221" s="81" t="s">
        <v>2084</v>
      </c>
      <c r="G221" s="81" t="b">
        <v>0</v>
      </c>
      <c r="H221" s="81" t="b">
        <v>0</v>
      </c>
      <c r="I221" s="81" t="b">
        <v>0</v>
      </c>
      <c r="J221" s="81" t="b">
        <v>0</v>
      </c>
      <c r="K221" s="81" t="b">
        <v>0</v>
      </c>
      <c r="L221" s="81" t="b">
        <v>0</v>
      </c>
    </row>
    <row r="222" spans="1:12" ht="15">
      <c r="A222" s="81" t="s">
        <v>1711</v>
      </c>
      <c r="B222" s="81" t="s">
        <v>1712</v>
      </c>
      <c r="C222" s="81">
        <v>3</v>
      </c>
      <c r="D222" s="119">
        <v>0.0010637370864178698</v>
      </c>
      <c r="E222" s="119">
        <v>3.206735950680684</v>
      </c>
      <c r="F222" s="81" t="s">
        <v>2084</v>
      </c>
      <c r="G222" s="81" t="b">
        <v>0</v>
      </c>
      <c r="H222" s="81" t="b">
        <v>0</v>
      </c>
      <c r="I222" s="81" t="b">
        <v>0</v>
      </c>
      <c r="J222" s="81" t="b">
        <v>0</v>
      </c>
      <c r="K222" s="81" t="b">
        <v>0</v>
      </c>
      <c r="L222" s="81" t="b">
        <v>0</v>
      </c>
    </row>
    <row r="223" spans="1:12" ht="15">
      <c r="A223" s="81" t="s">
        <v>1314</v>
      </c>
      <c r="B223" s="81" t="s">
        <v>1514</v>
      </c>
      <c r="C223" s="81">
        <v>3</v>
      </c>
      <c r="D223" s="119">
        <v>0.0010637370864178698</v>
      </c>
      <c r="E223" s="119">
        <v>2.4797372227444217</v>
      </c>
      <c r="F223" s="81" t="s">
        <v>2084</v>
      </c>
      <c r="G223" s="81" t="b">
        <v>0</v>
      </c>
      <c r="H223" s="81" t="b">
        <v>0</v>
      </c>
      <c r="I223" s="81" t="b">
        <v>0</v>
      </c>
      <c r="J223" s="81" t="b">
        <v>0</v>
      </c>
      <c r="K223" s="81" t="b">
        <v>0</v>
      </c>
      <c r="L223" s="81" t="b">
        <v>0</v>
      </c>
    </row>
    <row r="224" spans="1:12" ht="15">
      <c r="A224" s="81" t="s">
        <v>1514</v>
      </c>
      <c r="B224" s="81" t="s">
        <v>1296</v>
      </c>
      <c r="C224" s="81">
        <v>3</v>
      </c>
      <c r="D224" s="119">
        <v>0.0010637370864178698</v>
      </c>
      <c r="E224" s="119">
        <v>2.2801648678392175</v>
      </c>
      <c r="F224" s="81" t="s">
        <v>2084</v>
      </c>
      <c r="G224" s="81" t="b">
        <v>0</v>
      </c>
      <c r="H224" s="81" t="b">
        <v>0</v>
      </c>
      <c r="I224" s="81" t="b">
        <v>0</v>
      </c>
      <c r="J224" s="81" t="b">
        <v>0</v>
      </c>
      <c r="K224" s="81" t="b">
        <v>0</v>
      </c>
      <c r="L224" s="81" t="b">
        <v>0</v>
      </c>
    </row>
    <row r="225" spans="1:12" ht="15">
      <c r="A225" s="81" t="s">
        <v>1296</v>
      </c>
      <c r="B225" s="81" t="s">
        <v>1713</v>
      </c>
      <c r="C225" s="81">
        <v>3</v>
      </c>
      <c r="D225" s="119">
        <v>0.0010637370864178698</v>
      </c>
      <c r="E225" s="119">
        <v>2.4534082840220726</v>
      </c>
      <c r="F225" s="81" t="s">
        <v>2084</v>
      </c>
      <c r="G225" s="81" t="b">
        <v>0</v>
      </c>
      <c r="H225" s="81" t="b">
        <v>0</v>
      </c>
      <c r="I225" s="81" t="b">
        <v>0</v>
      </c>
      <c r="J225" s="81" t="b">
        <v>0</v>
      </c>
      <c r="K225" s="81" t="b">
        <v>0</v>
      </c>
      <c r="L225" s="81" t="b">
        <v>0</v>
      </c>
    </row>
    <row r="226" spans="1:12" ht="15">
      <c r="A226" s="81" t="s">
        <v>1713</v>
      </c>
      <c r="B226" s="81" t="s">
        <v>1487</v>
      </c>
      <c r="C226" s="81">
        <v>3</v>
      </c>
      <c r="D226" s="119">
        <v>0.0010637370864178698</v>
      </c>
      <c r="E226" s="119">
        <v>3.081797214072384</v>
      </c>
      <c r="F226" s="81" t="s">
        <v>2084</v>
      </c>
      <c r="G226" s="81" t="b">
        <v>0</v>
      </c>
      <c r="H226" s="81" t="b">
        <v>0</v>
      </c>
      <c r="I226" s="81" t="b">
        <v>0</v>
      </c>
      <c r="J226" s="81" t="b">
        <v>0</v>
      </c>
      <c r="K226" s="81" t="b">
        <v>0</v>
      </c>
      <c r="L226" s="81" t="b">
        <v>0</v>
      </c>
    </row>
    <row r="227" spans="1:12" ht="15">
      <c r="A227" s="81" t="s">
        <v>1487</v>
      </c>
      <c r="B227" s="81" t="s">
        <v>1714</v>
      </c>
      <c r="C227" s="81">
        <v>3</v>
      </c>
      <c r="D227" s="119">
        <v>0.0010637370864178698</v>
      </c>
      <c r="E227" s="119">
        <v>3.081797214072384</v>
      </c>
      <c r="F227" s="81" t="s">
        <v>2084</v>
      </c>
      <c r="G227" s="81" t="b">
        <v>0</v>
      </c>
      <c r="H227" s="81" t="b">
        <v>0</v>
      </c>
      <c r="I227" s="81" t="b">
        <v>0</v>
      </c>
      <c r="J227" s="81" t="b">
        <v>0</v>
      </c>
      <c r="K227" s="81" t="b">
        <v>0</v>
      </c>
      <c r="L227" s="81" t="b">
        <v>0</v>
      </c>
    </row>
    <row r="228" spans="1:12" ht="15">
      <c r="A228" s="81" t="s">
        <v>1714</v>
      </c>
      <c r="B228" s="81" t="s">
        <v>1513</v>
      </c>
      <c r="C228" s="81">
        <v>3</v>
      </c>
      <c r="D228" s="119">
        <v>0.0010637370864178698</v>
      </c>
      <c r="E228" s="119">
        <v>3.081797214072384</v>
      </c>
      <c r="F228" s="81" t="s">
        <v>2084</v>
      </c>
      <c r="G228" s="81" t="b">
        <v>0</v>
      </c>
      <c r="H228" s="81" t="b">
        <v>0</v>
      </c>
      <c r="I228" s="81" t="b">
        <v>0</v>
      </c>
      <c r="J228" s="81" t="b">
        <v>0</v>
      </c>
      <c r="K228" s="81" t="b">
        <v>0</v>
      </c>
      <c r="L228" s="81" t="b">
        <v>0</v>
      </c>
    </row>
    <row r="229" spans="1:12" ht="15">
      <c r="A229" s="81" t="s">
        <v>1513</v>
      </c>
      <c r="B229" s="81" t="s">
        <v>1515</v>
      </c>
      <c r="C229" s="81">
        <v>3</v>
      </c>
      <c r="D229" s="119">
        <v>0.0010637370864178698</v>
      </c>
      <c r="E229" s="119">
        <v>2.9568584774640843</v>
      </c>
      <c r="F229" s="81" t="s">
        <v>2084</v>
      </c>
      <c r="G229" s="81" t="b">
        <v>0</v>
      </c>
      <c r="H229" s="81" t="b">
        <v>0</v>
      </c>
      <c r="I229" s="81" t="b">
        <v>0</v>
      </c>
      <c r="J229" s="81" t="b">
        <v>0</v>
      </c>
      <c r="K229" s="81" t="b">
        <v>0</v>
      </c>
      <c r="L229" s="81" t="b">
        <v>0</v>
      </c>
    </row>
    <row r="230" spans="1:12" ht="15">
      <c r="A230" s="81" t="s">
        <v>1515</v>
      </c>
      <c r="B230" s="81" t="s">
        <v>1397</v>
      </c>
      <c r="C230" s="81">
        <v>3</v>
      </c>
      <c r="D230" s="119">
        <v>0.0010637370864178698</v>
      </c>
      <c r="E230" s="119">
        <v>2.780767218408403</v>
      </c>
      <c r="F230" s="81" t="s">
        <v>2084</v>
      </c>
      <c r="G230" s="81" t="b">
        <v>0</v>
      </c>
      <c r="H230" s="81" t="b">
        <v>0</v>
      </c>
      <c r="I230" s="81" t="b">
        <v>0</v>
      </c>
      <c r="J230" s="81" t="b">
        <v>0</v>
      </c>
      <c r="K230" s="81" t="b">
        <v>0</v>
      </c>
      <c r="L230" s="81" t="b">
        <v>0</v>
      </c>
    </row>
    <row r="231" spans="1:12" ht="15">
      <c r="A231" s="81" t="s">
        <v>1280</v>
      </c>
      <c r="B231" s="81" t="s">
        <v>1287</v>
      </c>
      <c r="C231" s="81">
        <v>3</v>
      </c>
      <c r="D231" s="119">
        <v>0.0010637370864178698</v>
      </c>
      <c r="E231" s="119">
        <v>1.0739072542134733</v>
      </c>
      <c r="F231" s="81" t="s">
        <v>2084</v>
      </c>
      <c r="G231" s="81" t="b">
        <v>0</v>
      </c>
      <c r="H231" s="81" t="b">
        <v>0</v>
      </c>
      <c r="I231" s="81" t="b">
        <v>0</v>
      </c>
      <c r="J231" s="81" t="b">
        <v>0</v>
      </c>
      <c r="K231" s="81" t="b">
        <v>0</v>
      </c>
      <c r="L231" s="81" t="b">
        <v>0</v>
      </c>
    </row>
    <row r="232" spans="1:12" ht="15">
      <c r="A232" s="81" t="s">
        <v>1295</v>
      </c>
      <c r="B232" s="81" t="s">
        <v>1715</v>
      </c>
      <c r="C232" s="81">
        <v>3</v>
      </c>
      <c r="D232" s="119">
        <v>0.0010637370864178698</v>
      </c>
      <c r="E232" s="119">
        <v>2.3828272097363654</v>
      </c>
      <c r="F232" s="81" t="s">
        <v>2084</v>
      </c>
      <c r="G232" s="81" t="b">
        <v>0</v>
      </c>
      <c r="H232" s="81" t="b">
        <v>0</v>
      </c>
      <c r="I232" s="81" t="b">
        <v>0</v>
      </c>
      <c r="J232" s="81" t="b">
        <v>1</v>
      </c>
      <c r="K232" s="81" t="b">
        <v>0</v>
      </c>
      <c r="L232" s="81" t="b">
        <v>0</v>
      </c>
    </row>
    <row r="233" spans="1:12" ht="15">
      <c r="A233" s="81" t="s">
        <v>1715</v>
      </c>
      <c r="B233" s="81" t="s">
        <v>1716</v>
      </c>
      <c r="C233" s="81">
        <v>3</v>
      </c>
      <c r="D233" s="119">
        <v>0.0010637370864178698</v>
      </c>
      <c r="E233" s="119">
        <v>3.206735950680684</v>
      </c>
      <c r="F233" s="81" t="s">
        <v>2084</v>
      </c>
      <c r="G233" s="81" t="b">
        <v>1</v>
      </c>
      <c r="H233" s="81" t="b">
        <v>0</v>
      </c>
      <c r="I233" s="81" t="b">
        <v>0</v>
      </c>
      <c r="J233" s="81" t="b">
        <v>0</v>
      </c>
      <c r="K233" s="81" t="b">
        <v>0</v>
      </c>
      <c r="L233" s="81" t="b">
        <v>0</v>
      </c>
    </row>
    <row r="234" spans="1:12" ht="15">
      <c r="A234" s="81" t="s">
        <v>1716</v>
      </c>
      <c r="B234" s="81" t="s">
        <v>1340</v>
      </c>
      <c r="C234" s="81">
        <v>3</v>
      </c>
      <c r="D234" s="119">
        <v>0.0010637370864178698</v>
      </c>
      <c r="E234" s="119">
        <v>2.7296146959610215</v>
      </c>
      <c r="F234" s="81" t="s">
        <v>2084</v>
      </c>
      <c r="G234" s="81" t="b">
        <v>0</v>
      </c>
      <c r="H234" s="81" t="b">
        <v>0</v>
      </c>
      <c r="I234" s="81" t="b">
        <v>0</v>
      </c>
      <c r="J234" s="81" t="b">
        <v>0</v>
      </c>
      <c r="K234" s="81" t="b">
        <v>0</v>
      </c>
      <c r="L234" s="81" t="b">
        <v>0</v>
      </c>
    </row>
    <row r="235" spans="1:12" ht="15">
      <c r="A235" s="81" t="s">
        <v>1340</v>
      </c>
      <c r="B235" s="81" t="s">
        <v>1717</v>
      </c>
      <c r="C235" s="81">
        <v>3</v>
      </c>
      <c r="D235" s="119">
        <v>0.0010637370864178698</v>
      </c>
      <c r="E235" s="119">
        <v>2.7296146959610215</v>
      </c>
      <c r="F235" s="81" t="s">
        <v>2084</v>
      </c>
      <c r="G235" s="81" t="b">
        <v>0</v>
      </c>
      <c r="H235" s="81" t="b">
        <v>0</v>
      </c>
      <c r="I235" s="81" t="b">
        <v>0</v>
      </c>
      <c r="J235" s="81" t="b">
        <v>0</v>
      </c>
      <c r="K235" s="81" t="b">
        <v>0</v>
      </c>
      <c r="L235" s="81" t="b">
        <v>0</v>
      </c>
    </row>
    <row r="236" spans="1:12" ht="15">
      <c r="A236" s="81" t="s">
        <v>1717</v>
      </c>
      <c r="B236" s="81" t="s">
        <v>1338</v>
      </c>
      <c r="C236" s="81">
        <v>3</v>
      </c>
      <c r="D236" s="119">
        <v>0.0010637370864178698</v>
      </c>
      <c r="E236" s="119">
        <v>2.7296146959610215</v>
      </c>
      <c r="F236" s="81" t="s">
        <v>2084</v>
      </c>
      <c r="G236" s="81" t="b">
        <v>0</v>
      </c>
      <c r="H236" s="81" t="b">
        <v>0</v>
      </c>
      <c r="I236" s="81" t="b">
        <v>0</v>
      </c>
      <c r="J236" s="81" t="b">
        <v>0</v>
      </c>
      <c r="K236" s="81" t="b">
        <v>0</v>
      </c>
      <c r="L236" s="81" t="b">
        <v>0</v>
      </c>
    </row>
    <row r="237" spans="1:12" ht="15">
      <c r="A237" s="81" t="s">
        <v>1338</v>
      </c>
      <c r="B237" s="81" t="s">
        <v>1718</v>
      </c>
      <c r="C237" s="81">
        <v>3</v>
      </c>
      <c r="D237" s="119">
        <v>0.0010637370864178698</v>
      </c>
      <c r="E237" s="119">
        <v>2.7296146959610215</v>
      </c>
      <c r="F237" s="81" t="s">
        <v>2084</v>
      </c>
      <c r="G237" s="81" t="b">
        <v>0</v>
      </c>
      <c r="H237" s="81" t="b">
        <v>0</v>
      </c>
      <c r="I237" s="81" t="b">
        <v>0</v>
      </c>
      <c r="J237" s="81" t="b">
        <v>0</v>
      </c>
      <c r="K237" s="81" t="b">
        <v>0</v>
      </c>
      <c r="L237" s="81" t="b">
        <v>0</v>
      </c>
    </row>
    <row r="238" spans="1:12" ht="15">
      <c r="A238" s="81" t="s">
        <v>1718</v>
      </c>
      <c r="B238" s="81" t="s">
        <v>1719</v>
      </c>
      <c r="C238" s="81">
        <v>3</v>
      </c>
      <c r="D238" s="119">
        <v>0.0010637370864178698</v>
      </c>
      <c r="E238" s="119">
        <v>3.206735950680684</v>
      </c>
      <c r="F238" s="81" t="s">
        <v>2084</v>
      </c>
      <c r="G238" s="81" t="b">
        <v>0</v>
      </c>
      <c r="H238" s="81" t="b">
        <v>0</v>
      </c>
      <c r="I238" s="81" t="b">
        <v>0</v>
      </c>
      <c r="J238" s="81" t="b">
        <v>1</v>
      </c>
      <c r="K238" s="81" t="b">
        <v>0</v>
      </c>
      <c r="L238" s="81" t="b">
        <v>0</v>
      </c>
    </row>
    <row r="239" spans="1:12" ht="15">
      <c r="A239" s="81" t="s">
        <v>1719</v>
      </c>
      <c r="B239" s="81" t="s">
        <v>1720</v>
      </c>
      <c r="C239" s="81">
        <v>3</v>
      </c>
      <c r="D239" s="119">
        <v>0.0010637370864178698</v>
      </c>
      <c r="E239" s="119">
        <v>3.206735950680684</v>
      </c>
      <c r="F239" s="81" t="s">
        <v>2084</v>
      </c>
      <c r="G239" s="81" t="b">
        <v>1</v>
      </c>
      <c r="H239" s="81" t="b">
        <v>0</v>
      </c>
      <c r="I239" s="81" t="b">
        <v>0</v>
      </c>
      <c r="J239" s="81" t="b">
        <v>0</v>
      </c>
      <c r="K239" s="81" t="b">
        <v>0</v>
      </c>
      <c r="L239" s="81" t="b">
        <v>0</v>
      </c>
    </row>
    <row r="240" spans="1:12" ht="15">
      <c r="A240" s="81" t="s">
        <v>1720</v>
      </c>
      <c r="B240" s="81" t="s">
        <v>1518</v>
      </c>
      <c r="C240" s="81">
        <v>3</v>
      </c>
      <c r="D240" s="119">
        <v>0.0010637370864178698</v>
      </c>
      <c r="E240" s="119">
        <v>3.081797214072384</v>
      </c>
      <c r="F240" s="81" t="s">
        <v>2084</v>
      </c>
      <c r="G240" s="81" t="b">
        <v>0</v>
      </c>
      <c r="H240" s="81" t="b">
        <v>0</v>
      </c>
      <c r="I240" s="81" t="b">
        <v>0</v>
      </c>
      <c r="J240" s="81" t="b">
        <v>0</v>
      </c>
      <c r="K240" s="81" t="b">
        <v>0</v>
      </c>
      <c r="L240" s="81" t="b">
        <v>0</v>
      </c>
    </row>
    <row r="241" spans="1:12" ht="15">
      <c r="A241" s="81" t="s">
        <v>1518</v>
      </c>
      <c r="B241" s="81" t="s">
        <v>1721</v>
      </c>
      <c r="C241" s="81">
        <v>3</v>
      </c>
      <c r="D241" s="119">
        <v>0.0010637370864178698</v>
      </c>
      <c r="E241" s="119">
        <v>3.081797214072384</v>
      </c>
      <c r="F241" s="81" t="s">
        <v>2084</v>
      </c>
      <c r="G241" s="81" t="b">
        <v>0</v>
      </c>
      <c r="H241" s="81" t="b">
        <v>0</v>
      </c>
      <c r="I241" s="81" t="b">
        <v>0</v>
      </c>
      <c r="J241" s="81" t="b">
        <v>0</v>
      </c>
      <c r="K241" s="81" t="b">
        <v>0</v>
      </c>
      <c r="L241" s="81" t="b">
        <v>0</v>
      </c>
    </row>
    <row r="242" spans="1:12" ht="15">
      <c r="A242" s="81" t="s">
        <v>1721</v>
      </c>
      <c r="B242" s="81" t="s">
        <v>1375</v>
      </c>
      <c r="C242" s="81">
        <v>3</v>
      </c>
      <c r="D242" s="119">
        <v>0.0010637370864178698</v>
      </c>
      <c r="E242" s="119">
        <v>2.8387591653860897</v>
      </c>
      <c r="F242" s="81" t="s">
        <v>2084</v>
      </c>
      <c r="G242" s="81" t="b">
        <v>0</v>
      </c>
      <c r="H242" s="81" t="b">
        <v>0</v>
      </c>
      <c r="I242" s="81" t="b">
        <v>0</v>
      </c>
      <c r="J242" s="81" t="b">
        <v>0</v>
      </c>
      <c r="K242" s="81" t="b">
        <v>0</v>
      </c>
      <c r="L242" s="81" t="b">
        <v>0</v>
      </c>
    </row>
    <row r="243" spans="1:12" ht="15">
      <c r="A243" s="81" t="s">
        <v>1375</v>
      </c>
      <c r="B243" s="81" t="s">
        <v>1722</v>
      </c>
      <c r="C243" s="81">
        <v>3</v>
      </c>
      <c r="D243" s="119">
        <v>0.0010637370864178698</v>
      </c>
      <c r="E243" s="119">
        <v>2.8387591653860897</v>
      </c>
      <c r="F243" s="81" t="s">
        <v>2084</v>
      </c>
      <c r="G243" s="81" t="b">
        <v>0</v>
      </c>
      <c r="H243" s="81" t="b">
        <v>0</v>
      </c>
      <c r="I243" s="81" t="b">
        <v>0</v>
      </c>
      <c r="J243" s="81" t="b">
        <v>1</v>
      </c>
      <c r="K243" s="81" t="b">
        <v>0</v>
      </c>
      <c r="L243" s="81" t="b">
        <v>0</v>
      </c>
    </row>
    <row r="244" spans="1:12" ht="15">
      <c r="A244" s="81" t="s">
        <v>1722</v>
      </c>
      <c r="B244" s="81" t="s">
        <v>848</v>
      </c>
      <c r="C244" s="81">
        <v>3</v>
      </c>
      <c r="D244" s="119">
        <v>0.0010637370864178698</v>
      </c>
      <c r="E244" s="119">
        <v>1.5106709369880724</v>
      </c>
      <c r="F244" s="81" t="s">
        <v>2084</v>
      </c>
      <c r="G244" s="81" t="b">
        <v>1</v>
      </c>
      <c r="H244" s="81" t="b">
        <v>0</v>
      </c>
      <c r="I244" s="81" t="b">
        <v>0</v>
      </c>
      <c r="J244" s="81" t="b">
        <v>0</v>
      </c>
      <c r="K244" s="81" t="b">
        <v>0</v>
      </c>
      <c r="L244" s="81" t="b">
        <v>0</v>
      </c>
    </row>
    <row r="245" spans="1:12" ht="15">
      <c r="A245" s="81" t="s">
        <v>1282</v>
      </c>
      <c r="B245" s="81" t="s">
        <v>1723</v>
      </c>
      <c r="C245" s="81">
        <v>3</v>
      </c>
      <c r="D245" s="119">
        <v>0.0010637370864178698</v>
      </c>
      <c r="E245" s="119">
        <v>2.1397891610500706</v>
      </c>
      <c r="F245" s="81" t="s">
        <v>2084</v>
      </c>
      <c r="G245" s="81" t="b">
        <v>0</v>
      </c>
      <c r="H245" s="81" t="b">
        <v>0</v>
      </c>
      <c r="I245" s="81" t="b">
        <v>0</v>
      </c>
      <c r="J245" s="81" t="b">
        <v>0</v>
      </c>
      <c r="K245" s="81" t="b">
        <v>0</v>
      </c>
      <c r="L245" s="81" t="b">
        <v>0</v>
      </c>
    </row>
    <row r="246" spans="1:12" ht="15">
      <c r="A246" s="81" t="s">
        <v>1723</v>
      </c>
      <c r="B246" s="81" t="s">
        <v>1724</v>
      </c>
      <c r="C246" s="81">
        <v>3</v>
      </c>
      <c r="D246" s="119">
        <v>0.0010637370864178698</v>
      </c>
      <c r="E246" s="119">
        <v>3.206735950680684</v>
      </c>
      <c r="F246" s="81" t="s">
        <v>2084</v>
      </c>
      <c r="G246" s="81" t="b">
        <v>0</v>
      </c>
      <c r="H246" s="81" t="b">
        <v>0</v>
      </c>
      <c r="I246" s="81" t="b">
        <v>0</v>
      </c>
      <c r="J246" s="81" t="b">
        <v>0</v>
      </c>
      <c r="K246" s="81" t="b">
        <v>0</v>
      </c>
      <c r="L246" s="81" t="b">
        <v>0</v>
      </c>
    </row>
    <row r="247" spans="1:12" ht="15">
      <c r="A247" s="81" t="s">
        <v>1724</v>
      </c>
      <c r="B247" s="81" t="s">
        <v>1311</v>
      </c>
      <c r="C247" s="81">
        <v>3</v>
      </c>
      <c r="D247" s="119">
        <v>0.0010637370864178698</v>
      </c>
      <c r="E247" s="119">
        <v>2.6424645202421213</v>
      </c>
      <c r="F247" s="81" t="s">
        <v>2084</v>
      </c>
      <c r="G247" s="81" t="b">
        <v>0</v>
      </c>
      <c r="H247" s="81" t="b">
        <v>0</v>
      </c>
      <c r="I247" s="81" t="b">
        <v>0</v>
      </c>
      <c r="J247" s="81" t="b">
        <v>0</v>
      </c>
      <c r="K247" s="81" t="b">
        <v>0</v>
      </c>
      <c r="L247" s="81" t="b">
        <v>0</v>
      </c>
    </row>
    <row r="248" spans="1:12" ht="15">
      <c r="A248" s="81" t="s">
        <v>1311</v>
      </c>
      <c r="B248" s="81" t="s">
        <v>1516</v>
      </c>
      <c r="C248" s="81">
        <v>3</v>
      </c>
      <c r="D248" s="119">
        <v>0.0010637370864178698</v>
      </c>
      <c r="E248" s="119">
        <v>2.44497511648521</v>
      </c>
      <c r="F248" s="81" t="s">
        <v>2084</v>
      </c>
      <c r="G248" s="81" t="b">
        <v>0</v>
      </c>
      <c r="H248" s="81" t="b">
        <v>0</v>
      </c>
      <c r="I248" s="81" t="b">
        <v>0</v>
      </c>
      <c r="J248" s="81" t="b">
        <v>0</v>
      </c>
      <c r="K248" s="81" t="b">
        <v>0</v>
      </c>
      <c r="L248" s="81" t="b">
        <v>0</v>
      </c>
    </row>
    <row r="249" spans="1:12" ht="15">
      <c r="A249" s="81" t="s">
        <v>1516</v>
      </c>
      <c r="B249" s="81" t="s">
        <v>1725</v>
      </c>
      <c r="C249" s="81">
        <v>3</v>
      </c>
      <c r="D249" s="119">
        <v>0.0010637370864178698</v>
      </c>
      <c r="E249" s="119">
        <v>3.081797214072384</v>
      </c>
      <c r="F249" s="81" t="s">
        <v>2084</v>
      </c>
      <c r="G249" s="81" t="b">
        <v>0</v>
      </c>
      <c r="H249" s="81" t="b">
        <v>0</v>
      </c>
      <c r="I249" s="81" t="b">
        <v>0</v>
      </c>
      <c r="J249" s="81" t="b">
        <v>0</v>
      </c>
      <c r="K249" s="81" t="b">
        <v>0</v>
      </c>
      <c r="L249" s="81" t="b">
        <v>0</v>
      </c>
    </row>
    <row r="250" spans="1:12" ht="15">
      <c r="A250" s="81" t="s">
        <v>1725</v>
      </c>
      <c r="B250" s="81" t="s">
        <v>1517</v>
      </c>
      <c r="C250" s="81">
        <v>3</v>
      </c>
      <c r="D250" s="119">
        <v>0.0010637370864178698</v>
      </c>
      <c r="E250" s="119">
        <v>3.081797214072384</v>
      </c>
      <c r="F250" s="81" t="s">
        <v>2084</v>
      </c>
      <c r="G250" s="81" t="b">
        <v>0</v>
      </c>
      <c r="H250" s="81" t="b">
        <v>0</v>
      </c>
      <c r="I250" s="81" t="b">
        <v>0</v>
      </c>
      <c r="J250" s="81" t="b">
        <v>0</v>
      </c>
      <c r="K250" s="81" t="b">
        <v>0</v>
      </c>
      <c r="L250" s="81" t="b">
        <v>0</v>
      </c>
    </row>
    <row r="251" spans="1:12" ht="15">
      <c r="A251" s="81" t="s">
        <v>1517</v>
      </c>
      <c r="B251" s="81" t="s">
        <v>1726</v>
      </c>
      <c r="C251" s="81">
        <v>3</v>
      </c>
      <c r="D251" s="119">
        <v>0.0010637370864178698</v>
      </c>
      <c r="E251" s="119">
        <v>3.081797214072384</v>
      </c>
      <c r="F251" s="81" t="s">
        <v>2084</v>
      </c>
      <c r="G251" s="81" t="b">
        <v>0</v>
      </c>
      <c r="H251" s="81" t="b">
        <v>0</v>
      </c>
      <c r="I251" s="81" t="b">
        <v>0</v>
      </c>
      <c r="J251" s="81" t="b">
        <v>0</v>
      </c>
      <c r="K251" s="81" t="b">
        <v>0</v>
      </c>
      <c r="L251" s="81" t="b">
        <v>0</v>
      </c>
    </row>
    <row r="252" spans="1:12" ht="15">
      <c r="A252" s="81" t="s">
        <v>1726</v>
      </c>
      <c r="B252" s="81" t="s">
        <v>1727</v>
      </c>
      <c r="C252" s="81">
        <v>3</v>
      </c>
      <c r="D252" s="119">
        <v>0.0010637370864178698</v>
      </c>
      <c r="E252" s="119">
        <v>3.206735950680684</v>
      </c>
      <c r="F252" s="81" t="s">
        <v>2084</v>
      </c>
      <c r="G252" s="81" t="b">
        <v>0</v>
      </c>
      <c r="H252" s="81" t="b">
        <v>0</v>
      </c>
      <c r="I252" s="81" t="b">
        <v>0</v>
      </c>
      <c r="J252" s="81" t="b">
        <v>0</v>
      </c>
      <c r="K252" s="81" t="b">
        <v>0</v>
      </c>
      <c r="L252" s="81" t="b">
        <v>0</v>
      </c>
    </row>
    <row r="253" spans="1:12" ht="15">
      <c r="A253" s="81" t="s">
        <v>1727</v>
      </c>
      <c r="B253" s="81" t="s">
        <v>1288</v>
      </c>
      <c r="C253" s="81">
        <v>3</v>
      </c>
      <c r="D253" s="119">
        <v>0.0010637370864178698</v>
      </c>
      <c r="E253" s="119">
        <v>2.3036459636887403</v>
      </c>
      <c r="F253" s="81" t="s">
        <v>2084</v>
      </c>
      <c r="G253" s="81" t="b">
        <v>0</v>
      </c>
      <c r="H253" s="81" t="b">
        <v>0</v>
      </c>
      <c r="I253" s="81" t="b">
        <v>0</v>
      </c>
      <c r="J253" s="81" t="b">
        <v>0</v>
      </c>
      <c r="K253" s="81" t="b">
        <v>0</v>
      </c>
      <c r="L253" s="81" t="b">
        <v>0</v>
      </c>
    </row>
    <row r="254" spans="1:12" ht="15">
      <c r="A254" s="81" t="s">
        <v>1288</v>
      </c>
      <c r="B254" s="81" t="s">
        <v>1322</v>
      </c>
      <c r="C254" s="81">
        <v>3</v>
      </c>
      <c r="D254" s="119">
        <v>0.0010637370864178698</v>
      </c>
      <c r="E254" s="119">
        <v>1.7578579389441908</v>
      </c>
      <c r="F254" s="81" t="s">
        <v>2084</v>
      </c>
      <c r="G254" s="81" t="b">
        <v>0</v>
      </c>
      <c r="H254" s="81" t="b">
        <v>0</v>
      </c>
      <c r="I254" s="81" t="b">
        <v>0</v>
      </c>
      <c r="J254" s="81" t="b">
        <v>0</v>
      </c>
      <c r="K254" s="81" t="b">
        <v>0</v>
      </c>
      <c r="L254" s="81" t="b">
        <v>0</v>
      </c>
    </row>
    <row r="255" spans="1:12" ht="15">
      <c r="A255" s="81" t="s">
        <v>1322</v>
      </c>
      <c r="B255" s="81" t="s">
        <v>1728</v>
      </c>
      <c r="C255" s="81">
        <v>3</v>
      </c>
      <c r="D255" s="119">
        <v>0.0010637370864178698</v>
      </c>
      <c r="E255" s="119">
        <v>2.6424645202421213</v>
      </c>
      <c r="F255" s="81" t="s">
        <v>2084</v>
      </c>
      <c r="G255" s="81" t="b">
        <v>0</v>
      </c>
      <c r="H255" s="81" t="b">
        <v>0</v>
      </c>
      <c r="I255" s="81" t="b">
        <v>0</v>
      </c>
      <c r="J255" s="81" t="b">
        <v>0</v>
      </c>
      <c r="K255" s="81" t="b">
        <v>0</v>
      </c>
      <c r="L255" s="81" t="b">
        <v>0</v>
      </c>
    </row>
    <row r="256" spans="1:12" ht="15">
      <c r="A256" s="81" t="s">
        <v>1728</v>
      </c>
      <c r="B256" s="81" t="s">
        <v>1511</v>
      </c>
      <c r="C256" s="81">
        <v>3</v>
      </c>
      <c r="D256" s="119">
        <v>0.0010637370864178698</v>
      </c>
      <c r="E256" s="119">
        <v>3.081797214072384</v>
      </c>
      <c r="F256" s="81" t="s">
        <v>2084</v>
      </c>
      <c r="G256" s="81" t="b">
        <v>0</v>
      </c>
      <c r="H256" s="81" t="b">
        <v>0</v>
      </c>
      <c r="I256" s="81" t="b">
        <v>0</v>
      </c>
      <c r="J256" s="81" t="b">
        <v>0</v>
      </c>
      <c r="K256" s="81" t="b">
        <v>0</v>
      </c>
      <c r="L256" s="81" t="b">
        <v>0</v>
      </c>
    </row>
    <row r="257" spans="1:12" ht="15">
      <c r="A257" s="81" t="s">
        <v>1511</v>
      </c>
      <c r="B257" s="81" t="s">
        <v>1729</v>
      </c>
      <c r="C257" s="81">
        <v>3</v>
      </c>
      <c r="D257" s="119">
        <v>0.0010637370864178698</v>
      </c>
      <c r="E257" s="119">
        <v>3.081797214072384</v>
      </c>
      <c r="F257" s="81" t="s">
        <v>2084</v>
      </c>
      <c r="G257" s="81" t="b">
        <v>0</v>
      </c>
      <c r="H257" s="81" t="b">
        <v>0</v>
      </c>
      <c r="I257" s="81" t="b">
        <v>0</v>
      </c>
      <c r="J257" s="81" t="b">
        <v>0</v>
      </c>
      <c r="K257" s="81" t="b">
        <v>0</v>
      </c>
      <c r="L257" s="81" t="b">
        <v>0</v>
      </c>
    </row>
    <row r="258" spans="1:12" ht="15">
      <c r="A258" s="81" t="s">
        <v>1729</v>
      </c>
      <c r="B258" s="81" t="s">
        <v>1519</v>
      </c>
      <c r="C258" s="81">
        <v>3</v>
      </c>
      <c r="D258" s="119">
        <v>0.0010637370864178698</v>
      </c>
      <c r="E258" s="119">
        <v>3.081797214072384</v>
      </c>
      <c r="F258" s="81" t="s">
        <v>2084</v>
      </c>
      <c r="G258" s="81" t="b">
        <v>0</v>
      </c>
      <c r="H258" s="81" t="b">
        <v>0</v>
      </c>
      <c r="I258" s="81" t="b">
        <v>0</v>
      </c>
      <c r="J258" s="81" t="b">
        <v>0</v>
      </c>
      <c r="K258" s="81" t="b">
        <v>0</v>
      </c>
      <c r="L258" s="81" t="b">
        <v>0</v>
      </c>
    </row>
    <row r="259" spans="1:12" ht="15">
      <c r="A259" s="81" t="s">
        <v>1519</v>
      </c>
      <c r="B259" s="81" t="s">
        <v>1730</v>
      </c>
      <c r="C259" s="81">
        <v>3</v>
      </c>
      <c r="D259" s="119">
        <v>0.0010637370864178698</v>
      </c>
      <c r="E259" s="119">
        <v>3.081797214072384</v>
      </c>
      <c r="F259" s="81" t="s">
        <v>2084</v>
      </c>
      <c r="G259" s="81" t="b">
        <v>0</v>
      </c>
      <c r="H259" s="81" t="b">
        <v>0</v>
      </c>
      <c r="I259" s="81" t="b">
        <v>0</v>
      </c>
      <c r="J259" s="81" t="b">
        <v>0</v>
      </c>
      <c r="K259" s="81" t="b">
        <v>0</v>
      </c>
      <c r="L259" s="81" t="b">
        <v>0</v>
      </c>
    </row>
    <row r="260" spans="1:12" ht="15">
      <c r="A260" s="81" t="s">
        <v>1730</v>
      </c>
      <c r="B260" s="81" t="s">
        <v>1731</v>
      </c>
      <c r="C260" s="81">
        <v>3</v>
      </c>
      <c r="D260" s="119">
        <v>0.0010637370864178698</v>
      </c>
      <c r="E260" s="119">
        <v>3.206735950680684</v>
      </c>
      <c r="F260" s="81" t="s">
        <v>2084</v>
      </c>
      <c r="G260" s="81" t="b">
        <v>0</v>
      </c>
      <c r="H260" s="81" t="b">
        <v>0</v>
      </c>
      <c r="I260" s="81" t="b">
        <v>0</v>
      </c>
      <c r="J260" s="81" t="b">
        <v>0</v>
      </c>
      <c r="K260" s="81" t="b">
        <v>0</v>
      </c>
      <c r="L260" s="81" t="b">
        <v>0</v>
      </c>
    </row>
    <row r="261" spans="1:12" ht="15">
      <c r="A261" s="81" t="s">
        <v>1470</v>
      </c>
      <c r="B261" s="81" t="s">
        <v>1341</v>
      </c>
      <c r="C261" s="81">
        <v>2</v>
      </c>
      <c r="D261" s="119">
        <v>0.0007794820428577924</v>
      </c>
      <c r="E261" s="119">
        <v>2.4797372227444217</v>
      </c>
      <c r="F261" s="81" t="s">
        <v>2084</v>
      </c>
      <c r="G261" s="81" t="b">
        <v>0</v>
      </c>
      <c r="H261" s="81" t="b">
        <v>0</v>
      </c>
      <c r="I261" s="81" t="b">
        <v>0</v>
      </c>
      <c r="J261" s="81" t="b">
        <v>0</v>
      </c>
      <c r="K261" s="81" t="b">
        <v>0</v>
      </c>
      <c r="L261" s="81" t="b">
        <v>0</v>
      </c>
    </row>
    <row r="262" spans="1:12" ht="15">
      <c r="A262" s="81" t="s">
        <v>1302</v>
      </c>
      <c r="B262" s="81" t="s">
        <v>1284</v>
      </c>
      <c r="C262" s="81">
        <v>2</v>
      </c>
      <c r="D262" s="119">
        <v>0.0007794820428577924</v>
      </c>
      <c r="E262" s="119">
        <v>1.2920402817870975</v>
      </c>
      <c r="F262" s="81" t="s">
        <v>2084</v>
      </c>
      <c r="G262" s="81" t="b">
        <v>0</v>
      </c>
      <c r="H262" s="81" t="b">
        <v>0</v>
      </c>
      <c r="I262" s="81" t="b">
        <v>0</v>
      </c>
      <c r="J262" s="81" t="b">
        <v>0</v>
      </c>
      <c r="K262" s="81" t="b">
        <v>0</v>
      </c>
      <c r="L262" s="81" t="b">
        <v>0</v>
      </c>
    </row>
    <row r="263" spans="1:12" ht="15">
      <c r="A263" s="81" t="s">
        <v>1281</v>
      </c>
      <c r="B263" s="81" t="s">
        <v>1285</v>
      </c>
      <c r="C263" s="81">
        <v>2</v>
      </c>
      <c r="D263" s="119">
        <v>0.0007794820428577924</v>
      </c>
      <c r="E263" s="119">
        <v>0.894276493235921</v>
      </c>
      <c r="F263" s="81" t="s">
        <v>2084</v>
      </c>
      <c r="G263" s="81" t="b">
        <v>0</v>
      </c>
      <c r="H263" s="81" t="b">
        <v>0</v>
      </c>
      <c r="I263" s="81" t="b">
        <v>0</v>
      </c>
      <c r="J263" s="81" t="b">
        <v>0</v>
      </c>
      <c r="K263" s="81" t="b">
        <v>0</v>
      </c>
      <c r="L263" s="81" t="b">
        <v>0</v>
      </c>
    </row>
    <row r="264" spans="1:12" ht="15">
      <c r="A264" s="81" t="s">
        <v>848</v>
      </c>
      <c r="B264" s="81" t="s">
        <v>1378</v>
      </c>
      <c r="C264" s="81">
        <v>2</v>
      </c>
      <c r="D264" s="119">
        <v>0.0007794820428577924</v>
      </c>
      <c r="E264" s="119">
        <v>1.113314265518449</v>
      </c>
      <c r="F264" s="81" t="s">
        <v>2084</v>
      </c>
      <c r="G264" s="81" t="b">
        <v>0</v>
      </c>
      <c r="H264" s="81" t="b">
        <v>0</v>
      </c>
      <c r="I264" s="81" t="b">
        <v>0</v>
      </c>
      <c r="J264" s="81" t="b">
        <v>0</v>
      </c>
      <c r="K264" s="81" t="b">
        <v>0</v>
      </c>
      <c r="L264" s="81" t="b">
        <v>0</v>
      </c>
    </row>
    <row r="265" spans="1:12" ht="15">
      <c r="A265" s="81" t="s">
        <v>1285</v>
      </c>
      <c r="B265" s="81" t="s">
        <v>1286</v>
      </c>
      <c r="C265" s="81">
        <v>2</v>
      </c>
      <c r="D265" s="119">
        <v>0.0007794820428577924</v>
      </c>
      <c r="E265" s="119">
        <v>1.1575179280105024</v>
      </c>
      <c r="F265" s="81" t="s">
        <v>2084</v>
      </c>
      <c r="G265" s="81" t="b">
        <v>0</v>
      </c>
      <c r="H265" s="81" t="b">
        <v>0</v>
      </c>
      <c r="I265" s="81" t="b">
        <v>0</v>
      </c>
      <c r="J265" s="81" t="b">
        <v>0</v>
      </c>
      <c r="K265" s="81" t="b">
        <v>0</v>
      </c>
      <c r="L265" s="81" t="b">
        <v>0</v>
      </c>
    </row>
    <row r="266" spans="1:12" ht="15">
      <c r="A266" s="81" t="s">
        <v>1564</v>
      </c>
      <c r="B266" s="81" t="s">
        <v>1474</v>
      </c>
      <c r="C266" s="81">
        <v>2</v>
      </c>
      <c r="D266" s="119">
        <v>0.0007794820428577924</v>
      </c>
      <c r="E266" s="119">
        <v>2.905705955016703</v>
      </c>
      <c r="F266" s="81" t="s">
        <v>2084</v>
      </c>
      <c r="G266" s="81" t="b">
        <v>0</v>
      </c>
      <c r="H266" s="81" t="b">
        <v>0</v>
      </c>
      <c r="I266" s="81" t="b">
        <v>0</v>
      </c>
      <c r="J266" s="81" t="b">
        <v>0</v>
      </c>
      <c r="K266" s="81" t="b">
        <v>0</v>
      </c>
      <c r="L266" s="81" t="b">
        <v>0</v>
      </c>
    </row>
    <row r="267" spans="1:12" ht="15">
      <c r="A267" s="81" t="s">
        <v>468</v>
      </c>
      <c r="B267" s="81" t="s">
        <v>483</v>
      </c>
      <c r="C267" s="81">
        <v>2</v>
      </c>
      <c r="D267" s="119">
        <v>0.0007794820428577924</v>
      </c>
      <c r="E267" s="119">
        <v>0.7973664802278645</v>
      </c>
      <c r="F267" s="81" t="s">
        <v>2084</v>
      </c>
      <c r="G267" s="81" t="b">
        <v>0</v>
      </c>
      <c r="H267" s="81" t="b">
        <v>0</v>
      </c>
      <c r="I267" s="81" t="b">
        <v>0</v>
      </c>
      <c r="J267" s="81" t="b">
        <v>0</v>
      </c>
      <c r="K267" s="81" t="b">
        <v>0</v>
      </c>
      <c r="L267" s="81" t="b">
        <v>0</v>
      </c>
    </row>
    <row r="268" spans="1:12" ht="15">
      <c r="A268" s="81" t="s">
        <v>1756</v>
      </c>
      <c r="B268" s="81" t="s">
        <v>1757</v>
      </c>
      <c r="C268" s="81">
        <v>2</v>
      </c>
      <c r="D268" s="119">
        <v>0.0007794820428577924</v>
      </c>
      <c r="E268" s="119">
        <v>3.3828272097363654</v>
      </c>
      <c r="F268" s="81" t="s">
        <v>2084</v>
      </c>
      <c r="G268" s="81" t="b">
        <v>0</v>
      </c>
      <c r="H268" s="81" t="b">
        <v>0</v>
      </c>
      <c r="I268" s="81" t="b">
        <v>0</v>
      </c>
      <c r="J268" s="81" t="b">
        <v>0</v>
      </c>
      <c r="K268" s="81" t="b">
        <v>0</v>
      </c>
      <c r="L268" s="81" t="b">
        <v>0</v>
      </c>
    </row>
    <row r="269" spans="1:12" ht="15">
      <c r="A269" s="81" t="s">
        <v>1285</v>
      </c>
      <c r="B269" s="81" t="s">
        <v>1281</v>
      </c>
      <c r="C269" s="81">
        <v>2</v>
      </c>
      <c r="D269" s="119">
        <v>0.0007794820428577924</v>
      </c>
      <c r="E269" s="119">
        <v>0.9249453130023729</v>
      </c>
      <c r="F269" s="81" t="s">
        <v>2084</v>
      </c>
      <c r="G269" s="81" t="b">
        <v>0</v>
      </c>
      <c r="H269" s="81" t="b">
        <v>0</v>
      </c>
      <c r="I269" s="81" t="b">
        <v>0</v>
      </c>
      <c r="J269" s="81" t="b">
        <v>0</v>
      </c>
      <c r="K269" s="81" t="b">
        <v>0</v>
      </c>
      <c r="L269" s="81" t="b">
        <v>0</v>
      </c>
    </row>
    <row r="270" spans="1:12" ht="15">
      <c r="A270" s="81" t="s">
        <v>1326</v>
      </c>
      <c r="B270" s="81" t="s">
        <v>1414</v>
      </c>
      <c r="C270" s="81">
        <v>2</v>
      </c>
      <c r="D270" s="119">
        <v>0.0007794820428577924</v>
      </c>
      <c r="E270" s="119">
        <v>2.2859171967283087</v>
      </c>
      <c r="F270" s="81" t="s">
        <v>2084</v>
      </c>
      <c r="G270" s="81" t="b">
        <v>0</v>
      </c>
      <c r="H270" s="81" t="b">
        <v>0</v>
      </c>
      <c r="I270" s="81" t="b">
        <v>0</v>
      </c>
      <c r="J270" s="81" t="b">
        <v>0</v>
      </c>
      <c r="K270" s="81" t="b">
        <v>0</v>
      </c>
      <c r="L270" s="81" t="b">
        <v>0</v>
      </c>
    </row>
    <row r="271" spans="1:12" ht="15">
      <c r="A271" s="81" t="s">
        <v>1414</v>
      </c>
      <c r="B271" s="81" t="s">
        <v>1342</v>
      </c>
      <c r="C271" s="81">
        <v>2</v>
      </c>
      <c r="D271" s="119">
        <v>0.0007794820428577924</v>
      </c>
      <c r="E271" s="119">
        <v>2.3828272097363654</v>
      </c>
      <c r="F271" s="81" t="s">
        <v>2084</v>
      </c>
      <c r="G271" s="81" t="b">
        <v>0</v>
      </c>
      <c r="H271" s="81" t="b">
        <v>0</v>
      </c>
      <c r="I271" s="81" t="b">
        <v>0</v>
      </c>
      <c r="J271" s="81" t="b">
        <v>0</v>
      </c>
      <c r="K271" s="81" t="b">
        <v>0</v>
      </c>
      <c r="L271" s="81" t="b">
        <v>0</v>
      </c>
    </row>
    <row r="272" spans="1:12" ht="15">
      <c r="A272" s="81" t="s">
        <v>1762</v>
      </c>
      <c r="B272" s="81" t="s">
        <v>1364</v>
      </c>
      <c r="C272" s="81">
        <v>2</v>
      </c>
      <c r="D272" s="119">
        <v>0.0007794820428577924</v>
      </c>
      <c r="E272" s="119">
        <v>2.8387591653860897</v>
      </c>
      <c r="F272" s="81" t="s">
        <v>2084</v>
      </c>
      <c r="G272" s="81" t="b">
        <v>0</v>
      </c>
      <c r="H272" s="81" t="b">
        <v>0</v>
      </c>
      <c r="I272" s="81" t="b">
        <v>0</v>
      </c>
      <c r="J272" s="81" t="b">
        <v>0</v>
      </c>
      <c r="K272" s="81" t="b">
        <v>0</v>
      </c>
      <c r="L272" s="81" t="b">
        <v>0</v>
      </c>
    </row>
    <row r="273" spans="1:12" ht="15">
      <c r="A273" s="81" t="s">
        <v>1576</v>
      </c>
      <c r="B273" s="81" t="s">
        <v>1763</v>
      </c>
      <c r="C273" s="81">
        <v>2</v>
      </c>
      <c r="D273" s="119">
        <v>0.0007794820428577924</v>
      </c>
      <c r="E273" s="119">
        <v>3.206735950680684</v>
      </c>
      <c r="F273" s="81" t="s">
        <v>2084</v>
      </c>
      <c r="G273" s="81" t="b">
        <v>0</v>
      </c>
      <c r="H273" s="81" t="b">
        <v>0</v>
      </c>
      <c r="I273" s="81" t="b">
        <v>0</v>
      </c>
      <c r="J273" s="81" t="b">
        <v>0</v>
      </c>
      <c r="K273" s="81" t="b">
        <v>0</v>
      </c>
      <c r="L273" s="81" t="b">
        <v>0</v>
      </c>
    </row>
    <row r="274" spans="1:12" ht="15">
      <c r="A274" s="81" t="s">
        <v>1577</v>
      </c>
      <c r="B274" s="81" t="s">
        <v>1381</v>
      </c>
      <c r="C274" s="81">
        <v>2</v>
      </c>
      <c r="D274" s="119">
        <v>0.0007794820428577924</v>
      </c>
      <c r="E274" s="119">
        <v>2.7296146959610215</v>
      </c>
      <c r="F274" s="81" t="s">
        <v>2084</v>
      </c>
      <c r="G274" s="81" t="b">
        <v>0</v>
      </c>
      <c r="H274" s="81" t="b">
        <v>0</v>
      </c>
      <c r="I274" s="81" t="b">
        <v>0</v>
      </c>
      <c r="J274" s="81" t="b">
        <v>0</v>
      </c>
      <c r="K274" s="81" t="b">
        <v>0</v>
      </c>
      <c r="L274" s="81" t="b">
        <v>0</v>
      </c>
    </row>
    <row r="275" spans="1:12" ht="15">
      <c r="A275" s="81" t="s">
        <v>1381</v>
      </c>
      <c r="B275" s="81" t="s">
        <v>1323</v>
      </c>
      <c r="C275" s="81">
        <v>2</v>
      </c>
      <c r="D275" s="119">
        <v>0.0007794820428577924</v>
      </c>
      <c r="E275" s="119">
        <v>2.206735950680684</v>
      </c>
      <c r="F275" s="81" t="s">
        <v>2084</v>
      </c>
      <c r="G275" s="81" t="b">
        <v>0</v>
      </c>
      <c r="H275" s="81" t="b">
        <v>0</v>
      </c>
      <c r="I275" s="81" t="b">
        <v>0</v>
      </c>
      <c r="J275" s="81" t="b">
        <v>0</v>
      </c>
      <c r="K275" s="81" t="b">
        <v>0</v>
      </c>
      <c r="L275" s="81" t="b">
        <v>0</v>
      </c>
    </row>
    <row r="276" spans="1:12" ht="15">
      <c r="A276" s="81" t="s">
        <v>1323</v>
      </c>
      <c r="B276" s="81" t="s">
        <v>468</v>
      </c>
      <c r="C276" s="81">
        <v>2</v>
      </c>
      <c r="D276" s="119">
        <v>0.0007794820428577924</v>
      </c>
      <c r="E276" s="119">
        <v>1.2366991740581272</v>
      </c>
      <c r="F276" s="81" t="s">
        <v>2084</v>
      </c>
      <c r="G276" s="81" t="b">
        <v>0</v>
      </c>
      <c r="H276" s="81" t="b">
        <v>0</v>
      </c>
      <c r="I276" s="81" t="b">
        <v>0</v>
      </c>
      <c r="J276" s="81" t="b">
        <v>0</v>
      </c>
      <c r="K276" s="81" t="b">
        <v>0</v>
      </c>
      <c r="L276" s="81" t="b">
        <v>0</v>
      </c>
    </row>
    <row r="277" spans="1:12" ht="15">
      <c r="A277" s="81" t="s">
        <v>1578</v>
      </c>
      <c r="B277" s="81" t="s">
        <v>1574</v>
      </c>
      <c r="C277" s="81">
        <v>2</v>
      </c>
      <c r="D277" s="119">
        <v>0.0007794820428577924</v>
      </c>
      <c r="E277" s="119">
        <v>3.0306446916250027</v>
      </c>
      <c r="F277" s="81" t="s">
        <v>2084</v>
      </c>
      <c r="G277" s="81" t="b">
        <v>0</v>
      </c>
      <c r="H277" s="81" t="b">
        <v>0</v>
      </c>
      <c r="I277" s="81" t="b">
        <v>0</v>
      </c>
      <c r="J277" s="81" t="b">
        <v>0</v>
      </c>
      <c r="K277" s="81" t="b">
        <v>0</v>
      </c>
      <c r="L277" s="81" t="b">
        <v>0</v>
      </c>
    </row>
    <row r="278" spans="1:12" ht="15">
      <c r="A278" s="81" t="s">
        <v>1300</v>
      </c>
      <c r="B278" s="81" t="s">
        <v>1309</v>
      </c>
      <c r="C278" s="81">
        <v>2</v>
      </c>
      <c r="D278" s="119">
        <v>0.0008997016896884558</v>
      </c>
      <c r="E278" s="119">
        <v>1.6404949273792169</v>
      </c>
      <c r="F278" s="81" t="s">
        <v>2084</v>
      </c>
      <c r="G278" s="81" t="b">
        <v>0</v>
      </c>
      <c r="H278" s="81" t="b">
        <v>0</v>
      </c>
      <c r="I278" s="81" t="b">
        <v>0</v>
      </c>
      <c r="J278" s="81" t="b">
        <v>0</v>
      </c>
      <c r="K278" s="81" t="b">
        <v>0</v>
      </c>
      <c r="L278" s="81" t="b">
        <v>0</v>
      </c>
    </row>
    <row r="279" spans="1:12" ht="15">
      <c r="A279" s="81" t="s">
        <v>1415</v>
      </c>
      <c r="B279" s="81" t="s">
        <v>1291</v>
      </c>
      <c r="C279" s="81">
        <v>2</v>
      </c>
      <c r="D279" s="119">
        <v>0.0007794820428577924</v>
      </c>
      <c r="E279" s="119">
        <v>2.0306446916250027</v>
      </c>
      <c r="F279" s="81" t="s">
        <v>2084</v>
      </c>
      <c r="G279" s="81" t="b">
        <v>0</v>
      </c>
      <c r="H279" s="81" t="b">
        <v>0</v>
      </c>
      <c r="I279" s="81" t="b">
        <v>0</v>
      </c>
      <c r="J279" s="81" t="b">
        <v>0</v>
      </c>
      <c r="K279" s="81" t="b">
        <v>0</v>
      </c>
      <c r="L279" s="81" t="b">
        <v>0</v>
      </c>
    </row>
    <row r="280" spans="1:12" ht="15">
      <c r="A280" s="81" t="s">
        <v>1773</v>
      </c>
      <c r="B280" s="81" t="s">
        <v>1280</v>
      </c>
      <c r="C280" s="81">
        <v>2</v>
      </c>
      <c r="D280" s="119">
        <v>0.0008997016896884558</v>
      </c>
      <c r="E280" s="119">
        <v>1.9848872010643275</v>
      </c>
      <c r="F280" s="81" t="s">
        <v>2084</v>
      </c>
      <c r="G280" s="81" t="b">
        <v>0</v>
      </c>
      <c r="H280" s="81" t="b">
        <v>0</v>
      </c>
      <c r="I280" s="81" t="b">
        <v>0</v>
      </c>
      <c r="J280" s="81" t="b">
        <v>0</v>
      </c>
      <c r="K280" s="81" t="b">
        <v>0</v>
      </c>
      <c r="L280" s="81" t="b">
        <v>0</v>
      </c>
    </row>
    <row r="281" spans="1:12" ht="15">
      <c r="A281" s="81" t="s">
        <v>1293</v>
      </c>
      <c r="B281" s="81" t="s">
        <v>1286</v>
      </c>
      <c r="C281" s="81">
        <v>2</v>
      </c>
      <c r="D281" s="119">
        <v>0.0007794820428577924</v>
      </c>
      <c r="E281" s="119">
        <v>1.2824566646188023</v>
      </c>
      <c r="F281" s="81" t="s">
        <v>2084</v>
      </c>
      <c r="G281" s="81" t="b">
        <v>0</v>
      </c>
      <c r="H281" s="81" t="b">
        <v>0</v>
      </c>
      <c r="I281" s="81" t="b">
        <v>0</v>
      </c>
      <c r="J281" s="81" t="b">
        <v>0</v>
      </c>
      <c r="K281" s="81" t="b">
        <v>0</v>
      </c>
      <c r="L281" s="81" t="b">
        <v>0</v>
      </c>
    </row>
    <row r="282" spans="1:12" ht="15">
      <c r="A282" s="81" t="s">
        <v>1280</v>
      </c>
      <c r="B282" s="81" t="s">
        <v>1296</v>
      </c>
      <c r="C282" s="81">
        <v>2</v>
      </c>
      <c r="D282" s="119">
        <v>0.0007794820428577924</v>
      </c>
      <c r="E282" s="119">
        <v>1.034035742175781</v>
      </c>
      <c r="F282" s="81" t="s">
        <v>2084</v>
      </c>
      <c r="G282" s="81" t="b">
        <v>0</v>
      </c>
      <c r="H282" s="81" t="b">
        <v>0</v>
      </c>
      <c r="I282" s="81" t="b">
        <v>0</v>
      </c>
      <c r="J282" s="81" t="b">
        <v>0</v>
      </c>
      <c r="K282" s="81" t="b">
        <v>0</v>
      </c>
      <c r="L282" s="81" t="b">
        <v>0</v>
      </c>
    </row>
    <row r="283" spans="1:12" ht="15">
      <c r="A283" s="81" t="s">
        <v>1296</v>
      </c>
      <c r="B283" s="81" t="s">
        <v>1288</v>
      </c>
      <c r="C283" s="81">
        <v>2</v>
      </c>
      <c r="D283" s="119">
        <v>0.0007794820428577924</v>
      </c>
      <c r="E283" s="119">
        <v>1.3742270379744477</v>
      </c>
      <c r="F283" s="81" t="s">
        <v>2084</v>
      </c>
      <c r="G283" s="81" t="b">
        <v>0</v>
      </c>
      <c r="H283" s="81" t="b">
        <v>0</v>
      </c>
      <c r="I283" s="81" t="b">
        <v>0</v>
      </c>
      <c r="J283" s="81" t="b">
        <v>0</v>
      </c>
      <c r="K283" s="81" t="b">
        <v>0</v>
      </c>
      <c r="L283" s="81" t="b">
        <v>0</v>
      </c>
    </row>
    <row r="284" spans="1:12" ht="15">
      <c r="A284" s="81" t="s">
        <v>848</v>
      </c>
      <c r="B284" s="81" t="s">
        <v>1329</v>
      </c>
      <c r="C284" s="81">
        <v>2</v>
      </c>
      <c r="D284" s="119">
        <v>0.0007794820428577924</v>
      </c>
      <c r="E284" s="119">
        <v>0.8914655159020926</v>
      </c>
      <c r="F284" s="81" t="s">
        <v>2084</v>
      </c>
      <c r="G284" s="81" t="b">
        <v>0</v>
      </c>
      <c r="H284" s="81" t="b">
        <v>0</v>
      </c>
      <c r="I284" s="81" t="b">
        <v>0</v>
      </c>
      <c r="J284" s="81" t="b">
        <v>0</v>
      </c>
      <c r="K284" s="81" t="b">
        <v>0</v>
      </c>
      <c r="L284" s="81" t="b">
        <v>0</v>
      </c>
    </row>
    <row r="285" spans="1:12" ht="15">
      <c r="A285" s="81" t="s">
        <v>1300</v>
      </c>
      <c r="B285" s="81" t="s">
        <v>1793</v>
      </c>
      <c r="C285" s="81">
        <v>2</v>
      </c>
      <c r="D285" s="119">
        <v>0.0007794820428577924</v>
      </c>
      <c r="E285" s="119">
        <v>2.4534082840220726</v>
      </c>
      <c r="F285" s="81" t="s">
        <v>2084</v>
      </c>
      <c r="G285" s="81" t="b">
        <v>0</v>
      </c>
      <c r="H285" s="81" t="b">
        <v>0</v>
      </c>
      <c r="I285" s="81" t="b">
        <v>0</v>
      </c>
      <c r="J285" s="81" t="b">
        <v>0</v>
      </c>
      <c r="K285" s="81" t="b">
        <v>0</v>
      </c>
      <c r="L285" s="81" t="b">
        <v>0</v>
      </c>
    </row>
    <row r="286" spans="1:12" ht="15">
      <c r="A286" s="81" t="s">
        <v>1793</v>
      </c>
      <c r="B286" s="81" t="s">
        <v>1794</v>
      </c>
      <c r="C286" s="81">
        <v>2</v>
      </c>
      <c r="D286" s="119">
        <v>0.0007794820428577924</v>
      </c>
      <c r="E286" s="119">
        <v>3.3828272097363654</v>
      </c>
      <c r="F286" s="81" t="s">
        <v>2084</v>
      </c>
      <c r="G286" s="81" t="b">
        <v>0</v>
      </c>
      <c r="H286" s="81" t="b">
        <v>0</v>
      </c>
      <c r="I286" s="81" t="b">
        <v>0</v>
      </c>
      <c r="J286" s="81" t="b">
        <v>0</v>
      </c>
      <c r="K286" s="81" t="b">
        <v>0</v>
      </c>
      <c r="L286" s="81" t="b">
        <v>0</v>
      </c>
    </row>
    <row r="287" spans="1:12" ht="15">
      <c r="A287" s="81" t="s">
        <v>1794</v>
      </c>
      <c r="B287" s="81" t="s">
        <v>1795</v>
      </c>
      <c r="C287" s="81">
        <v>2</v>
      </c>
      <c r="D287" s="119">
        <v>0.0007794820428577924</v>
      </c>
      <c r="E287" s="119">
        <v>3.3828272097363654</v>
      </c>
      <c r="F287" s="81" t="s">
        <v>2084</v>
      </c>
      <c r="G287" s="81" t="b">
        <v>0</v>
      </c>
      <c r="H287" s="81" t="b">
        <v>0</v>
      </c>
      <c r="I287" s="81" t="b">
        <v>0</v>
      </c>
      <c r="J287" s="81" t="b">
        <v>0</v>
      </c>
      <c r="K287" s="81" t="b">
        <v>0</v>
      </c>
      <c r="L287" s="81" t="b">
        <v>0</v>
      </c>
    </row>
    <row r="288" spans="1:12" ht="15">
      <c r="A288" s="81" t="s">
        <v>1795</v>
      </c>
      <c r="B288" s="81" t="s">
        <v>1796</v>
      </c>
      <c r="C288" s="81">
        <v>2</v>
      </c>
      <c r="D288" s="119">
        <v>0.0007794820428577924</v>
      </c>
      <c r="E288" s="119">
        <v>3.3828272097363654</v>
      </c>
      <c r="F288" s="81" t="s">
        <v>2084</v>
      </c>
      <c r="G288" s="81" t="b">
        <v>0</v>
      </c>
      <c r="H288" s="81" t="b">
        <v>0</v>
      </c>
      <c r="I288" s="81" t="b">
        <v>0</v>
      </c>
      <c r="J288" s="81" t="b">
        <v>0</v>
      </c>
      <c r="K288" s="81" t="b">
        <v>0</v>
      </c>
      <c r="L288" s="81" t="b">
        <v>0</v>
      </c>
    </row>
    <row r="289" spans="1:12" ht="15">
      <c r="A289" s="81" t="s">
        <v>1796</v>
      </c>
      <c r="B289" s="81" t="s">
        <v>1797</v>
      </c>
      <c r="C289" s="81">
        <v>2</v>
      </c>
      <c r="D289" s="119">
        <v>0.0007794820428577924</v>
      </c>
      <c r="E289" s="119">
        <v>3.3828272097363654</v>
      </c>
      <c r="F289" s="81" t="s">
        <v>2084</v>
      </c>
      <c r="G289" s="81" t="b">
        <v>0</v>
      </c>
      <c r="H289" s="81" t="b">
        <v>0</v>
      </c>
      <c r="I289" s="81" t="b">
        <v>0</v>
      </c>
      <c r="J289" s="81" t="b">
        <v>0</v>
      </c>
      <c r="K289" s="81" t="b">
        <v>0</v>
      </c>
      <c r="L289" s="81" t="b">
        <v>0</v>
      </c>
    </row>
    <row r="290" spans="1:12" ht="15">
      <c r="A290" s="81" t="s">
        <v>1797</v>
      </c>
      <c r="B290" s="81" t="s">
        <v>1798</v>
      </c>
      <c r="C290" s="81">
        <v>2</v>
      </c>
      <c r="D290" s="119">
        <v>0.0007794820428577924</v>
      </c>
      <c r="E290" s="119">
        <v>3.3828272097363654</v>
      </c>
      <c r="F290" s="81" t="s">
        <v>2084</v>
      </c>
      <c r="G290" s="81" t="b">
        <v>0</v>
      </c>
      <c r="H290" s="81" t="b">
        <v>0</v>
      </c>
      <c r="I290" s="81" t="b">
        <v>0</v>
      </c>
      <c r="J290" s="81" t="b">
        <v>0</v>
      </c>
      <c r="K290" s="81" t="b">
        <v>0</v>
      </c>
      <c r="L290" s="81" t="b">
        <v>0</v>
      </c>
    </row>
    <row r="291" spans="1:12" ht="15">
      <c r="A291" s="81" t="s">
        <v>1798</v>
      </c>
      <c r="B291" s="81" t="s">
        <v>1799</v>
      </c>
      <c r="C291" s="81">
        <v>2</v>
      </c>
      <c r="D291" s="119">
        <v>0.0007794820428577924</v>
      </c>
      <c r="E291" s="119">
        <v>3.3828272097363654</v>
      </c>
      <c r="F291" s="81" t="s">
        <v>2084</v>
      </c>
      <c r="G291" s="81" t="b">
        <v>0</v>
      </c>
      <c r="H291" s="81" t="b">
        <v>0</v>
      </c>
      <c r="I291" s="81" t="b">
        <v>0</v>
      </c>
      <c r="J291" s="81" t="b">
        <v>0</v>
      </c>
      <c r="K291" s="81" t="b">
        <v>0</v>
      </c>
      <c r="L291" s="81" t="b">
        <v>0</v>
      </c>
    </row>
    <row r="292" spans="1:12" ht="15">
      <c r="A292" s="81" t="s">
        <v>1799</v>
      </c>
      <c r="B292" s="81" t="s">
        <v>1800</v>
      </c>
      <c r="C292" s="81">
        <v>2</v>
      </c>
      <c r="D292" s="119">
        <v>0.0007794820428577924</v>
      </c>
      <c r="E292" s="119">
        <v>3.3828272097363654</v>
      </c>
      <c r="F292" s="81" t="s">
        <v>2084</v>
      </c>
      <c r="G292" s="81" t="b">
        <v>0</v>
      </c>
      <c r="H292" s="81" t="b">
        <v>0</v>
      </c>
      <c r="I292" s="81" t="b">
        <v>0</v>
      </c>
      <c r="J292" s="81" t="b">
        <v>0</v>
      </c>
      <c r="K292" s="81" t="b">
        <v>0</v>
      </c>
      <c r="L292" s="81" t="b">
        <v>0</v>
      </c>
    </row>
    <row r="293" spans="1:12" ht="15">
      <c r="A293" s="81" t="s">
        <v>1800</v>
      </c>
      <c r="B293" s="81" t="s">
        <v>1801</v>
      </c>
      <c r="C293" s="81">
        <v>2</v>
      </c>
      <c r="D293" s="119">
        <v>0.0007794820428577924</v>
      </c>
      <c r="E293" s="119">
        <v>3.3828272097363654</v>
      </c>
      <c r="F293" s="81" t="s">
        <v>2084</v>
      </c>
      <c r="G293" s="81" t="b">
        <v>0</v>
      </c>
      <c r="H293" s="81" t="b">
        <v>0</v>
      </c>
      <c r="I293" s="81" t="b">
        <v>0</v>
      </c>
      <c r="J293" s="81" t="b">
        <v>0</v>
      </c>
      <c r="K293" s="81" t="b">
        <v>0</v>
      </c>
      <c r="L293" s="81" t="b">
        <v>0</v>
      </c>
    </row>
    <row r="294" spans="1:12" ht="15">
      <c r="A294" s="81" t="s">
        <v>1801</v>
      </c>
      <c r="B294" s="81" t="s">
        <v>1282</v>
      </c>
      <c r="C294" s="81">
        <v>2</v>
      </c>
      <c r="D294" s="119">
        <v>0.0007794820428577924</v>
      </c>
      <c r="E294" s="119">
        <v>2.081797214072384</v>
      </c>
      <c r="F294" s="81" t="s">
        <v>2084</v>
      </c>
      <c r="G294" s="81" t="b">
        <v>0</v>
      </c>
      <c r="H294" s="81" t="b">
        <v>0</v>
      </c>
      <c r="I294" s="81" t="b">
        <v>0</v>
      </c>
      <c r="J294" s="81" t="b">
        <v>0</v>
      </c>
      <c r="K294" s="81" t="b">
        <v>0</v>
      </c>
      <c r="L294" s="81" t="b">
        <v>0</v>
      </c>
    </row>
    <row r="295" spans="1:12" ht="15">
      <c r="A295" s="81" t="s">
        <v>1282</v>
      </c>
      <c r="B295" s="81" t="s">
        <v>1427</v>
      </c>
      <c r="C295" s="81">
        <v>2</v>
      </c>
      <c r="D295" s="119">
        <v>0.0007794820428577924</v>
      </c>
      <c r="E295" s="119">
        <v>1.7418491523780333</v>
      </c>
      <c r="F295" s="81" t="s">
        <v>2084</v>
      </c>
      <c r="G295" s="81" t="b">
        <v>0</v>
      </c>
      <c r="H295" s="81" t="b">
        <v>0</v>
      </c>
      <c r="I295" s="81" t="b">
        <v>0</v>
      </c>
      <c r="J295" s="81" t="b">
        <v>0</v>
      </c>
      <c r="K295" s="81" t="b">
        <v>0</v>
      </c>
      <c r="L295" s="81" t="b">
        <v>0</v>
      </c>
    </row>
    <row r="296" spans="1:12" ht="15">
      <c r="A296" s="81" t="s">
        <v>1427</v>
      </c>
      <c r="B296" s="81" t="s">
        <v>1389</v>
      </c>
      <c r="C296" s="81">
        <v>2</v>
      </c>
      <c r="D296" s="119">
        <v>0.0007794820428577924</v>
      </c>
      <c r="E296" s="119">
        <v>2.5077659463446653</v>
      </c>
      <c r="F296" s="81" t="s">
        <v>2084</v>
      </c>
      <c r="G296" s="81" t="b">
        <v>0</v>
      </c>
      <c r="H296" s="81" t="b">
        <v>0</v>
      </c>
      <c r="I296" s="81" t="b">
        <v>0</v>
      </c>
      <c r="J296" s="81" t="b">
        <v>0</v>
      </c>
      <c r="K296" s="81" t="b">
        <v>0</v>
      </c>
      <c r="L296" s="81" t="b">
        <v>0</v>
      </c>
    </row>
    <row r="297" spans="1:12" ht="15">
      <c r="A297" s="81" t="s">
        <v>1389</v>
      </c>
      <c r="B297" s="81" t="s">
        <v>848</v>
      </c>
      <c r="C297" s="81">
        <v>2</v>
      </c>
      <c r="D297" s="119">
        <v>0.0007794820428577924</v>
      </c>
      <c r="E297" s="119">
        <v>1.03354968226841</v>
      </c>
      <c r="F297" s="81" t="s">
        <v>2084</v>
      </c>
      <c r="G297" s="81" t="b">
        <v>0</v>
      </c>
      <c r="H297" s="81" t="b">
        <v>0</v>
      </c>
      <c r="I297" s="81" t="b">
        <v>0</v>
      </c>
      <c r="J297" s="81" t="b">
        <v>0</v>
      </c>
      <c r="K297" s="81" t="b">
        <v>0</v>
      </c>
      <c r="L297" s="81" t="b">
        <v>0</v>
      </c>
    </row>
    <row r="298" spans="1:12" ht="15">
      <c r="A298" s="81" t="s">
        <v>848</v>
      </c>
      <c r="B298" s="81" t="s">
        <v>1614</v>
      </c>
      <c r="C298" s="81">
        <v>2</v>
      </c>
      <c r="D298" s="119">
        <v>0.0007794820428577924</v>
      </c>
      <c r="E298" s="119">
        <v>1.4143442611824302</v>
      </c>
      <c r="F298" s="81" t="s">
        <v>2084</v>
      </c>
      <c r="G298" s="81" t="b">
        <v>0</v>
      </c>
      <c r="H298" s="81" t="b">
        <v>0</v>
      </c>
      <c r="I298" s="81" t="b">
        <v>0</v>
      </c>
      <c r="J298" s="81" t="b">
        <v>0</v>
      </c>
      <c r="K298" s="81" t="b">
        <v>0</v>
      </c>
      <c r="L298" s="81" t="b">
        <v>0</v>
      </c>
    </row>
    <row r="299" spans="1:12" ht="15">
      <c r="A299" s="81" t="s">
        <v>1614</v>
      </c>
      <c r="B299" s="81" t="s">
        <v>1802</v>
      </c>
      <c r="C299" s="81">
        <v>2</v>
      </c>
      <c r="D299" s="119">
        <v>0.0007794820428577924</v>
      </c>
      <c r="E299" s="119">
        <v>3.206735950680684</v>
      </c>
      <c r="F299" s="81" t="s">
        <v>2084</v>
      </c>
      <c r="G299" s="81" t="b">
        <v>0</v>
      </c>
      <c r="H299" s="81" t="b">
        <v>0</v>
      </c>
      <c r="I299" s="81" t="b">
        <v>0</v>
      </c>
      <c r="J299" s="81" t="b">
        <v>0</v>
      </c>
      <c r="K299" s="81" t="b">
        <v>0</v>
      </c>
      <c r="L299" s="81" t="b">
        <v>0</v>
      </c>
    </row>
    <row r="300" spans="1:12" ht="15">
      <c r="A300" s="81" t="s">
        <v>1488</v>
      </c>
      <c r="B300" s="81" t="s">
        <v>1314</v>
      </c>
      <c r="C300" s="81">
        <v>2</v>
      </c>
      <c r="D300" s="119">
        <v>0.0007794820428577924</v>
      </c>
      <c r="E300" s="119">
        <v>2.34143452457814</v>
      </c>
      <c r="F300" s="81" t="s">
        <v>2084</v>
      </c>
      <c r="G300" s="81" t="b">
        <v>0</v>
      </c>
      <c r="H300" s="81" t="b">
        <v>0</v>
      </c>
      <c r="I300" s="81" t="b">
        <v>0</v>
      </c>
      <c r="J300" s="81" t="b">
        <v>0</v>
      </c>
      <c r="K300" s="81" t="b">
        <v>0</v>
      </c>
      <c r="L300" s="81" t="b">
        <v>0</v>
      </c>
    </row>
    <row r="301" spans="1:12" ht="15">
      <c r="A301" s="81" t="s">
        <v>1282</v>
      </c>
      <c r="B301" s="81" t="s">
        <v>1296</v>
      </c>
      <c r="C301" s="81">
        <v>2</v>
      </c>
      <c r="D301" s="119">
        <v>0.0007794820428577924</v>
      </c>
      <c r="E301" s="119">
        <v>1.162065555761223</v>
      </c>
      <c r="F301" s="81" t="s">
        <v>2084</v>
      </c>
      <c r="G301" s="81" t="b">
        <v>0</v>
      </c>
      <c r="H301" s="81" t="b">
        <v>0</v>
      </c>
      <c r="I301" s="81" t="b">
        <v>0</v>
      </c>
      <c r="J301" s="81" t="b">
        <v>0</v>
      </c>
      <c r="K301" s="81" t="b">
        <v>0</v>
      </c>
      <c r="L301" s="81" t="b">
        <v>0</v>
      </c>
    </row>
    <row r="302" spans="1:12" ht="15">
      <c r="A302" s="81" t="s">
        <v>1296</v>
      </c>
      <c r="B302" s="81" t="s">
        <v>1490</v>
      </c>
      <c r="C302" s="81">
        <v>2</v>
      </c>
      <c r="D302" s="119">
        <v>0.0007794820428577924</v>
      </c>
      <c r="E302" s="119">
        <v>2.1523782883580913</v>
      </c>
      <c r="F302" s="81" t="s">
        <v>2084</v>
      </c>
      <c r="G302" s="81" t="b">
        <v>0</v>
      </c>
      <c r="H302" s="81" t="b">
        <v>0</v>
      </c>
      <c r="I302" s="81" t="b">
        <v>0</v>
      </c>
      <c r="J302" s="81" t="b">
        <v>0</v>
      </c>
      <c r="K302" s="81" t="b">
        <v>0</v>
      </c>
      <c r="L302" s="81" t="b">
        <v>0</v>
      </c>
    </row>
    <row r="303" spans="1:12" ht="15">
      <c r="A303" s="81" t="s">
        <v>468</v>
      </c>
      <c r="B303" s="81" t="s">
        <v>1302</v>
      </c>
      <c r="C303" s="81">
        <v>2</v>
      </c>
      <c r="D303" s="119">
        <v>0.0007794820428577924</v>
      </c>
      <c r="E303" s="119">
        <v>1.0140755901918097</v>
      </c>
      <c r="F303" s="81" t="s">
        <v>2084</v>
      </c>
      <c r="G303" s="81" t="b">
        <v>0</v>
      </c>
      <c r="H303" s="81" t="b">
        <v>0</v>
      </c>
      <c r="I303" s="81" t="b">
        <v>0</v>
      </c>
      <c r="J303" s="81" t="b">
        <v>0</v>
      </c>
      <c r="K303" s="81" t="b">
        <v>0</v>
      </c>
      <c r="L303" s="81" t="b">
        <v>0</v>
      </c>
    </row>
    <row r="304" spans="1:12" ht="15">
      <c r="A304" s="81" t="s">
        <v>1313</v>
      </c>
      <c r="B304" s="81" t="s">
        <v>1352</v>
      </c>
      <c r="C304" s="81">
        <v>2</v>
      </c>
      <c r="D304" s="119">
        <v>0.0007794820428577924</v>
      </c>
      <c r="E304" s="119">
        <v>2.002615968024759</v>
      </c>
      <c r="F304" s="81" t="s">
        <v>2084</v>
      </c>
      <c r="G304" s="81" t="b">
        <v>0</v>
      </c>
      <c r="H304" s="81" t="b">
        <v>0</v>
      </c>
      <c r="I304" s="81" t="b">
        <v>0</v>
      </c>
      <c r="J304" s="81" t="b">
        <v>0</v>
      </c>
      <c r="K304" s="81" t="b">
        <v>0</v>
      </c>
      <c r="L304" s="81" t="b">
        <v>0</v>
      </c>
    </row>
    <row r="305" spans="1:12" ht="15">
      <c r="A305" s="81" t="s">
        <v>1817</v>
      </c>
      <c r="B305" s="81" t="s">
        <v>1623</v>
      </c>
      <c r="C305" s="81">
        <v>2</v>
      </c>
      <c r="D305" s="119">
        <v>0.0007794820428577924</v>
      </c>
      <c r="E305" s="119">
        <v>3.206735950680684</v>
      </c>
      <c r="F305" s="81" t="s">
        <v>2084</v>
      </c>
      <c r="G305" s="81" t="b">
        <v>0</v>
      </c>
      <c r="H305" s="81" t="b">
        <v>0</v>
      </c>
      <c r="I305" s="81" t="b">
        <v>0</v>
      </c>
      <c r="J305" s="81" t="b">
        <v>0</v>
      </c>
      <c r="K305" s="81" t="b">
        <v>0</v>
      </c>
      <c r="L305" s="81" t="b">
        <v>0</v>
      </c>
    </row>
    <row r="306" spans="1:12" ht="15">
      <c r="A306" s="81" t="s">
        <v>1627</v>
      </c>
      <c r="B306" s="81" t="s">
        <v>1823</v>
      </c>
      <c r="C306" s="81">
        <v>2</v>
      </c>
      <c r="D306" s="119">
        <v>0.0008997016896884558</v>
      </c>
      <c r="E306" s="119">
        <v>3.206735950680684</v>
      </c>
      <c r="F306" s="81" t="s">
        <v>2084</v>
      </c>
      <c r="G306" s="81" t="b">
        <v>0</v>
      </c>
      <c r="H306" s="81" t="b">
        <v>0</v>
      </c>
      <c r="I306" s="81" t="b">
        <v>0</v>
      </c>
      <c r="J306" s="81" t="b">
        <v>1</v>
      </c>
      <c r="K306" s="81" t="b">
        <v>0</v>
      </c>
      <c r="L306" s="81" t="b">
        <v>0</v>
      </c>
    </row>
    <row r="307" spans="1:12" ht="15">
      <c r="A307" s="81" t="s">
        <v>1280</v>
      </c>
      <c r="B307" s="81" t="s">
        <v>1629</v>
      </c>
      <c r="C307" s="81">
        <v>2</v>
      </c>
      <c r="D307" s="119">
        <v>0.0007794820428577924</v>
      </c>
      <c r="E307" s="119">
        <v>1.8356680884089478</v>
      </c>
      <c r="F307" s="81" t="s">
        <v>2084</v>
      </c>
      <c r="G307" s="81" t="b">
        <v>0</v>
      </c>
      <c r="H307" s="81" t="b">
        <v>0</v>
      </c>
      <c r="I307" s="81" t="b">
        <v>0</v>
      </c>
      <c r="J307" s="81" t="b">
        <v>0</v>
      </c>
      <c r="K307" s="81" t="b">
        <v>0</v>
      </c>
      <c r="L307" s="81" t="b">
        <v>0</v>
      </c>
    </row>
    <row r="308" spans="1:12" ht="15">
      <c r="A308" s="81" t="s">
        <v>1291</v>
      </c>
      <c r="B308" s="81" t="s">
        <v>1293</v>
      </c>
      <c r="C308" s="81">
        <v>2</v>
      </c>
      <c r="D308" s="119">
        <v>0.0007794820428577924</v>
      </c>
      <c r="E308" s="119">
        <v>1.3616379106664271</v>
      </c>
      <c r="F308" s="81" t="s">
        <v>2084</v>
      </c>
      <c r="G308" s="81" t="b">
        <v>0</v>
      </c>
      <c r="H308" s="81" t="b">
        <v>0</v>
      </c>
      <c r="I308" s="81" t="b">
        <v>0</v>
      </c>
      <c r="J308" s="81" t="b">
        <v>0</v>
      </c>
      <c r="K308" s="81" t="b">
        <v>0</v>
      </c>
      <c r="L308" s="81" t="b">
        <v>0</v>
      </c>
    </row>
    <row r="309" spans="1:12" ht="15">
      <c r="A309" s="81" t="s">
        <v>848</v>
      </c>
      <c r="B309" s="81" t="s">
        <v>1281</v>
      </c>
      <c r="C309" s="81">
        <v>2</v>
      </c>
      <c r="D309" s="119">
        <v>0.0007794820428577924</v>
      </c>
      <c r="E309" s="119">
        <v>0.2786816591823571</v>
      </c>
      <c r="F309" s="81" t="s">
        <v>2084</v>
      </c>
      <c r="G309" s="81" t="b">
        <v>0</v>
      </c>
      <c r="H309" s="81" t="b">
        <v>0</v>
      </c>
      <c r="I309" s="81" t="b">
        <v>0</v>
      </c>
      <c r="J309" s="81" t="b">
        <v>0</v>
      </c>
      <c r="K309" s="81" t="b">
        <v>0</v>
      </c>
      <c r="L309" s="81" t="b">
        <v>0</v>
      </c>
    </row>
    <row r="310" spans="1:12" ht="15">
      <c r="A310" s="81" t="s">
        <v>468</v>
      </c>
      <c r="B310" s="81" t="s">
        <v>1286</v>
      </c>
      <c r="C310" s="81">
        <v>2</v>
      </c>
      <c r="D310" s="119">
        <v>0.0007794820428577924</v>
      </c>
      <c r="E310" s="119">
        <v>0.8643132698584777</v>
      </c>
      <c r="F310" s="81" t="s">
        <v>2084</v>
      </c>
      <c r="G310" s="81" t="b">
        <v>0</v>
      </c>
      <c r="H310" s="81" t="b">
        <v>0</v>
      </c>
      <c r="I310" s="81" t="b">
        <v>0</v>
      </c>
      <c r="J310" s="81" t="b">
        <v>0</v>
      </c>
      <c r="K310" s="81" t="b">
        <v>0</v>
      </c>
      <c r="L310" s="81" t="b">
        <v>0</v>
      </c>
    </row>
    <row r="311" spans="1:12" ht="15">
      <c r="A311" s="81" t="s">
        <v>1495</v>
      </c>
      <c r="B311" s="81" t="s">
        <v>1832</v>
      </c>
      <c r="C311" s="81">
        <v>2</v>
      </c>
      <c r="D311" s="119">
        <v>0.0007794820428577924</v>
      </c>
      <c r="E311" s="119">
        <v>3.081797214072384</v>
      </c>
      <c r="F311" s="81" t="s">
        <v>2084</v>
      </c>
      <c r="G311" s="81" t="b">
        <v>0</v>
      </c>
      <c r="H311" s="81" t="b">
        <v>0</v>
      </c>
      <c r="I311" s="81" t="b">
        <v>0</v>
      </c>
      <c r="J311" s="81" t="b">
        <v>0</v>
      </c>
      <c r="K311" s="81" t="b">
        <v>0</v>
      </c>
      <c r="L311" s="81" t="b">
        <v>0</v>
      </c>
    </row>
    <row r="312" spans="1:12" ht="15">
      <c r="A312" s="81" t="s">
        <v>1321</v>
      </c>
      <c r="B312" s="81" t="s">
        <v>1395</v>
      </c>
      <c r="C312" s="81">
        <v>2</v>
      </c>
      <c r="D312" s="119">
        <v>0.0007794820428577924</v>
      </c>
      <c r="E312" s="119">
        <v>2.206735950680684</v>
      </c>
      <c r="F312" s="81" t="s">
        <v>2084</v>
      </c>
      <c r="G312" s="81" t="b">
        <v>0</v>
      </c>
      <c r="H312" s="81" t="b">
        <v>0</v>
      </c>
      <c r="I312" s="81" t="b">
        <v>0</v>
      </c>
      <c r="J312" s="81" t="b">
        <v>1</v>
      </c>
      <c r="K312" s="81" t="b">
        <v>0</v>
      </c>
      <c r="L312" s="81" t="b">
        <v>0</v>
      </c>
    </row>
    <row r="313" spans="1:12" ht="15">
      <c r="A313" s="81" t="s">
        <v>1325</v>
      </c>
      <c r="B313" s="81" t="s">
        <v>1285</v>
      </c>
      <c r="C313" s="81">
        <v>2</v>
      </c>
      <c r="D313" s="119">
        <v>0.0007794820428577924</v>
      </c>
      <c r="E313" s="119">
        <v>1.5377291697221085</v>
      </c>
      <c r="F313" s="81" t="s">
        <v>2084</v>
      </c>
      <c r="G313" s="81" t="b">
        <v>0</v>
      </c>
      <c r="H313" s="81" t="b">
        <v>0</v>
      </c>
      <c r="I313" s="81" t="b">
        <v>0</v>
      </c>
      <c r="J313" s="81" t="b">
        <v>0</v>
      </c>
      <c r="K313" s="81" t="b">
        <v>0</v>
      </c>
      <c r="L313" s="81" t="b">
        <v>0</v>
      </c>
    </row>
    <row r="314" spans="1:12" ht="15">
      <c r="A314" s="81" t="s">
        <v>1348</v>
      </c>
      <c r="B314" s="81" t="s">
        <v>1371</v>
      </c>
      <c r="C314" s="81">
        <v>2</v>
      </c>
      <c r="D314" s="119">
        <v>0.0007794820428577924</v>
      </c>
      <c r="E314" s="119">
        <v>2.3036459636887403</v>
      </c>
      <c r="F314" s="81" t="s">
        <v>2084</v>
      </c>
      <c r="G314" s="81" t="b">
        <v>0</v>
      </c>
      <c r="H314" s="81" t="b">
        <v>0</v>
      </c>
      <c r="I314" s="81" t="b">
        <v>0</v>
      </c>
      <c r="J314" s="81" t="b">
        <v>0</v>
      </c>
      <c r="K314" s="81" t="b">
        <v>0</v>
      </c>
      <c r="L314" s="81" t="b">
        <v>0</v>
      </c>
    </row>
    <row r="315" spans="1:12" ht="15">
      <c r="A315" s="81" t="s">
        <v>1371</v>
      </c>
      <c r="B315" s="81" t="s">
        <v>1328</v>
      </c>
      <c r="C315" s="81">
        <v>2</v>
      </c>
      <c r="D315" s="119">
        <v>0.0007794820428577924</v>
      </c>
      <c r="E315" s="119">
        <v>2.139789161050071</v>
      </c>
      <c r="F315" s="81" t="s">
        <v>2084</v>
      </c>
      <c r="G315" s="81" t="b">
        <v>0</v>
      </c>
      <c r="H315" s="81" t="b">
        <v>0</v>
      </c>
      <c r="I315" s="81" t="b">
        <v>0</v>
      </c>
      <c r="J315" s="81" t="b">
        <v>0</v>
      </c>
      <c r="K315" s="81" t="b">
        <v>0</v>
      </c>
      <c r="L315" s="81" t="b">
        <v>0</v>
      </c>
    </row>
    <row r="316" spans="1:12" ht="15">
      <c r="A316" s="81" t="s">
        <v>1328</v>
      </c>
      <c r="B316" s="81" t="s">
        <v>1284</v>
      </c>
      <c r="C316" s="81">
        <v>2</v>
      </c>
      <c r="D316" s="119">
        <v>0.0007794820428577924</v>
      </c>
      <c r="E316" s="119">
        <v>1.5224892031653716</v>
      </c>
      <c r="F316" s="81" t="s">
        <v>2084</v>
      </c>
      <c r="G316" s="81" t="b">
        <v>0</v>
      </c>
      <c r="H316" s="81" t="b">
        <v>0</v>
      </c>
      <c r="I316" s="81" t="b">
        <v>0</v>
      </c>
      <c r="J316" s="81" t="b">
        <v>0</v>
      </c>
      <c r="K316" s="81" t="b">
        <v>0</v>
      </c>
      <c r="L316" s="81" t="b">
        <v>0</v>
      </c>
    </row>
    <row r="317" spans="1:12" ht="15">
      <c r="A317" s="81" t="s">
        <v>1284</v>
      </c>
      <c r="B317" s="81" t="s">
        <v>1354</v>
      </c>
      <c r="C317" s="81">
        <v>2</v>
      </c>
      <c r="D317" s="119">
        <v>0.0007794820428577924</v>
      </c>
      <c r="E317" s="119">
        <v>1.6193992161734279</v>
      </c>
      <c r="F317" s="81" t="s">
        <v>2084</v>
      </c>
      <c r="G317" s="81" t="b">
        <v>0</v>
      </c>
      <c r="H317" s="81" t="b">
        <v>0</v>
      </c>
      <c r="I317" s="81" t="b">
        <v>0</v>
      </c>
      <c r="J317" s="81" t="b">
        <v>0</v>
      </c>
      <c r="K317" s="81" t="b">
        <v>0</v>
      </c>
      <c r="L317" s="81" t="b">
        <v>0</v>
      </c>
    </row>
    <row r="318" spans="1:12" ht="15">
      <c r="A318" s="81" t="s">
        <v>1365</v>
      </c>
      <c r="B318" s="81" t="s">
        <v>1499</v>
      </c>
      <c r="C318" s="81">
        <v>2</v>
      </c>
      <c r="D318" s="119">
        <v>0.0007794820428577924</v>
      </c>
      <c r="E318" s="119">
        <v>2.5377291697221085</v>
      </c>
      <c r="F318" s="81" t="s">
        <v>2084</v>
      </c>
      <c r="G318" s="81" t="b">
        <v>0</v>
      </c>
      <c r="H318" s="81" t="b">
        <v>0</v>
      </c>
      <c r="I318" s="81" t="b">
        <v>0</v>
      </c>
      <c r="J318" s="81" t="b">
        <v>0</v>
      </c>
      <c r="K318" s="81" t="b">
        <v>0</v>
      </c>
      <c r="L318" s="81" t="b">
        <v>0</v>
      </c>
    </row>
    <row r="319" spans="1:12" ht="15">
      <c r="A319" s="81" t="s">
        <v>1499</v>
      </c>
      <c r="B319" s="81" t="s">
        <v>1572</v>
      </c>
      <c r="C319" s="81">
        <v>2</v>
      </c>
      <c r="D319" s="119">
        <v>0.0007794820428577924</v>
      </c>
      <c r="E319" s="119">
        <v>2.905705955016703</v>
      </c>
      <c r="F319" s="81" t="s">
        <v>2084</v>
      </c>
      <c r="G319" s="81" t="b">
        <v>0</v>
      </c>
      <c r="H319" s="81" t="b">
        <v>0</v>
      </c>
      <c r="I319" s="81" t="b">
        <v>0</v>
      </c>
      <c r="J319" s="81" t="b">
        <v>0</v>
      </c>
      <c r="K319" s="81" t="b">
        <v>0</v>
      </c>
      <c r="L319" s="81" t="b">
        <v>0</v>
      </c>
    </row>
    <row r="320" spans="1:12" ht="15">
      <c r="A320" s="81" t="s">
        <v>1643</v>
      </c>
      <c r="B320" s="81" t="s">
        <v>1361</v>
      </c>
      <c r="C320" s="81">
        <v>2</v>
      </c>
      <c r="D320" s="119">
        <v>0.0007794820428577924</v>
      </c>
      <c r="E320" s="119">
        <v>2.7296146959610215</v>
      </c>
      <c r="F320" s="81" t="s">
        <v>2084</v>
      </c>
      <c r="G320" s="81" t="b">
        <v>0</v>
      </c>
      <c r="H320" s="81" t="b">
        <v>0</v>
      </c>
      <c r="I320" s="81" t="b">
        <v>0</v>
      </c>
      <c r="J320" s="81" t="b">
        <v>1</v>
      </c>
      <c r="K320" s="81" t="b">
        <v>0</v>
      </c>
      <c r="L320" s="81" t="b">
        <v>0</v>
      </c>
    </row>
    <row r="321" spans="1:12" ht="15">
      <c r="A321" s="81" t="s">
        <v>1361</v>
      </c>
      <c r="B321" s="81" t="s">
        <v>1396</v>
      </c>
      <c r="C321" s="81">
        <v>2</v>
      </c>
      <c r="D321" s="119">
        <v>0.0007794820428577924</v>
      </c>
      <c r="E321" s="119">
        <v>2.361637910666427</v>
      </c>
      <c r="F321" s="81" t="s">
        <v>2084</v>
      </c>
      <c r="G321" s="81" t="b">
        <v>1</v>
      </c>
      <c r="H321" s="81" t="b">
        <v>0</v>
      </c>
      <c r="I321" s="81" t="b">
        <v>0</v>
      </c>
      <c r="J321" s="81" t="b">
        <v>0</v>
      </c>
      <c r="K321" s="81" t="b">
        <v>0</v>
      </c>
      <c r="L321" s="81" t="b">
        <v>0</v>
      </c>
    </row>
    <row r="322" spans="1:12" ht="15">
      <c r="A322" s="81" t="s">
        <v>468</v>
      </c>
      <c r="B322" s="81" t="s">
        <v>1845</v>
      </c>
      <c r="C322" s="81">
        <v>2</v>
      </c>
      <c r="D322" s="119">
        <v>0.0007794820428577924</v>
      </c>
      <c r="E322" s="119">
        <v>1.9434945159061026</v>
      </c>
      <c r="F322" s="81" t="s">
        <v>2084</v>
      </c>
      <c r="G322" s="81" t="b">
        <v>0</v>
      </c>
      <c r="H322" s="81" t="b">
        <v>0</v>
      </c>
      <c r="I322" s="81" t="b">
        <v>0</v>
      </c>
      <c r="J322" s="81" t="b">
        <v>0</v>
      </c>
      <c r="K322" s="81" t="b">
        <v>0</v>
      </c>
      <c r="L322" s="81" t="b">
        <v>0</v>
      </c>
    </row>
    <row r="323" spans="1:12" ht="15">
      <c r="A323" s="81" t="s">
        <v>1646</v>
      </c>
      <c r="B323" s="81" t="s">
        <v>1846</v>
      </c>
      <c r="C323" s="81">
        <v>2</v>
      </c>
      <c r="D323" s="119">
        <v>0.0007794820428577924</v>
      </c>
      <c r="E323" s="119">
        <v>3.206735950680684</v>
      </c>
      <c r="F323" s="81" t="s">
        <v>2084</v>
      </c>
      <c r="G323" s="81" t="b">
        <v>0</v>
      </c>
      <c r="H323" s="81" t="b">
        <v>0</v>
      </c>
      <c r="I323" s="81" t="b">
        <v>0</v>
      </c>
      <c r="J323" s="81" t="b">
        <v>0</v>
      </c>
      <c r="K323" s="81" t="b">
        <v>0</v>
      </c>
      <c r="L323" s="81" t="b">
        <v>0</v>
      </c>
    </row>
    <row r="324" spans="1:12" ht="15">
      <c r="A324" s="81" t="s">
        <v>1846</v>
      </c>
      <c r="B324" s="81" t="s">
        <v>1438</v>
      </c>
      <c r="C324" s="81">
        <v>2</v>
      </c>
      <c r="D324" s="119">
        <v>0.0007794820428577924</v>
      </c>
      <c r="E324" s="119">
        <v>2.9848872010643275</v>
      </c>
      <c r="F324" s="81" t="s">
        <v>2084</v>
      </c>
      <c r="G324" s="81" t="b">
        <v>0</v>
      </c>
      <c r="H324" s="81" t="b">
        <v>0</v>
      </c>
      <c r="I324" s="81" t="b">
        <v>0</v>
      </c>
      <c r="J324" s="81" t="b">
        <v>0</v>
      </c>
      <c r="K324" s="81" t="b">
        <v>0</v>
      </c>
      <c r="L324" s="81" t="b">
        <v>0</v>
      </c>
    </row>
    <row r="325" spans="1:12" ht="15">
      <c r="A325" s="81" t="s">
        <v>1847</v>
      </c>
      <c r="B325" s="81" t="s">
        <v>1293</v>
      </c>
      <c r="C325" s="81">
        <v>2</v>
      </c>
      <c r="D325" s="119">
        <v>0.0007794820428577924</v>
      </c>
      <c r="E325" s="119">
        <v>2.3828272097363654</v>
      </c>
      <c r="F325" s="81" t="s">
        <v>2084</v>
      </c>
      <c r="G325" s="81" t="b">
        <v>0</v>
      </c>
      <c r="H325" s="81" t="b">
        <v>0</v>
      </c>
      <c r="I325" s="81" t="b">
        <v>0</v>
      </c>
      <c r="J325" s="81" t="b">
        <v>0</v>
      </c>
      <c r="K325" s="81" t="b">
        <v>0</v>
      </c>
      <c r="L325" s="81" t="b">
        <v>0</v>
      </c>
    </row>
    <row r="326" spans="1:12" ht="15">
      <c r="A326" s="81" t="s">
        <v>1293</v>
      </c>
      <c r="B326" s="81" t="s">
        <v>1283</v>
      </c>
      <c r="C326" s="81">
        <v>2</v>
      </c>
      <c r="D326" s="119">
        <v>0.0007794820428577924</v>
      </c>
      <c r="E326" s="119">
        <v>1.1713062124961358</v>
      </c>
      <c r="F326" s="81" t="s">
        <v>2084</v>
      </c>
      <c r="G326" s="81" t="b">
        <v>0</v>
      </c>
      <c r="H326" s="81" t="b">
        <v>0</v>
      </c>
      <c r="I326" s="81" t="b">
        <v>0</v>
      </c>
      <c r="J326" s="81" t="b">
        <v>0</v>
      </c>
      <c r="K326" s="81" t="b">
        <v>0</v>
      </c>
      <c r="L326" s="81" t="b">
        <v>0</v>
      </c>
    </row>
    <row r="327" spans="1:12" ht="15">
      <c r="A327" s="81" t="s">
        <v>1283</v>
      </c>
      <c r="B327" s="81" t="s">
        <v>1848</v>
      </c>
      <c r="C327" s="81">
        <v>2</v>
      </c>
      <c r="D327" s="119">
        <v>0.0007794820428577924</v>
      </c>
      <c r="E327" s="119">
        <v>2.1787072270804404</v>
      </c>
      <c r="F327" s="81" t="s">
        <v>2084</v>
      </c>
      <c r="G327" s="81" t="b">
        <v>0</v>
      </c>
      <c r="H327" s="81" t="b">
        <v>0</v>
      </c>
      <c r="I327" s="81" t="b">
        <v>0</v>
      </c>
      <c r="J327" s="81" t="b">
        <v>0</v>
      </c>
      <c r="K327" s="81" t="b">
        <v>0</v>
      </c>
      <c r="L327" s="81" t="b">
        <v>0</v>
      </c>
    </row>
    <row r="328" spans="1:12" ht="15">
      <c r="A328" s="81" t="s">
        <v>1288</v>
      </c>
      <c r="B328" s="81" t="s">
        <v>1339</v>
      </c>
      <c r="C328" s="81">
        <v>2</v>
      </c>
      <c r="D328" s="119">
        <v>0.0007794820428577924</v>
      </c>
      <c r="E328" s="119">
        <v>1.6689168556074099</v>
      </c>
      <c r="F328" s="81" t="s">
        <v>2084</v>
      </c>
      <c r="G328" s="81" t="b">
        <v>0</v>
      </c>
      <c r="H328" s="81" t="b">
        <v>0</v>
      </c>
      <c r="I328" s="81" t="b">
        <v>0</v>
      </c>
      <c r="J328" s="81" t="b">
        <v>0</v>
      </c>
      <c r="K328" s="81" t="b">
        <v>0</v>
      </c>
      <c r="L328" s="81" t="b">
        <v>0</v>
      </c>
    </row>
    <row r="329" spans="1:12" ht="15">
      <c r="A329" s="81" t="s">
        <v>1339</v>
      </c>
      <c r="B329" s="81" t="s">
        <v>1849</v>
      </c>
      <c r="C329" s="81">
        <v>2</v>
      </c>
      <c r="D329" s="119">
        <v>0.0007794820428577924</v>
      </c>
      <c r="E329" s="119">
        <v>2.8387591653860897</v>
      </c>
      <c r="F329" s="81" t="s">
        <v>2084</v>
      </c>
      <c r="G329" s="81" t="b">
        <v>0</v>
      </c>
      <c r="H329" s="81" t="b">
        <v>0</v>
      </c>
      <c r="I329" s="81" t="b">
        <v>0</v>
      </c>
      <c r="J329" s="81" t="b">
        <v>0</v>
      </c>
      <c r="K329" s="81" t="b">
        <v>0</v>
      </c>
      <c r="L329" s="81" t="b">
        <v>0</v>
      </c>
    </row>
    <row r="330" spans="1:12" ht="15">
      <c r="A330" s="81" t="s">
        <v>1851</v>
      </c>
      <c r="B330" s="81" t="s">
        <v>1500</v>
      </c>
      <c r="C330" s="81">
        <v>2</v>
      </c>
      <c r="D330" s="119">
        <v>0.0007794820428577924</v>
      </c>
      <c r="E330" s="119">
        <v>3.081797214072384</v>
      </c>
      <c r="F330" s="81" t="s">
        <v>2084</v>
      </c>
      <c r="G330" s="81" t="b">
        <v>0</v>
      </c>
      <c r="H330" s="81" t="b">
        <v>0</v>
      </c>
      <c r="I330" s="81" t="b">
        <v>0</v>
      </c>
      <c r="J330" s="81" t="b">
        <v>0</v>
      </c>
      <c r="K330" s="81" t="b">
        <v>0</v>
      </c>
      <c r="L330" s="81" t="b">
        <v>0</v>
      </c>
    </row>
    <row r="331" spans="1:12" ht="15">
      <c r="A331" s="81" t="s">
        <v>1280</v>
      </c>
      <c r="B331" s="81" t="s">
        <v>1858</v>
      </c>
      <c r="C331" s="81">
        <v>2</v>
      </c>
      <c r="D331" s="119">
        <v>0.0007794820428577924</v>
      </c>
      <c r="E331" s="119">
        <v>2.011759347464629</v>
      </c>
      <c r="F331" s="81" t="s">
        <v>2084</v>
      </c>
      <c r="G331" s="81" t="b">
        <v>0</v>
      </c>
      <c r="H331" s="81" t="b">
        <v>0</v>
      </c>
      <c r="I331" s="81" t="b">
        <v>0</v>
      </c>
      <c r="J331" s="81" t="b">
        <v>0</v>
      </c>
      <c r="K331" s="81" t="b">
        <v>0</v>
      </c>
      <c r="L331" s="81" t="b">
        <v>0</v>
      </c>
    </row>
    <row r="332" spans="1:12" ht="15">
      <c r="A332" s="81" t="s">
        <v>848</v>
      </c>
      <c r="B332" s="81" t="s">
        <v>1650</v>
      </c>
      <c r="C332" s="81">
        <v>2</v>
      </c>
      <c r="D332" s="119">
        <v>0.0007794820428577924</v>
      </c>
      <c r="E332" s="119">
        <v>1.4143442611824302</v>
      </c>
      <c r="F332" s="81" t="s">
        <v>2084</v>
      </c>
      <c r="G332" s="81" t="b">
        <v>0</v>
      </c>
      <c r="H332" s="81" t="b">
        <v>0</v>
      </c>
      <c r="I332" s="81" t="b">
        <v>0</v>
      </c>
      <c r="J332" s="81" t="b">
        <v>0</v>
      </c>
      <c r="K332" s="81" t="b">
        <v>0</v>
      </c>
      <c r="L332" s="81" t="b">
        <v>0</v>
      </c>
    </row>
    <row r="333" spans="1:12" ht="15">
      <c r="A333" s="81" t="s">
        <v>1294</v>
      </c>
      <c r="B333" s="81" t="s">
        <v>1310</v>
      </c>
      <c r="C333" s="81">
        <v>2</v>
      </c>
      <c r="D333" s="119">
        <v>0.0007794820428577924</v>
      </c>
      <c r="E333" s="119">
        <v>1.5699138530935097</v>
      </c>
      <c r="F333" s="81" t="s">
        <v>2084</v>
      </c>
      <c r="G333" s="81" t="b">
        <v>0</v>
      </c>
      <c r="H333" s="81" t="b">
        <v>0</v>
      </c>
      <c r="I333" s="81" t="b">
        <v>0</v>
      </c>
      <c r="J333" s="81" t="b">
        <v>0</v>
      </c>
      <c r="K333" s="81" t="b">
        <v>0</v>
      </c>
      <c r="L333" s="81" t="b">
        <v>0</v>
      </c>
    </row>
    <row r="334" spans="1:12" ht="15">
      <c r="A334" s="81" t="s">
        <v>1386</v>
      </c>
      <c r="B334" s="81" t="s">
        <v>1323</v>
      </c>
      <c r="C334" s="81">
        <v>2</v>
      </c>
      <c r="D334" s="119">
        <v>0.0007794820428577924</v>
      </c>
      <c r="E334" s="119">
        <v>2.206735950680684</v>
      </c>
      <c r="F334" s="81" t="s">
        <v>2084</v>
      </c>
      <c r="G334" s="81" t="b">
        <v>0</v>
      </c>
      <c r="H334" s="81" t="b">
        <v>0</v>
      </c>
      <c r="I334" s="81" t="b">
        <v>0</v>
      </c>
      <c r="J334" s="81" t="b">
        <v>0</v>
      </c>
      <c r="K334" s="81" t="b">
        <v>0</v>
      </c>
      <c r="L334" s="81" t="b">
        <v>0</v>
      </c>
    </row>
    <row r="335" spans="1:12" ht="15">
      <c r="A335" s="81" t="s">
        <v>1400</v>
      </c>
      <c r="B335" s="81" t="s">
        <v>1501</v>
      </c>
      <c r="C335" s="81">
        <v>2</v>
      </c>
      <c r="D335" s="119">
        <v>0.0007794820428577924</v>
      </c>
      <c r="E335" s="119">
        <v>2.6046759593527216</v>
      </c>
      <c r="F335" s="81" t="s">
        <v>2084</v>
      </c>
      <c r="G335" s="81" t="b">
        <v>0</v>
      </c>
      <c r="H335" s="81" t="b">
        <v>0</v>
      </c>
      <c r="I335" s="81" t="b">
        <v>0</v>
      </c>
      <c r="J335" s="81" t="b">
        <v>0</v>
      </c>
      <c r="K335" s="81" t="b">
        <v>0</v>
      </c>
      <c r="L335" s="81" t="b">
        <v>0</v>
      </c>
    </row>
    <row r="336" spans="1:12" ht="15">
      <c r="A336" s="81" t="s">
        <v>1501</v>
      </c>
      <c r="B336" s="81" t="s">
        <v>1867</v>
      </c>
      <c r="C336" s="81">
        <v>2</v>
      </c>
      <c r="D336" s="119">
        <v>0.0007794820428577924</v>
      </c>
      <c r="E336" s="119">
        <v>3.081797214072384</v>
      </c>
      <c r="F336" s="81" t="s">
        <v>2084</v>
      </c>
      <c r="G336" s="81" t="b">
        <v>0</v>
      </c>
      <c r="H336" s="81" t="b">
        <v>0</v>
      </c>
      <c r="I336" s="81" t="b">
        <v>0</v>
      </c>
      <c r="J336" s="81" t="b">
        <v>0</v>
      </c>
      <c r="K336" s="81" t="b">
        <v>0</v>
      </c>
      <c r="L336" s="81" t="b">
        <v>0</v>
      </c>
    </row>
    <row r="337" spans="1:12" ht="15">
      <c r="A337" s="81" t="s">
        <v>1867</v>
      </c>
      <c r="B337" s="81" t="s">
        <v>1502</v>
      </c>
      <c r="C337" s="81">
        <v>2</v>
      </c>
      <c r="D337" s="119">
        <v>0.0007794820428577924</v>
      </c>
      <c r="E337" s="119">
        <v>3.081797214072384</v>
      </c>
      <c r="F337" s="81" t="s">
        <v>2084</v>
      </c>
      <c r="G337" s="81" t="b">
        <v>0</v>
      </c>
      <c r="H337" s="81" t="b">
        <v>0</v>
      </c>
      <c r="I337" s="81" t="b">
        <v>0</v>
      </c>
      <c r="J337" s="81" t="b">
        <v>0</v>
      </c>
      <c r="K337" s="81" t="b">
        <v>0</v>
      </c>
      <c r="L337" s="81" t="b">
        <v>0</v>
      </c>
    </row>
    <row r="338" spans="1:12" ht="15">
      <c r="A338" s="81" t="s">
        <v>1503</v>
      </c>
      <c r="B338" s="81" t="s">
        <v>1868</v>
      </c>
      <c r="C338" s="81">
        <v>2</v>
      </c>
      <c r="D338" s="119">
        <v>0.0007794820428577924</v>
      </c>
      <c r="E338" s="119">
        <v>3.081797214072384</v>
      </c>
      <c r="F338" s="81" t="s">
        <v>2084</v>
      </c>
      <c r="G338" s="81" t="b">
        <v>0</v>
      </c>
      <c r="H338" s="81" t="b">
        <v>0</v>
      </c>
      <c r="I338" s="81" t="b">
        <v>0</v>
      </c>
      <c r="J338" s="81" t="b">
        <v>0</v>
      </c>
      <c r="K338" s="81" t="b">
        <v>0</v>
      </c>
      <c r="L338" s="81" t="b">
        <v>0</v>
      </c>
    </row>
    <row r="339" spans="1:12" ht="15">
      <c r="A339" s="81" t="s">
        <v>1868</v>
      </c>
      <c r="B339" s="81" t="s">
        <v>1869</v>
      </c>
      <c r="C339" s="81">
        <v>2</v>
      </c>
      <c r="D339" s="119">
        <v>0.0007794820428577924</v>
      </c>
      <c r="E339" s="119">
        <v>3.3828272097363654</v>
      </c>
      <c r="F339" s="81" t="s">
        <v>2084</v>
      </c>
      <c r="G339" s="81" t="b">
        <v>0</v>
      </c>
      <c r="H339" s="81" t="b">
        <v>0</v>
      </c>
      <c r="I339" s="81" t="b">
        <v>0</v>
      </c>
      <c r="J339" s="81" t="b">
        <v>0</v>
      </c>
      <c r="K339" s="81" t="b">
        <v>0</v>
      </c>
      <c r="L339" s="81" t="b">
        <v>0</v>
      </c>
    </row>
    <row r="340" spans="1:12" ht="15">
      <c r="A340" s="81" t="s">
        <v>1869</v>
      </c>
      <c r="B340" s="81" t="s">
        <v>1870</v>
      </c>
      <c r="C340" s="81">
        <v>2</v>
      </c>
      <c r="D340" s="119">
        <v>0.0007794820428577924</v>
      </c>
      <c r="E340" s="119">
        <v>3.3828272097363654</v>
      </c>
      <c r="F340" s="81" t="s">
        <v>2084</v>
      </c>
      <c r="G340" s="81" t="b">
        <v>0</v>
      </c>
      <c r="H340" s="81" t="b">
        <v>0</v>
      </c>
      <c r="I340" s="81" t="b">
        <v>0</v>
      </c>
      <c r="J340" s="81" t="b">
        <v>0</v>
      </c>
      <c r="K340" s="81" t="b">
        <v>0</v>
      </c>
      <c r="L340" s="81" t="b">
        <v>0</v>
      </c>
    </row>
    <row r="341" spans="1:12" ht="15">
      <c r="A341" s="81" t="s">
        <v>1870</v>
      </c>
      <c r="B341" s="81" t="s">
        <v>1284</v>
      </c>
      <c r="C341" s="81">
        <v>2</v>
      </c>
      <c r="D341" s="119">
        <v>0.0007794820428577924</v>
      </c>
      <c r="E341" s="119">
        <v>2.22145920750139</v>
      </c>
      <c r="F341" s="81" t="s">
        <v>2084</v>
      </c>
      <c r="G341" s="81" t="b">
        <v>0</v>
      </c>
      <c r="H341" s="81" t="b">
        <v>0</v>
      </c>
      <c r="I341" s="81" t="b">
        <v>0</v>
      </c>
      <c r="J341" s="81" t="b">
        <v>0</v>
      </c>
      <c r="K341" s="81" t="b">
        <v>0</v>
      </c>
      <c r="L341" s="81" t="b">
        <v>0</v>
      </c>
    </row>
    <row r="342" spans="1:12" ht="15">
      <c r="A342" s="81" t="s">
        <v>1284</v>
      </c>
      <c r="B342" s="81" t="s">
        <v>1871</v>
      </c>
      <c r="C342" s="81">
        <v>2</v>
      </c>
      <c r="D342" s="119">
        <v>0.0007794820428577924</v>
      </c>
      <c r="E342" s="119">
        <v>2.22145920750139</v>
      </c>
      <c r="F342" s="81" t="s">
        <v>2084</v>
      </c>
      <c r="G342" s="81" t="b">
        <v>0</v>
      </c>
      <c r="H342" s="81" t="b">
        <v>0</v>
      </c>
      <c r="I342" s="81" t="b">
        <v>0</v>
      </c>
      <c r="J342" s="81" t="b">
        <v>0</v>
      </c>
      <c r="K342" s="81" t="b">
        <v>0</v>
      </c>
      <c r="L342" s="81" t="b">
        <v>0</v>
      </c>
    </row>
    <row r="343" spans="1:12" ht="15">
      <c r="A343" s="81" t="s">
        <v>1871</v>
      </c>
      <c r="B343" s="81" t="s">
        <v>1349</v>
      </c>
      <c r="C343" s="81">
        <v>2</v>
      </c>
      <c r="D343" s="119">
        <v>0.0007794820428577924</v>
      </c>
      <c r="E343" s="119">
        <v>2.780767218408403</v>
      </c>
      <c r="F343" s="81" t="s">
        <v>2084</v>
      </c>
      <c r="G343" s="81" t="b">
        <v>0</v>
      </c>
      <c r="H343" s="81" t="b">
        <v>0</v>
      </c>
      <c r="I343" s="81" t="b">
        <v>0</v>
      </c>
      <c r="J343" s="81" t="b">
        <v>0</v>
      </c>
      <c r="K343" s="81" t="b">
        <v>0</v>
      </c>
      <c r="L343" s="81" t="b">
        <v>0</v>
      </c>
    </row>
    <row r="344" spans="1:12" ht="15">
      <c r="A344" s="81" t="s">
        <v>1349</v>
      </c>
      <c r="B344" s="81" t="s">
        <v>1367</v>
      </c>
      <c r="C344" s="81">
        <v>2</v>
      </c>
      <c r="D344" s="119">
        <v>0.0007794820428577924</v>
      </c>
      <c r="E344" s="119">
        <v>2.2366991740581272</v>
      </c>
      <c r="F344" s="81" t="s">
        <v>2084</v>
      </c>
      <c r="G344" s="81" t="b">
        <v>0</v>
      </c>
      <c r="H344" s="81" t="b">
        <v>0</v>
      </c>
      <c r="I344" s="81" t="b">
        <v>0</v>
      </c>
      <c r="J344" s="81" t="b">
        <v>0</v>
      </c>
      <c r="K344" s="81" t="b">
        <v>0</v>
      </c>
      <c r="L344" s="81" t="b">
        <v>0</v>
      </c>
    </row>
    <row r="345" spans="1:12" ht="15">
      <c r="A345" s="81" t="s">
        <v>1367</v>
      </c>
      <c r="B345" s="81" t="s">
        <v>1872</v>
      </c>
      <c r="C345" s="81">
        <v>2</v>
      </c>
      <c r="D345" s="119">
        <v>0.0007794820428577924</v>
      </c>
      <c r="E345" s="119">
        <v>2.8387591653860897</v>
      </c>
      <c r="F345" s="81" t="s">
        <v>2084</v>
      </c>
      <c r="G345" s="81" t="b">
        <v>0</v>
      </c>
      <c r="H345" s="81" t="b">
        <v>0</v>
      </c>
      <c r="I345" s="81" t="b">
        <v>0</v>
      </c>
      <c r="J345" s="81" t="b">
        <v>0</v>
      </c>
      <c r="K345" s="81" t="b">
        <v>1</v>
      </c>
      <c r="L345" s="81" t="b">
        <v>0</v>
      </c>
    </row>
    <row r="346" spans="1:12" ht="15">
      <c r="A346" s="81" t="s">
        <v>1872</v>
      </c>
      <c r="B346" s="81" t="s">
        <v>1504</v>
      </c>
      <c r="C346" s="81">
        <v>2</v>
      </c>
      <c r="D346" s="119">
        <v>0.0007794820428577924</v>
      </c>
      <c r="E346" s="119">
        <v>3.081797214072384</v>
      </c>
      <c r="F346" s="81" t="s">
        <v>2084</v>
      </c>
      <c r="G346" s="81" t="b">
        <v>0</v>
      </c>
      <c r="H346" s="81" t="b">
        <v>1</v>
      </c>
      <c r="I346" s="81" t="b">
        <v>0</v>
      </c>
      <c r="J346" s="81" t="b">
        <v>0</v>
      </c>
      <c r="K346" s="81" t="b">
        <v>0</v>
      </c>
      <c r="L346" s="81" t="b">
        <v>0</v>
      </c>
    </row>
    <row r="347" spans="1:12" ht="15">
      <c r="A347" s="81" t="s">
        <v>1504</v>
      </c>
      <c r="B347" s="81" t="s">
        <v>1873</v>
      </c>
      <c r="C347" s="81">
        <v>2</v>
      </c>
      <c r="D347" s="119">
        <v>0.0007794820428577924</v>
      </c>
      <c r="E347" s="119">
        <v>3.081797214072384</v>
      </c>
      <c r="F347" s="81" t="s">
        <v>2084</v>
      </c>
      <c r="G347" s="81" t="b">
        <v>0</v>
      </c>
      <c r="H347" s="81" t="b">
        <v>0</v>
      </c>
      <c r="I347" s="81" t="b">
        <v>0</v>
      </c>
      <c r="J347" s="81" t="b">
        <v>0</v>
      </c>
      <c r="K347" s="81" t="b">
        <v>0</v>
      </c>
      <c r="L347" s="81" t="b">
        <v>0</v>
      </c>
    </row>
    <row r="348" spans="1:12" ht="15">
      <c r="A348" s="81" t="s">
        <v>1873</v>
      </c>
      <c r="B348" s="81" t="s">
        <v>1390</v>
      </c>
      <c r="C348" s="81">
        <v>2</v>
      </c>
      <c r="D348" s="119">
        <v>0.0007794820428577924</v>
      </c>
      <c r="E348" s="119">
        <v>2.905705955016703</v>
      </c>
      <c r="F348" s="81" t="s">
        <v>2084</v>
      </c>
      <c r="G348" s="81" t="b">
        <v>0</v>
      </c>
      <c r="H348" s="81" t="b">
        <v>0</v>
      </c>
      <c r="I348" s="81" t="b">
        <v>0</v>
      </c>
      <c r="J348" s="81" t="b">
        <v>0</v>
      </c>
      <c r="K348" s="81" t="b">
        <v>0</v>
      </c>
      <c r="L348" s="81" t="b">
        <v>0</v>
      </c>
    </row>
    <row r="349" spans="1:12" ht="15">
      <c r="A349" s="81" t="s">
        <v>1390</v>
      </c>
      <c r="B349" s="81" t="s">
        <v>1654</v>
      </c>
      <c r="C349" s="81">
        <v>2</v>
      </c>
      <c r="D349" s="119">
        <v>0.0007794820428577924</v>
      </c>
      <c r="E349" s="119">
        <v>2.7296146959610215</v>
      </c>
      <c r="F349" s="81" t="s">
        <v>2084</v>
      </c>
      <c r="G349" s="81" t="b">
        <v>0</v>
      </c>
      <c r="H349" s="81" t="b">
        <v>0</v>
      </c>
      <c r="I349" s="81" t="b">
        <v>0</v>
      </c>
      <c r="J349" s="81" t="b">
        <v>0</v>
      </c>
      <c r="K349" s="81" t="b">
        <v>0</v>
      </c>
      <c r="L349" s="81" t="b">
        <v>0</v>
      </c>
    </row>
    <row r="350" spans="1:12" ht="15">
      <c r="A350" s="81" t="s">
        <v>1654</v>
      </c>
      <c r="B350" s="81" t="s">
        <v>1289</v>
      </c>
      <c r="C350" s="81">
        <v>2</v>
      </c>
      <c r="D350" s="119">
        <v>0.0007794820428577924</v>
      </c>
      <c r="E350" s="119">
        <v>2.185546651610746</v>
      </c>
      <c r="F350" s="81" t="s">
        <v>2084</v>
      </c>
      <c r="G350" s="81" t="b">
        <v>0</v>
      </c>
      <c r="H350" s="81" t="b">
        <v>0</v>
      </c>
      <c r="I350" s="81" t="b">
        <v>0</v>
      </c>
      <c r="J350" s="81" t="b">
        <v>0</v>
      </c>
      <c r="K350" s="81" t="b">
        <v>0</v>
      </c>
      <c r="L350" s="81" t="b">
        <v>0</v>
      </c>
    </row>
    <row r="351" spans="1:12" ht="15">
      <c r="A351" s="81" t="s">
        <v>1289</v>
      </c>
      <c r="B351" s="81" t="s">
        <v>1291</v>
      </c>
      <c r="C351" s="81">
        <v>2</v>
      </c>
      <c r="D351" s="119">
        <v>0.0007794820428577924</v>
      </c>
      <c r="E351" s="119">
        <v>1.3871920151388153</v>
      </c>
      <c r="F351" s="81" t="s">
        <v>2084</v>
      </c>
      <c r="G351" s="81" t="b">
        <v>0</v>
      </c>
      <c r="H351" s="81" t="b">
        <v>0</v>
      </c>
      <c r="I351" s="81" t="b">
        <v>0</v>
      </c>
      <c r="J351" s="81" t="b">
        <v>0</v>
      </c>
      <c r="K351" s="81" t="b">
        <v>0</v>
      </c>
      <c r="L351" s="81" t="b">
        <v>0</v>
      </c>
    </row>
    <row r="352" spans="1:12" ht="15">
      <c r="A352" s="81" t="s">
        <v>1291</v>
      </c>
      <c r="B352" s="81" t="s">
        <v>1281</v>
      </c>
      <c r="C352" s="81">
        <v>2</v>
      </c>
      <c r="D352" s="119">
        <v>0.0007794820428577924</v>
      </c>
      <c r="E352" s="119">
        <v>1.049884049610673</v>
      </c>
      <c r="F352" s="81" t="s">
        <v>2084</v>
      </c>
      <c r="G352" s="81" t="b">
        <v>0</v>
      </c>
      <c r="H352" s="81" t="b">
        <v>0</v>
      </c>
      <c r="I352" s="81" t="b">
        <v>0</v>
      </c>
      <c r="J352" s="81" t="b">
        <v>0</v>
      </c>
      <c r="K352" s="81" t="b">
        <v>0</v>
      </c>
      <c r="L352" s="81" t="b">
        <v>0</v>
      </c>
    </row>
    <row r="353" spans="1:12" ht="15">
      <c r="A353" s="81" t="s">
        <v>1281</v>
      </c>
      <c r="B353" s="81" t="s">
        <v>1874</v>
      </c>
      <c r="C353" s="81">
        <v>2</v>
      </c>
      <c r="D353" s="119">
        <v>0.0007794820428577924</v>
      </c>
      <c r="E353" s="119">
        <v>2.040404528914159</v>
      </c>
      <c r="F353" s="81" t="s">
        <v>2084</v>
      </c>
      <c r="G353" s="81" t="b">
        <v>0</v>
      </c>
      <c r="H353" s="81" t="b">
        <v>0</v>
      </c>
      <c r="I353" s="81" t="b">
        <v>0</v>
      </c>
      <c r="J353" s="81" t="b">
        <v>0</v>
      </c>
      <c r="K353" s="81" t="b">
        <v>0</v>
      </c>
      <c r="L353" s="81" t="b">
        <v>0</v>
      </c>
    </row>
    <row r="354" spans="1:12" ht="15">
      <c r="A354" s="81" t="s">
        <v>1874</v>
      </c>
      <c r="B354" s="81" t="s">
        <v>1636</v>
      </c>
      <c r="C354" s="81">
        <v>2</v>
      </c>
      <c r="D354" s="119">
        <v>0.0007794820428577924</v>
      </c>
      <c r="E354" s="119">
        <v>3.206735950680684</v>
      </c>
      <c r="F354" s="81" t="s">
        <v>2084</v>
      </c>
      <c r="G354" s="81" t="b">
        <v>0</v>
      </c>
      <c r="H354" s="81" t="b">
        <v>0</v>
      </c>
      <c r="I354" s="81" t="b">
        <v>0</v>
      </c>
      <c r="J354" s="81" t="b">
        <v>0</v>
      </c>
      <c r="K354" s="81" t="b">
        <v>0</v>
      </c>
      <c r="L354" s="81" t="b">
        <v>0</v>
      </c>
    </row>
    <row r="355" spans="1:12" ht="15">
      <c r="A355" s="81" t="s">
        <v>1636</v>
      </c>
      <c r="B355" s="81" t="s">
        <v>1875</v>
      </c>
      <c r="C355" s="81">
        <v>2</v>
      </c>
      <c r="D355" s="119">
        <v>0.0007794820428577924</v>
      </c>
      <c r="E355" s="119">
        <v>3.206735950680684</v>
      </c>
      <c r="F355" s="81" t="s">
        <v>2084</v>
      </c>
      <c r="G355" s="81" t="b">
        <v>0</v>
      </c>
      <c r="H355" s="81" t="b">
        <v>0</v>
      </c>
      <c r="I355" s="81" t="b">
        <v>0</v>
      </c>
      <c r="J355" s="81" t="b">
        <v>0</v>
      </c>
      <c r="K355" s="81" t="b">
        <v>0</v>
      </c>
      <c r="L355" s="81" t="b">
        <v>0</v>
      </c>
    </row>
    <row r="356" spans="1:12" ht="15">
      <c r="A356" s="81" t="s">
        <v>1875</v>
      </c>
      <c r="B356" s="81" t="s">
        <v>1284</v>
      </c>
      <c r="C356" s="81">
        <v>2</v>
      </c>
      <c r="D356" s="119">
        <v>0.0007794820428577924</v>
      </c>
      <c r="E356" s="119">
        <v>2.22145920750139</v>
      </c>
      <c r="F356" s="81" t="s">
        <v>2084</v>
      </c>
      <c r="G356" s="81" t="b">
        <v>0</v>
      </c>
      <c r="H356" s="81" t="b">
        <v>0</v>
      </c>
      <c r="I356" s="81" t="b">
        <v>0</v>
      </c>
      <c r="J356" s="81" t="b">
        <v>0</v>
      </c>
      <c r="K356" s="81" t="b">
        <v>0</v>
      </c>
      <c r="L356" s="81" t="b">
        <v>0</v>
      </c>
    </row>
    <row r="357" spans="1:12" ht="15">
      <c r="A357" s="81" t="s">
        <v>1284</v>
      </c>
      <c r="B357" s="81" t="s">
        <v>1876</v>
      </c>
      <c r="C357" s="81">
        <v>2</v>
      </c>
      <c r="D357" s="119">
        <v>0.0007794820428577924</v>
      </c>
      <c r="E357" s="119">
        <v>2.22145920750139</v>
      </c>
      <c r="F357" s="81" t="s">
        <v>2084</v>
      </c>
      <c r="G357" s="81" t="b">
        <v>0</v>
      </c>
      <c r="H357" s="81" t="b">
        <v>0</v>
      </c>
      <c r="I357" s="81" t="b">
        <v>0</v>
      </c>
      <c r="J357" s="81" t="b">
        <v>0</v>
      </c>
      <c r="K357" s="81" t="b">
        <v>1</v>
      </c>
      <c r="L357" s="81" t="b">
        <v>0</v>
      </c>
    </row>
    <row r="358" spans="1:12" ht="15">
      <c r="A358" s="81" t="s">
        <v>1876</v>
      </c>
      <c r="B358" s="81" t="s">
        <v>1336</v>
      </c>
      <c r="C358" s="81">
        <v>2</v>
      </c>
      <c r="D358" s="119">
        <v>0.0007794820428577924</v>
      </c>
      <c r="E358" s="119">
        <v>2.7296146959610215</v>
      </c>
      <c r="F358" s="81" t="s">
        <v>2084</v>
      </c>
      <c r="G358" s="81" t="b">
        <v>0</v>
      </c>
      <c r="H358" s="81" t="b">
        <v>1</v>
      </c>
      <c r="I358" s="81" t="b">
        <v>0</v>
      </c>
      <c r="J358" s="81" t="b">
        <v>0</v>
      </c>
      <c r="K358" s="81" t="b">
        <v>0</v>
      </c>
      <c r="L358" s="81" t="b">
        <v>0</v>
      </c>
    </row>
    <row r="359" spans="1:12" ht="15">
      <c r="A359" s="81" t="s">
        <v>1336</v>
      </c>
      <c r="B359" s="81" t="s">
        <v>1349</v>
      </c>
      <c r="C359" s="81">
        <v>2</v>
      </c>
      <c r="D359" s="119">
        <v>0.0007794820428577924</v>
      </c>
      <c r="E359" s="119">
        <v>2.127554704633059</v>
      </c>
      <c r="F359" s="81" t="s">
        <v>2084</v>
      </c>
      <c r="G359" s="81" t="b">
        <v>0</v>
      </c>
      <c r="H359" s="81" t="b">
        <v>0</v>
      </c>
      <c r="I359" s="81" t="b">
        <v>0</v>
      </c>
      <c r="J359" s="81" t="b">
        <v>0</v>
      </c>
      <c r="K359" s="81" t="b">
        <v>0</v>
      </c>
      <c r="L359" s="81" t="b">
        <v>0</v>
      </c>
    </row>
    <row r="360" spans="1:12" ht="15">
      <c r="A360" s="81" t="s">
        <v>1349</v>
      </c>
      <c r="B360" s="81" t="s">
        <v>1877</v>
      </c>
      <c r="C360" s="81">
        <v>2</v>
      </c>
      <c r="D360" s="119">
        <v>0.0007794820428577924</v>
      </c>
      <c r="E360" s="119">
        <v>2.780767218408403</v>
      </c>
      <c r="F360" s="81" t="s">
        <v>2084</v>
      </c>
      <c r="G360" s="81" t="b">
        <v>0</v>
      </c>
      <c r="H360" s="81" t="b">
        <v>0</v>
      </c>
      <c r="I360" s="81" t="b">
        <v>0</v>
      </c>
      <c r="J360" s="81" t="b">
        <v>0</v>
      </c>
      <c r="K360" s="81" t="b">
        <v>0</v>
      </c>
      <c r="L360" s="81" t="b">
        <v>0</v>
      </c>
    </row>
    <row r="361" spans="1:12" ht="15">
      <c r="A361" s="81" t="s">
        <v>1877</v>
      </c>
      <c r="B361" s="81" t="s">
        <v>1878</v>
      </c>
      <c r="C361" s="81">
        <v>2</v>
      </c>
      <c r="D361" s="119">
        <v>0.0007794820428577924</v>
      </c>
      <c r="E361" s="119">
        <v>3.3828272097363654</v>
      </c>
      <c r="F361" s="81" t="s">
        <v>2084</v>
      </c>
      <c r="G361" s="81" t="b">
        <v>0</v>
      </c>
      <c r="H361" s="81" t="b">
        <v>0</v>
      </c>
      <c r="I361" s="81" t="b">
        <v>0</v>
      </c>
      <c r="J361" s="81" t="b">
        <v>0</v>
      </c>
      <c r="K361" s="81" t="b">
        <v>0</v>
      </c>
      <c r="L361" s="81" t="b">
        <v>0</v>
      </c>
    </row>
    <row r="362" spans="1:12" ht="15">
      <c r="A362" s="81" t="s">
        <v>1878</v>
      </c>
      <c r="B362" s="81" t="s">
        <v>1394</v>
      </c>
      <c r="C362" s="81">
        <v>2</v>
      </c>
      <c r="D362" s="119">
        <v>0.0007794820428577924</v>
      </c>
      <c r="E362" s="119">
        <v>2.905705955016703</v>
      </c>
      <c r="F362" s="81" t="s">
        <v>2084</v>
      </c>
      <c r="G362" s="81" t="b">
        <v>0</v>
      </c>
      <c r="H362" s="81" t="b">
        <v>0</v>
      </c>
      <c r="I362" s="81" t="b">
        <v>0</v>
      </c>
      <c r="J362" s="81" t="b">
        <v>0</v>
      </c>
      <c r="K362" s="81" t="b">
        <v>0</v>
      </c>
      <c r="L362" s="81" t="b">
        <v>0</v>
      </c>
    </row>
    <row r="363" spans="1:12" ht="15">
      <c r="A363" s="81" t="s">
        <v>1394</v>
      </c>
      <c r="B363" s="81" t="s">
        <v>1879</v>
      </c>
      <c r="C363" s="81">
        <v>2</v>
      </c>
      <c r="D363" s="119">
        <v>0.0007794820428577924</v>
      </c>
      <c r="E363" s="119">
        <v>2.905705955016703</v>
      </c>
      <c r="F363" s="81" t="s">
        <v>2084</v>
      </c>
      <c r="G363" s="81" t="b">
        <v>0</v>
      </c>
      <c r="H363" s="81" t="b">
        <v>0</v>
      </c>
      <c r="I363" s="81" t="b">
        <v>0</v>
      </c>
      <c r="J363" s="81" t="b">
        <v>0</v>
      </c>
      <c r="K363" s="81" t="b">
        <v>0</v>
      </c>
      <c r="L363" s="81" t="b">
        <v>0</v>
      </c>
    </row>
    <row r="364" spans="1:12" ht="15">
      <c r="A364" s="81" t="s">
        <v>1879</v>
      </c>
      <c r="B364" s="81" t="s">
        <v>1293</v>
      </c>
      <c r="C364" s="81">
        <v>2</v>
      </c>
      <c r="D364" s="119">
        <v>0.0007794820428577924</v>
      </c>
      <c r="E364" s="119">
        <v>2.3828272097363654</v>
      </c>
      <c r="F364" s="81" t="s">
        <v>2084</v>
      </c>
      <c r="G364" s="81" t="b">
        <v>0</v>
      </c>
      <c r="H364" s="81" t="b">
        <v>0</v>
      </c>
      <c r="I364" s="81" t="b">
        <v>0</v>
      </c>
      <c r="J364" s="81" t="b">
        <v>0</v>
      </c>
      <c r="K364" s="81" t="b">
        <v>0</v>
      </c>
      <c r="L364" s="81" t="b">
        <v>0</v>
      </c>
    </row>
    <row r="365" spans="1:12" ht="15">
      <c r="A365" s="81" t="s">
        <v>1293</v>
      </c>
      <c r="B365" s="81" t="s">
        <v>1502</v>
      </c>
      <c r="C365" s="81">
        <v>2</v>
      </c>
      <c r="D365" s="119">
        <v>0.0007794820428577924</v>
      </c>
      <c r="E365" s="119">
        <v>2.060607915002446</v>
      </c>
      <c r="F365" s="81" t="s">
        <v>2084</v>
      </c>
      <c r="G365" s="81" t="b">
        <v>0</v>
      </c>
      <c r="H365" s="81" t="b">
        <v>0</v>
      </c>
      <c r="I365" s="81" t="b">
        <v>0</v>
      </c>
      <c r="J365" s="81" t="b">
        <v>0</v>
      </c>
      <c r="K365" s="81" t="b">
        <v>0</v>
      </c>
      <c r="L365" s="81" t="b">
        <v>0</v>
      </c>
    </row>
    <row r="366" spans="1:12" ht="15">
      <c r="A366" s="81" t="s">
        <v>1503</v>
      </c>
      <c r="B366" s="81" t="s">
        <v>1880</v>
      </c>
      <c r="C366" s="81">
        <v>2</v>
      </c>
      <c r="D366" s="119">
        <v>0.0007794820428577924</v>
      </c>
      <c r="E366" s="119">
        <v>3.081797214072384</v>
      </c>
      <c r="F366" s="81" t="s">
        <v>2084</v>
      </c>
      <c r="G366" s="81" t="b">
        <v>0</v>
      </c>
      <c r="H366" s="81" t="b">
        <v>0</v>
      </c>
      <c r="I366" s="81" t="b">
        <v>0</v>
      </c>
      <c r="J366" s="81" t="b">
        <v>0</v>
      </c>
      <c r="K366" s="81" t="b">
        <v>0</v>
      </c>
      <c r="L366" s="81" t="b">
        <v>0</v>
      </c>
    </row>
    <row r="367" spans="1:12" ht="15">
      <c r="A367" s="81" t="s">
        <v>1880</v>
      </c>
      <c r="B367" s="81" t="s">
        <v>1284</v>
      </c>
      <c r="C367" s="81">
        <v>2</v>
      </c>
      <c r="D367" s="119">
        <v>0.0007794820428577924</v>
      </c>
      <c r="E367" s="119">
        <v>2.22145920750139</v>
      </c>
      <c r="F367" s="81" t="s">
        <v>2084</v>
      </c>
      <c r="G367" s="81" t="b">
        <v>0</v>
      </c>
      <c r="H367" s="81" t="b">
        <v>0</v>
      </c>
      <c r="I367" s="81" t="b">
        <v>0</v>
      </c>
      <c r="J367" s="81" t="b">
        <v>0</v>
      </c>
      <c r="K367" s="81" t="b">
        <v>0</v>
      </c>
      <c r="L367" s="81" t="b">
        <v>0</v>
      </c>
    </row>
    <row r="368" spans="1:12" ht="15">
      <c r="A368" s="81" t="s">
        <v>1286</v>
      </c>
      <c r="B368" s="81" t="s">
        <v>1881</v>
      </c>
      <c r="C368" s="81">
        <v>2</v>
      </c>
      <c r="D368" s="119">
        <v>0.0007794820428577924</v>
      </c>
      <c r="E368" s="119">
        <v>2.2524934412413593</v>
      </c>
      <c r="F368" s="81" t="s">
        <v>2084</v>
      </c>
      <c r="G368" s="81" t="b">
        <v>0</v>
      </c>
      <c r="H368" s="81" t="b">
        <v>0</v>
      </c>
      <c r="I368" s="81" t="b">
        <v>0</v>
      </c>
      <c r="J368" s="81" t="b">
        <v>0</v>
      </c>
      <c r="K368" s="81" t="b">
        <v>0</v>
      </c>
      <c r="L368" s="81" t="b">
        <v>0</v>
      </c>
    </row>
    <row r="369" spans="1:12" ht="15">
      <c r="A369" s="81" t="s">
        <v>1881</v>
      </c>
      <c r="B369" s="81" t="s">
        <v>492</v>
      </c>
      <c r="C369" s="81">
        <v>2</v>
      </c>
      <c r="D369" s="119">
        <v>0.0007794820428577924</v>
      </c>
      <c r="E369" s="119">
        <v>3.081797214072384</v>
      </c>
      <c r="F369" s="81" t="s">
        <v>2084</v>
      </c>
      <c r="G369" s="81" t="b">
        <v>0</v>
      </c>
      <c r="H369" s="81" t="b">
        <v>0</v>
      </c>
      <c r="I369" s="81" t="b">
        <v>0</v>
      </c>
      <c r="J369" s="81" t="b">
        <v>0</v>
      </c>
      <c r="K369" s="81" t="b">
        <v>0</v>
      </c>
      <c r="L369" s="81" t="b">
        <v>0</v>
      </c>
    </row>
    <row r="370" spans="1:12" ht="15">
      <c r="A370" s="81" t="s">
        <v>492</v>
      </c>
      <c r="B370" s="81" t="s">
        <v>1882</v>
      </c>
      <c r="C370" s="81">
        <v>2</v>
      </c>
      <c r="D370" s="119">
        <v>0.0007794820428577924</v>
      </c>
      <c r="E370" s="119">
        <v>3.081797214072384</v>
      </c>
      <c r="F370" s="81" t="s">
        <v>2084</v>
      </c>
      <c r="G370" s="81" t="b">
        <v>0</v>
      </c>
      <c r="H370" s="81" t="b">
        <v>0</v>
      </c>
      <c r="I370" s="81" t="b">
        <v>0</v>
      </c>
      <c r="J370" s="81" t="b">
        <v>0</v>
      </c>
      <c r="K370" s="81" t="b">
        <v>0</v>
      </c>
      <c r="L370" s="81" t="b">
        <v>0</v>
      </c>
    </row>
    <row r="371" spans="1:12" ht="15">
      <c r="A371" s="81" t="s">
        <v>1882</v>
      </c>
      <c r="B371" s="81" t="s">
        <v>1367</v>
      </c>
      <c r="C371" s="81">
        <v>2</v>
      </c>
      <c r="D371" s="119">
        <v>0.0007794820428577924</v>
      </c>
      <c r="E371" s="119">
        <v>2.8387591653860897</v>
      </c>
      <c r="F371" s="81" t="s">
        <v>2084</v>
      </c>
      <c r="G371" s="81" t="b">
        <v>0</v>
      </c>
      <c r="H371" s="81" t="b">
        <v>0</v>
      </c>
      <c r="I371" s="81" t="b">
        <v>0</v>
      </c>
      <c r="J371" s="81" t="b">
        <v>0</v>
      </c>
      <c r="K371" s="81" t="b">
        <v>0</v>
      </c>
      <c r="L371" s="81" t="b">
        <v>0</v>
      </c>
    </row>
    <row r="372" spans="1:12" ht="15">
      <c r="A372" s="81" t="s">
        <v>1367</v>
      </c>
      <c r="B372" s="81" t="s">
        <v>1617</v>
      </c>
      <c r="C372" s="81">
        <v>2</v>
      </c>
      <c r="D372" s="119">
        <v>0.0007794820428577924</v>
      </c>
      <c r="E372" s="119">
        <v>2.6626679063304084</v>
      </c>
      <c r="F372" s="81" t="s">
        <v>2084</v>
      </c>
      <c r="G372" s="81" t="b">
        <v>0</v>
      </c>
      <c r="H372" s="81" t="b">
        <v>0</v>
      </c>
      <c r="I372" s="81" t="b">
        <v>0</v>
      </c>
      <c r="J372" s="81" t="b">
        <v>0</v>
      </c>
      <c r="K372" s="81" t="b">
        <v>0</v>
      </c>
      <c r="L372" s="81" t="b">
        <v>0</v>
      </c>
    </row>
    <row r="373" spans="1:12" ht="15">
      <c r="A373" s="81" t="s">
        <v>1617</v>
      </c>
      <c r="B373" s="81" t="s">
        <v>1883</v>
      </c>
      <c r="C373" s="81">
        <v>2</v>
      </c>
      <c r="D373" s="119">
        <v>0.0007794820428577924</v>
      </c>
      <c r="E373" s="119">
        <v>3.206735950680684</v>
      </c>
      <c r="F373" s="81" t="s">
        <v>2084</v>
      </c>
      <c r="G373" s="81" t="b">
        <v>0</v>
      </c>
      <c r="H373" s="81" t="b">
        <v>0</v>
      </c>
      <c r="I373" s="81" t="b">
        <v>0</v>
      </c>
      <c r="J373" s="81" t="b">
        <v>0</v>
      </c>
      <c r="K373" s="81" t="b">
        <v>0</v>
      </c>
      <c r="L373" s="81" t="b">
        <v>0</v>
      </c>
    </row>
    <row r="374" spans="1:12" ht="15">
      <c r="A374" s="81" t="s">
        <v>1883</v>
      </c>
      <c r="B374" s="81" t="s">
        <v>1884</v>
      </c>
      <c r="C374" s="81">
        <v>2</v>
      </c>
      <c r="D374" s="119">
        <v>0.0007794820428577924</v>
      </c>
      <c r="E374" s="119">
        <v>3.3828272097363654</v>
      </c>
      <c r="F374" s="81" t="s">
        <v>2084</v>
      </c>
      <c r="G374" s="81" t="b">
        <v>0</v>
      </c>
      <c r="H374" s="81" t="b">
        <v>0</v>
      </c>
      <c r="I374" s="81" t="b">
        <v>0</v>
      </c>
      <c r="J374" s="81" t="b">
        <v>0</v>
      </c>
      <c r="K374" s="81" t="b">
        <v>0</v>
      </c>
      <c r="L374" s="81" t="b">
        <v>0</v>
      </c>
    </row>
    <row r="375" spans="1:12" ht="15">
      <c r="A375" s="81" t="s">
        <v>1884</v>
      </c>
      <c r="B375" s="81" t="s">
        <v>1885</v>
      </c>
      <c r="C375" s="81">
        <v>2</v>
      </c>
      <c r="D375" s="119">
        <v>0.0007794820428577924</v>
      </c>
      <c r="E375" s="119">
        <v>3.3828272097363654</v>
      </c>
      <c r="F375" s="81" t="s">
        <v>2084</v>
      </c>
      <c r="G375" s="81" t="b">
        <v>0</v>
      </c>
      <c r="H375" s="81" t="b">
        <v>0</v>
      </c>
      <c r="I375" s="81" t="b">
        <v>0</v>
      </c>
      <c r="J375" s="81" t="b">
        <v>0</v>
      </c>
      <c r="K375" s="81" t="b">
        <v>0</v>
      </c>
      <c r="L375" s="81" t="b">
        <v>0</v>
      </c>
    </row>
    <row r="376" spans="1:12" ht="15">
      <c r="A376" s="81" t="s">
        <v>1885</v>
      </c>
      <c r="B376" s="81" t="s">
        <v>1400</v>
      </c>
      <c r="C376" s="81">
        <v>2</v>
      </c>
      <c r="D376" s="119">
        <v>0.0007794820428577924</v>
      </c>
      <c r="E376" s="119">
        <v>3.081797214072384</v>
      </c>
      <c r="F376" s="81" t="s">
        <v>2084</v>
      </c>
      <c r="G376" s="81" t="b">
        <v>0</v>
      </c>
      <c r="H376" s="81" t="b">
        <v>0</v>
      </c>
      <c r="I376" s="81" t="b">
        <v>0</v>
      </c>
      <c r="J376" s="81" t="b">
        <v>0</v>
      </c>
      <c r="K376" s="81" t="b">
        <v>0</v>
      </c>
      <c r="L376" s="81" t="b">
        <v>0</v>
      </c>
    </row>
    <row r="377" spans="1:12" ht="15">
      <c r="A377" s="81" t="s">
        <v>1400</v>
      </c>
      <c r="B377" s="81" t="s">
        <v>1886</v>
      </c>
      <c r="C377" s="81">
        <v>2</v>
      </c>
      <c r="D377" s="119">
        <v>0.0007794820428577924</v>
      </c>
      <c r="E377" s="119">
        <v>2.905705955016703</v>
      </c>
      <c r="F377" s="81" t="s">
        <v>2084</v>
      </c>
      <c r="G377" s="81" t="b">
        <v>0</v>
      </c>
      <c r="H377" s="81" t="b">
        <v>0</v>
      </c>
      <c r="I377" s="81" t="b">
        <v>0</v>
      </c>
      <c r="J377" s="81" t="b">
        <v>0</v>
      </c>
      <c r="K377" s="81" t="b">
        <v>0</v>
      </c>
      <c r="L377" s="81" t="b">
        <v>0</v>
      </c>
    </row>
    <row r="378" spans="1:12" ht="15">
      <c r="A378" s="81" t="s">
        <v>1886</v>
      </c>
      <c r="B378" s="81" t="s">
        <v>1887</v>
      </c>
      <c r="C378" s="81">
        <v>2</v>
      </c>
      <c r="D378" s="119">
        <v>0.0007794820428577924</v>
      </c>
      <c r="E378" s="119">
        <v>3.3828272097363654</v>
      </c>
      <c r="F378" s="81" t="s">
        <v>2084</v>
      </c>
      <c r="G378" s="81" t="b">
        <v>0</v>
      </c>
      <c r="H378" s="81" t="b">
        <v>0</v>
      </c>
      <c r="I378" s="81" t="b">
        <v>0</v>
      </c>
      <c r="J378" s="81" t="b">
        <v>0</v>
      </c>
      <c r="K378" s="81" t="b">
        <v>0</v>
      </c>
      <c r="L378" s="81" t="b">
        <v>0</v>
      </c>
    </row>
    <row r="379" spans="1:12" ht="15">
      <c r="A379" s="81" t="s">
        <v>1887</v>
      </c>
      <c r="B379" s="81" t="s">
        <v>1366</v>
      </c>
      <c r="C379" s="81">
        <v>2</v>
      </c>
      <c r="D379" s="119">
        <v>0.0007794820428577924</v>
      </c>
      <c r="E379" s="119">
        <v>2.8387591653860897</v>
      </c>
      <c r="F379" s="81" t="s">
        <v>2084</v>
      </c>
      <c r="G379" s="81" t="b">
        <v>0</v>
      </c>
      <c r="H379" s="81" t="b">
        <v>0</v>
      </c>
      <c r="I379" s="81" t="b">
        <v>0</v>
      </c>
      <c r="J379" s="81" t="b">
        <v>0</v>
      </c>
      <c r="K379" s="81" t="b">
        <v>0</v>
      </c>
      <c r="L379" s="81" t="b">
        <v>0</v>
      </c>
    </row>
    <row r="380" spans="1:12" ht="15">
      <c r="A380" s="81" t="s">
        <v>1366</v>
      </c>
      <c r="B380" s="81" t="s">
        <v>1888</v>
      </c>
      <c r="C380" s="81">
        <v>2</v>
      </c>
      <c r="D380" s="119">
        <v>0.0007794820428577924</v>
      </c>
      <c r="E380" s="119">
        <v>2.8387591653860897</v>
      </c>
      <c r="F380" s="81" t="s">
        <v>2084</v>
      </c>
      <c r="G380" s="81" t="b">
        <v>0</v>
      </c>
      <c r="H380" s="81" t="b">
        <v>0</v>
      </c>
      <c r="I380" s="81" t="b">
        <v>0</v>
      </c>
      <c r="J380" s="81" t="b">
        <v>0</v>
      </c>
      <c r="K380" s="81" t="b">
        <v>0</v>
      </c>
      <c r="L380" s="81" t="b">
        <v>0</v>
      </c>
    </row>
    <row r="381" spans="1:12" ht="15">
      <c r="A381" s="81" t="s">
        <v>1888</v>
      </c>
      <c r="B381" s="81" t="s">
        <v>1889</v>
      </c>
      <c r="C381" s="81">
        <v>2</v>
      </c>
      <c r="D381" s="119">
        <v>0.0007794820428577924</v>
      </c>
      <c r="E381" s="119">
        <v>3.3828272097363654</v>
      </c>
      <c r="F381" s="81" t="s">
        <v>2084</v>
      </c>
      <c r="G381" s="81" t="b">
        <v>0</v>
      </c>
      <c r="H381" s="81" t="b">
        <v>0</v>
      </c>
      <c r="I381" s="81" t="b">
        <v>0</v>
      </c>
      <c r="J381" s="81" t="b">
        <v>0</v>
      </c>
      <c r="K381" s="81" t="b">
        <v>0</v>
      </c>
      <c r="L381" s="81" t="b">
        <v>0</v>
      </c>
    </row>
    <row r="382" spans="1:12" ht="15">
      <c r="A382" s="81" t="s">
        <v>1889</v>
      </c>
      <c r="B382" s="81" t="s">
        <v>1890</v>
      </c>
      <c r="C382" s="81">
        <v>2</v>
      </c>
      <c r="D382" s="119">
        <v>0.0007794820428577924</v>
      </c>
      <c r="E382" s="119">
        <v>3.3828272097363654</v>
      </c>
      <c r="F382" s="81" t="s">
        <v>2084</v>
      </c>
      <c r="G382" s="81" t="b">
        <v>0</v>
      </c>
      <c r="H382" s="81" t="b">
        <v>0</v>
      </c>
      <c r="I382" s="81" t="b">
        <v>0</v>
      </c>
      <c r="J382" s="81" t="b">
        <v>0</v>
      </c>
      <c r="K382" s="81" t="b">
        <v>0</v>
      </c>
      <c r="L382" s="81" t="b">
        <v>0</v>
      </c>
    </row>
    <row r="383" spans="1:12" ht="15">
      <c r="A383" s="81" t="s">
        <v>1890</v>
      </c>
      <c r="B383" s="81" t="s">
        <v>492</v>
      </c>
      <c r="C383" s="81">
        <v>2</v>
      </c>
      <c r="D383" s="119">
        <v>0.0007794820428577924</v>
      </c>
      <c r="E383" s="119">
        <v>3.081797214072384</v>
      </c>
      <c r="F383" s="81" t="s">
        <v>2084</v>
      </c>
      <c r="G383" s="81" t="b">
        <v>0</v>
      </c>
      <c r="H383" s="81" t="b">
        <v>0</v>
      </c>
      <c r="I383" s="81" t="b">
        <v>0</v>
      </c>
      <c r="J383" s="81" t="b">
        <v>0</v>
      </c>
      <c r="K383" s="81" t="b">
        <v>0</v>
      </c>
      <c r="L383" s="81" t="b">
        <v>0</v>
      </c>
    </row>
    <row r="384" spans="1:12" ht="15">
      <c r="A384" s="81" t="s">
        <v>492</v>
      </c>
      <c r="B384" s="81" t="s">
        <v>1891</v>
      </c>
      <c r="C384" s="81">
        <v>2</v>
      </c>
      <c r="D384" s="119">
        <v>0.0007794820428577924</v>
      </c>
      <c r="E384" s="119">
        <v>3.081797214072384</v>
      </c>
      <c r="F384" s="81" t="s">
        <v>2084</v>
      </c>
      <c r="G384" s="81" t="b">
        <v>0</v>
      </c>
      <c r="H384" s="81" t="b">
        <v>0</v>
      </c>
      <c r="I384" s="81" t="b">
        <v>0</v>
      </c>
      <c r="J384" s="81" t="b">
        <v>0</v>
      </c>
      <c r="K384" s="81" t="b">
        <v>0</v>
      </c>
      <c r="L384" s="81" t="b">
        <v>0</v>
      </c>
    </row>
    <row r="385" spans="1:12" ht="15">
      <c r="A385" s="81" t="s">
        <v>1891</v>
      </c>
      <c r="B385" s="81" t="s">
        <v>1326</v>
      </c>
      <c r="C385" s="81">
        <v>2</v>
      </c>
      <c r="D385" s="119">
        <v>0.0007794820428577924</v>
      </c>
      <c r="E385" s="119">
        <v>2.6838572054003467</v>
      </c>
      <c r="F385" s="81" t="s">
        <v>2084</v>
      </c>
      <c r="G385" s="81" t="b">
        <v>0</v>
      </c>
      <c r="H385" s="81" t="b">
        <v>0</v>
      </c>
      <c r="I385" s="81" t="b">
        <v>0</v>
      </c>
      <c r="J385" s="81" t="b">
        <v>0</v>
      </c>
      <c r="K385" s="81" t="b">
        <v>0</v>
      </c>
      <c r="L385" s="81" t="b">
        <v>0</v>
      </c>
    </row>
    <row r="386" spans="1:12" ht="15">
      <c r="A386" s="81" t="s">
        <v>1326</v>
      </c>
      <c r="B386" s="81" t="s">
        <v>1892</v>
      </c>
      <c r="C386" s="81">
        <v>2</v>
      </c>
      <c r="D386" s="119">
        <v>0.0007794820428577924</v>
      </c>
      <c r="E386" s="119">
        <v>2.6838572054003467</v>
      </c>
      <c r="F386" s="81" t="s">
        <v>2084</v>
      </c>
      <c r="G386" s="81" t="b">
        <v>0</v>
      </c>
      <c r="H386" s="81" t="b">
        <v>0</v>
      </c>
      <c r="I386" s="81" t="b">
        <v>0</v>
      </c>
      <c r="J386" s="81" t="b">
        <v>0</v>
      </c>
      <c r="K386" s="81" t="b">
        <v>0</v>
      </c>
      <c r="L386" s="81" t="b">
        <v>0</v>
      </c>
    </row>
    <row r="387" spans="1:12" ht="15">
      <c r="A387" s="81" t="s">
        <v>1892</v>
      </c>
      <c r="B387" s="81" t="s">
        <v>1505</v>
      </c>
      <c r="C387" s="81">
        <v>2</v>
      </c>
      <c r="D387" s="119">
        <v>0.0007794820428577924</v>
      </c>
      <c r="E387" s="119">
        <v>3.081797214072384</v>
      </c>
      <c r="F387" s="81" t="s">
        <v>2084</v>
      </c>
      <c r="G387" s="81" t="b">
        <v>0</v>
      </c>
      <c r="H387" s="81" t="b">
        <v>0</v>
      </c>
      <c r="I387" s="81" t="b">
        <v>0</v>
      </c>
      <c r="J387" s="81" t="b">
        <v>0</v>
      </c>
      <c r="K387" s="81" t="b">
        <v>0</v>
      </c>
      <c r="L387" s="81" t="b">
        <v>0</v>
      </c>
    </row>
    <row r="388" spans="1:12" ht="15">
      <c r="A388" s="81" t="s">
        <v>1505</v>
      </c>
      <c r="B388" s="81" t="s">
        <v>1491</v>
      </c>
      <c r="C388" s="81">
        <v>2</v>
      </c>
      <c r="D388" s="119">
        <v>0.0007794820428577924</v>
      </c>
      <c r="E388" s="119">
        <v>2.780767218408403</v>
      </c>
      <c r="F388" s="81" t="s">
        <v>2084</v>
      </c>
      <c r="G388" s="81" t="b">
        <v>0</v>
      </c>
      <c r="H388" s="81" t="b">
        <v>0</v>
      </c>
      <c r="I388" s="81" t="b">
        <v>0</v>
      </c>
      <c r="J388" s="81" t="b">
        <v>0</v>
      </c>
      <c r="K388" s="81" t="b">
        <v>0</v>
      </c>
      <c r="L388" s="81" t="b">
        <v>0</v>
      </c>
    </row>
    <row r="389" spans="1:12" ht="15">
      <c r="A389" s="81" t="s">
        <v>1491</v>
      </c>
      <c r="B389" s="81" t="s">
        <v>1641</v>
      </c>
      <c r="C389" s="81">
        <v>2</v>
      </c>
      <c r="D389" s="119">
        <v>0.0007794820428577924</v>
      </c>
      <c r="E389" s="119">
        <v>2.905705955016703</v>
      </c>
      <c r="F389" s="81" t="s">
        <v>2084</v>
      </c>
      <c r="G389" s="81" t="b">
        <v>0</v>
      </c>
      <c r="H389" s="81" t="b">
        <v>0</v>
      </c>
      <c r="I389" s="81" t="b">
        <v>0</v>
      </c>
      <c r="J389" s="81" t="b">
        <v>0</v>
      </c>
      <c r="K389" s="81" t="b">
        <v>0</v>
      </c>
      <c r="L389" s="81" t="b">
        <v>0</v>
      </c>
    </row>
    <row r="390" spans="1:12" ht="15">
      <c r="A390" s="81" t="s">
        <v>1641</v>
      </c>
      <c r="B390" s="81" t="s">
        <v>1333</v>
      </c>
      <c r="C390" s="81">
        <v>2</v>
      </c>
      <c r="D390" s="119">
        <v>0.0007794820428577924</v>
      </c>
      <c r="E390" s="119">
        <v>2.5535234369053406</v>
      </c>
      <c r="F390" s="81" t="s">
        <v>2084</v>
      </c>
      <c r="G390" s="81" t="b">
        <v>0</v>
      </c>
      <c r="H390" s="81" t="b">
        <v>0</v>
      </c>
      <c r="I390" s="81" t="b">
        <v>0</v>
      </c>
      <c r="J390" s="81" t="b">
        <v>0</v>
      </c>
      <c r="K390" s="81" t="b">
        <v>0</v>
      </c>
      <c r="L390" s="81" t="b">
        <v>0</v>
      </c>
    </row>
    <row r="391" spans="1:12" ht="15">
      <c r="A391" s="81" t="s">
        <v>1333</v>
      </c>
      <c r="B391" s="81" t="s">
        <v>1893</v>
      </c>
      <c r="C391" s="81">
        <v>2</v>
      </c>
      <c r="D391" s="119">
        <v>0.0007794820428577924</v>
      </c>
      <c r="E391" s="119">
        <v>2.7296146959610215</v>
      </c>
      <c r="F391" s="81" t="s">
        <v>2084</v>
      </c>
      <c r="G391" s="81" t="b">
        <v>0</v>
      </c>
      <c r="H391" s="81" t="b">
        <v>0</v>
      </c>
      <c r="I391" s="81" t="b">
        <v>0</v>
      </c>
      <c r="J391" s="81" t="b">
        <v>0</v>
      </c>
      <c r="K391" s="81" t="b">
        <v>0</v>
      </c>
      <c r="L391" s="81" t="b">
        <v>0</v>
      </c>
    </row>
    <row r="392" spans="1:12" ht="15">
      <c r="A392" s="81" t="s">
        <v>1893</v>
      </c>
      <c r="B392" s="81" t="s">
        <v>1655</v>
      </c>
      <c r="C392" s="81">
        <v>2</v>
      </c>
      <c r="D392" s="119">
        <v>0.0007794820428577924</v>
      </c>
      <c r="E392" s="119">
        <v>3.206735950680684</v>
      </c>
      <c r="F392" s="81" t="s">
        <v>2084</v>
      </c>
      <c r="G392" s="81" t="b">
        <v>0</v>
      </c>
      <c r="H392" s="81" t="b">
        <v>0</v>
      </c>
      <c r="I392" s="81" t="b">
        <v>0</v>
      </c>
      <c r="J392" s="81" t="b">
        <v>0</v>
      </c>
      <c r="K392" s="81" t="b">
        <v>0</v>
      </c>
      <c r="L392" s="81" t="b">
        <v>0</v>
      </c>
    </row>
    <row r="393" spans="1:12" ht="15">
      <c r="A393" s="81" t="s">
        <v>1655</v>
      </c>
      <c r="B393" s="81" t="s">
        <v>1619</v>
      </c>
      <c r="C393" s="81">
        <v>2</v>
      </c>
      <c r="D393" s="119">
        <v>0.0007794820428577924</v>
      </c>
      <c r="E393" s="119">
        <v>3.0306446916250027</v>
      </c>
      <c r="F393" s="81" t="s">
        <v>2084</v>
      </c>
      <c r="G393" s="81" t="b">
        <v>0</v>
      </c>
      <c r="H393" s="81" t="b">
        <v>0</v>
      </c>
      <c r="I393" s="81" t="b">
        <v>0</v>
      </c>
      <c r="J393" s="81" t="b">
        <v>0</v>
      </c>
      <c r="K393" s="81" t="b">
        <v>0</v>
      </c>
      <c r="L393" s="81" t="b">
        <v>0</v>
      </c>
    </row>
    <row r="394" spans="1:12" ht="15">
      <c r="A394" s="81" t="s">
        <v>1619</v>
      </c>
      <c r="B394" s="81" t="s">
        <v>491</v>
      </c>
      <c r="C394" s="81">
        <v>2</v>
      </c>
      <c r="D394" s="119">
        <v>0.0007794820428577924</v>
      </c>
      <c r="E394" s="119">
        <v>3.206735950680684</v>
      </c>
      <c r="F394" s="81" t="s">
        <v>2084</v>
      </c>
      <c r="G394" s="81" t="b">
        <v>0</v>
      </c>
      <c r="H394" s="81" t="b">
        <v>0</v>
      </c>
      <c r="I394" s="81" t="b">
        <v>0</v>
      </c>
      <c r="J394" s="81" t="b">
        <v>0</v>
      </c>
      <c r="K394" s="81" t="b">
        <v>0</v>
      </c>
      <c r="L394" s="81" t="b">
        <v>0</v>
      </c>
    </row>
    <row r="395" spans="1:12" ht="15">
      <c r="A395" s="81" t="s">
        <v>491</v>
      </c>
      <c r="B395" s="81" t="s">
        <v>1894</v>
      </c>
      <c r="C395" s="81">
        <v>2</v>
      </c>
      <c r="D395" s="119">
        <v>0.0007794820428577924</v>
      </c>
      <c r="E395" s="119">
        <v>3.3828272097363654</v>
      </c>
      <c r="F395" s="81" t="s">
        <v>2084</v>
      </c>
      <c r="G395" s="81" t="b">
        <v>0</v>
      </c>
      <c r="H395" s="81" t="b">
        <v>0</v>
      </c>
      <c r="I395" s="81" t="b">
        <v>0</v>
      </c>
      <c r="J395" s="81" t="b">
        <v>0</v>
      </c>
      <c r="K395" s="81" t="b">
        <v>0</v>
      </c>
      <c r="L395" s="81" t="b">
        <v>0</v>
      </c>
    </row>
    <row r="396" spans="1:12" ht="15">
      <c r="A396" s="81" t="s">
        <v>1894</v>
      </c>
      <c r="B396" s="81" t="s">
        <v>1895</v>
      </c>
      <c r="C396" s="81">
        <v>2</v>
      </c>
      <c r="D396" s="119">
        <v>0.0007794820428577924</v>
      </c>
      <c r="E396" s="119">
        <v>3.3828272097363654</v>
      </c>
      <c r="F396" s="81" t="s">
        <v>2084</v>
      </c>
      <c r="G396" s="81" t="b">
        <v>0</v>
      </c>
      <c r="H396" s="81" t="b">
        <v>0</v>
      </c>
      <c r="I396" s="81" t="b">
        <v>0</v>
      </c>
      <c r="J396" s="81" t="b">
        <v>0</v>
      </c>
      <c r="K396" s="81" t="b">
        <v>0</v>
      </c>
      <c r="L396" s="81" t="b">
        <v>0</v>
      </c>
    </row>
    <row r="397" spans="1:12" ht="15">
      <c r="A397" s="81" t="s">
        <v>1895</v>
      </c>
      <c r="B397" s="81" t="s">
        <v>1355</v>
      </c>
      <c r="C397" s="81">
        <v>2</v>
      </c>
      <c r="D397" s="119">
        <v>0.0007794820428577924</v>
      </c>
      <c r="E397" s="119">
        <v>2.8387591653860897</v>
      </c>
      <c r="F397" s="81" t="s">
        <v>2084</v>
      </c>
      <c r="G397" s="81" t="b">
        <v>0</v>
      </c>
      <c r="H397" s="81" t="b">
        <v>0</v>
      </c>
      <c r="I397" s="81" t="b">
        <v>0</v>
      </c>
      <c r="J397" s="81" t="b">
        <v>0</v>
      </c>
      <c r="K397" s="81" t="b">
        <v>0</v>
      </c>
      <c r="L397" s="81" t="b">
        <v>0</v>
      </c>
    </row>
    <row r="398" spans="1:12" ht="15">
      <c r="A398" s="81" t="s">
        <v>1355</v>
      </c>
      <c r="B398" s="81" t="s">
        <v>1398</v>
      </c>
      <c r="C398" s="81">
        <v>2</v>
      </c>
      <c r="D398" s="119">
        <v>0.0007794820428577924</v>
      </c>
      <c r="E398" s="119">
        <v>2.3828272097363654</v>
      </c>
      <c r="F398" s="81" t="s">
        <v>2084</v>
      </c>
      <c r="G398" s="81" t="b">
        <v>0</v>
      </c>
      <c r="H398" s="81" t="b">
        <v>0</v>
      </c>
      <c r="I398" s="81" t="b">
        <v>0</v>
      </c>
      <c r="J398" s="81" t="b">
        <v>0</v>
      </c>
      <c r="K398" s="81" t="b">
        <v>0</v>
      </c>
      <c r="L398" s="81" t="b">
        <v>0</v>
      </c>
    </row>
    <row r="399" spans="1:12" ht="15">
      <c r="A399" s="81" t="s">
        <v>1398</v>
      </c>
      <c r="B399" s="81" t="s">
        <v>1656</v>
      </c>
      <c r="C399" s="81">
        <v>2</v>
      </c>
      <c r="D399" s="119">
        <v>0.0007794820428577924</v>
      </c>
      <c r="E399" s="119">
        <v>2.7296146959610215</v>
      </c>
      <c r="F399" s="81" t="s">
        <v>2084</v>
      </c>
      <c r="G399" s="81" t="b">
        <v>0</v>
      </c>
      <c r="H399" s="81" t="b">
        <v>0</v>
      </c>
      <c r="I399" s="81" t="b">
        <v>0</v>
      </c>
      <c r="J399" s="81" t="b">
        <v>0</v>
      </c>
      <c r="K399" s="81" t="b">
        <v>0</v>
      </c>
      <c r="L399" s="81" t="b">
        <v>0</v>
      </c>
    </row>
    <row r="400" spans="1:12" ht="15">
      <c r="A400" s="81" t="s">
        <v>1656</v>
      </c>
      <c r="B400" s="81" t="s">
        <v>1320</v>
      </c>
      <c r="C400" s="81">
        <v>2</v>
      </c>
      <c r="D400" s="119">
        <v>0.0007794820428577924</v>
      </c>
      <c r="E400" s="119">
        <v>2.46637326118644</v>
      </c>
      <c r="F400" s="81" t="s">
        <v>2084</v>
      </c>
      <c r="G400" s="81" t="b">
        <v>0</v>
      </c>
      <c r="H400" s="81" t="b">
        <v>0</v>
      </c>
      <c r="I400" s="81" t="b">
        <v>0</v>
      </c>
      <c r="J400" s="81" t="b">
        <v>0</v>
      </c>
      <c r="K400" s="81" t="b">
        <v>0</v>
      </c>
      <c r="L400" s="81" t="b">
        <v>0</v>
      </c>
    </row>
    <row r="401" spans="1:12" ht="15">
      <c r="A401" s="81" t="s">
        <v>1313</v>
      </c>
      <c r="B401" s="81" t="s">
        <v>439</v>
      </c>
      <c r="C401" s="81">
        <v>2</v>
      </c>
      <c r="D401" s="119">
        <v>0.0007794820428577924</v>
      </c>
      <c r="E401" s="119">
        <v>2.6046759593527216</v>
      </c>
      <c r="F401" s="81" t="s">
        <v>2084</v>
      </c>
      <c r="G401" s="81" t="b">
        <v>0</v>
      </c>
      <c r="H401" s="81" t="b">
        <v>0</v>
      </c>
      <c r="I401" s="81" t="b">
        <v>0</v>
      </c>
      <c r="J401" s="81" t="b">
        <v>0</v>
      </c>
      <c r="K401" s="81" t="b">
        <v>0</v>
      </c>
      <c r="L401" s="81" t="b">
        <v>0</v>
      </c>
    </row>
    <row r="402" spans="1:12" ht="15">
      <c r="A402" s="81" t="s">
        <v>439</v>
      </c>
      <c r="B402" s="81" t="s">
        <v>1506</v>
      </c>
      <c r="C402" s="81">
        <v>2</v>
      </c>
      <c r="D402" s="119">
        <v>0.0007794820428577924</v>
      </c>
      <c r="E402" s="119">
        <v>3.081797214072384</v>
      </c>
      <c r="F402" s="81" t="s">
        <v>2084</v>
      </c>
      <c r="G402" s="81" t="b">
        <v>0</v>
      </c>
      <c r="H402" s="81" t="b">
        <v>0</v>
      </c>
      <c r="I402" s="81" t="b">
        <v>0</v>
      </c>
      <c r="J402" s="81" t="b">
        <v>0</v>
      </c>
      <c r="K402" s="81" t="b">
        <v>0</v>
      </c>
      <c r="L402" s="81" t="b">
        <v>0</v>
      </c>
    </row>
    <row r="403" spans="1:12" ht="15">
      <c r="A403" s="81" t="s">
        <v>1506</v>
      </c>
      <c r="B403" s="81" t="s">
        <v>1657</v>
      </c>
      <c r="C403" s="81">
        <v>2</v>
      </c>
      <c r="D403" s="119">
        <v>0.0007794820428577924</v>
      </c>
      <c r="E403" s="119">
        <v>2.905705955016703</v>
      </c>
      <c r="F403" s="81" t="s">
        <v>2084</v>
      </c>
      <c r="G403" s="81" t="b">
        <v>0</v>
      </c>
      <c r="H403" s="81" t="b">
        <v>0</v>
      </c>
      <c r="I403" s="81" t="b">
        <v>0</v>
      </c>
      <c r="J403" s="81" t="b">
        <v>0</v>
      </c>
      <c r="K403" s="81" t="b">
        <v>0</v>
      </c>
      <c r="L403" s="81" t="b">
        <v>0</v>
      </c>
    </row>
    <row r="404" spans="1:12" ht="15">
      <c r="A404" s="81" t="s">
        <v>1657</v>
      </c>
      <c r="B404" s="81" t="s">
        <v>1647</v>
      </c>
      <c r="C404" s="81">
        <v>2</v>
      </c>
      <c r="D404" s="119">
        <v>0.0007794820428577924</v>
      </c>
      <c r="E404" s="119">
        <v>3.0306446916250027</v>
      </c>
      <c r="F404" s="81" t="s">
        <v>2084</v>
      </c>
      <c r="G404" s="81" t="b">
        <v>0</v>
      </c>
      <c r="H404" s="81" t="b">
        <v>0</v>
      </c>
      <c r="I404" s="81" t="b">
        <v>0</v>
      </c>
      <c r="J404" s="81" t="b">
        <v>0</v>
      </c>
      <c r="K404" s="81" t="b">
        <v>0</v>
      </c>
      <c r="L404" s="81" t="b">
        <v>0</v>
      </c>
    </row>
    <row r="405" spans="1:12" ht="15">
      <c r="A405" s="81" t="s">
        <v>1647</v>
      </c>
      <c r="B405" s="81" t="s">
        <v>1401</v>
      </c>
      <c r="C405" s="81">
        <v>2</v>
      </c>
      <c r="D405" s="119">
        <v>0.0007794820428577924</v>
      </c>
      <c r="E405" s="119">
        <v>2.7296146959610215</v>
      </c>
      <c r="F405" s="81" t="s">
        <v>2084</v>
      </c>
      <c r="G405" s="81" t="b">
        <v>0</v>
      </c>
      <c r="H405" s="81" t="b">
        <v>0</v>
      </c>
      <c r="I405" s="81" t="b">
        <v>0</v>
      </c>
      <c r="J405" s="81" t="b">
        <v>0</v>
      </c>
      <c r="K405" s="81" t="b">
        <v>0</v>
      </c>
      <c r="L405" s="81" t="b">
        <v>0</v>
      </c>
    </row>
    <row r="406" spans="1:12" ht="15">
      <c r="A406" s="81" t="s">
        <v>1401</v>
      </c>
      <c r="B406" s="81" t="s">
        <v>1658</v>
      </c>
      <c r="C406" s="81">
        <v>2</v>
      </c>
      <c r="D406" s="119">
        <v>0.0007794820428577924</v>
      </c>
      <c r="E406" s="119">
        <v>2.7296146959610215</v>
      </c>
      <c r="F406" s="81" t="s">
        <v>2084</v>
      </c>
      <c r="G406" s="81" t="b">
        <v>0</v>
      </c>
      <c r="H406" s="81" t="b">
        <v>0</v>
      </c>
      <c r="I406" s="81" t="b">
        <v>0</v>
      </c>
      <c r="J406" s="81" t="b">
        <v>0</v>
      </c>
      <c r="K406" s="81" t="b">
        <v>0</v>
      </c>
      <c r="L406" s="81" t="b">
        <v>0</v>
      </c>
    </row>
    <row r="407" spans="1:12" ht="15">
      <c r="A407" s="81" t="s">
        <v>1658</v>
      </c>
      <c r="B407" s="81" t="s">
        <v>1400</v>
      </c>
      <c r="C407" s="81">
        <v>2</v>
      </c>
      <c r="D407" s="119">
        <v>0.0007794820428577924</v>
      </c>
      <c r="E407" s="119">
        <v>2.905705955016703</v>
      </c>
      <c r="F407" s="81" t="s">
        <v>2084</v>
      </c>
      <c r="G407" s="81" t="b">
        <v>0</v>
      </c>
      <c r="H407" s="81" t="b">
        <v>0</v>
      </c>
      <c r="I407" s="81" t="b">
        <v>0</v>
      </c>
      <c r="J407" s="81" t="b">
        <v>0</v>
      </c>
      <c r="K407" s="81" t="b">
        <v>0</v>
      </c>
      <c r="L407" s="81" t="b">
        <v>0</v>
      </c>
    </row>
    <row r="408" spans="1:12" ht="15">
      <c r="A408" s="81" t="s">
        <v>1400</v>
      </c>
      <c r="B408" s="81" t="s">
        <v>1304</v>
      </c>
      <c r="C408" s="81">
        <v>2</v>
      </c>
      <c r="D408" s="119">
        <v>0.0007794820428577924</v>
      </c>
      <c r="E408" s="119">
        <v>2.0306446916250027</v>
      </c>
      <c r="F408" s="81" t="s">
        <v>2084</v>
      </c>
      <c r="G408" s="81" t="b">
        <v>0</v>
      </c>
      <c r="H408" s="81" t="b">
        <v>0</v>
      </c>
      <c r="I408" s="81" t="b">
        <v>0</v>
      </c>
      <c r="J408" s="81" t="b">
        <v>0</v>
      </c>
      <c r="K408" s="81" t="b">
        <v>0</v>
      </c>
      <c r="L408" s="81" t="b">
        <v>0</v>
      </c>
    </row>
    <row r="409" spans="1:12" ht="15">
      <c r="A409" s="81" t="s">
        <v>1304</v>
      </c>
      <c r="B409" s="81" t="s">
        <v>1498</v>
      </c>
      <c r="C409" s="81">
        <v>2</v>
      </c>
      <c r="D409" s="119">
        <v>0.0007794820428577924</v>
      </c>
      <c r="E409" s="119">
        <v>2.206735950680684</v>
      </c>
      <c r="F409" s="81" t="s">
        <v>2084</v>
      </c>
      <c r="G409" s="81" t="b">
        <v>0</v>
      </c>
      <c r="H409" s="81" t="b">
        <v>0</v>
      </c>
      <c r="I409" s="81" t="b">
        <v>0</v>
      </c>
      <c r="J409" s="81" t="b">
        <v>0</v>
      </c>
      <c r="K409" s="81" t="b">
        <v>0</v>
      </c>
      <c r="L409" s="81" t="b">
        <v>0</v>
      </c>
    </row>
    <row r="410" spans="1:12" ht="15">
      <c r="A410" s="81" t="s">
        <v>1498</v>
      </c>
      <c r="B410" s="81" t="s">
        <v>1659</v>
      </c>
      <c r="C410" s="81">
        <v>2</v>
      </c>
      <c r="D410" s="119">
        <v>0.0007794820428577924</v>
      </c>
      <c r="E410" s="119">
        <v>2.905705955016703</v>
      </c>
      <c r="F410" s="81" t="s">
        <v>2084</v>
      </c>
      <c r="G410" s="81" t="b">
        <v>0</v>
      </c>
      <c r="H410" s="81" t="b">
        <v>0</v>
      </c>
      <c r="I410" s="81" t="b">
        <v>0</v>
      </c>
      <c r="J410" s="81" t="b">
        <v>0</v>
      </c>
      <c r="K410" s="81" t="b">
        <v>0</v>
      </c>
      <c r="L410" s="81" t="b">
        <v>0</v>
      </c>
    </row>
    <row r="411" spans="1:12" ht="15">
      <c r="A411" s="81" t="s">
        <v>1659</v>
      </c>
      <c r="B411" s="81" t="s">
        <v>1287</v>
      </c>
      <c r="C411" s="81">
        <v>2</v>
      </c>
      <c r="D411" s="119">
        <v>0.0007794820428577924</v>
      </c>
      <c r="E411" s="119">
        <v>2.092792598373847</v>
      </c>
      <c r="F411" s="81" t="s">
        <v>2084</v>
      </c>
      <c r="G411" s="81" t="b">
        <v>0</v>
      </c>
      <c r="H411" s="81" t="b">
        <v>0</v>
      </c>
      <c r="I411" s="81" t="b">
        <v>0</v>
      </c>
      <c r="J411" s="81" t="b">
        <v>0</v>
      </c>
      <c r="K411" s="81" t="b">
        <v>0</v>
      </c>
      <c r="L411" s="81" t="b">
        <v>0</v>
      </c>
    </row>
    <row r="412" spans="1:12" ht="15">
      <c r="A412" s="81" t="s">
        <v>1287</v>
      </c>
      <c r="B412" s="81" t="s">
        <v>1896</v>
      </c>
      <c r="C412" s="81">
        <v>2</v>
      </c>
      <c r="D412" s="119">
        <v>0.0007794820428577924</v>
      </c>
      <c r="E412" s="119">
        <v>2.2688838574295285</v>
      </c>
      <c r="F412" s="81" t="s">
        <v>2084</v>
      </c>
      <c r="G412" s="81" t="b">
        <v>0</v>
      </c>
      <c r="H412" s="81" t="b">
        <v>0</v>
      </c>
      <c r="I412" s="81" t="b">
        <v>0</v>
      </c>
      <c r="J412" s="81" t="b">
        <v>0</v>
      </c>
      <c r="K412" s="81" t="b">
        <v>0</v>
      </c>
      <c r="L412" s="81" t="b">
        <v>0</v>
      </c>
    </row>
    <row r="413" spans="1:12" ht="15">
      <c r="A413" s="81" t="s">
        <v>1896</v>
      </c>
      <c r="B413" s="81" t="s">
        <v>1284</v>
      </c>
      <c r="C413" s="81">
        <v>2</v>
      </c>
      <c r="D413" s="119">
        <v>0.0007794820428577924</v>
      </c>
      <c r="E413" s="119">
        <v>2.22145920750139</v>
      </c>
      <c r="F413" s="81" t="s">
        <v>2084</v>
      </c>
      <c r="G413" s="81" t="b">
        <v>0</v>
      </c>
      <c r="H413" s="81" t="b">
        <v>0</v>
      </c>
      <c r="I413" s="81" t="b">
        <v>0</v>
      </c>
      <c r="J413" s="81" t="b">
        <v>0</v>
      </c>
      <c r="K413" s="81" t="b">
        <v>0</v>
      </c>
      <c r="L413" s="81" t="b">
        <v>0</v>
      </c>
    </row>
    <row r="414" spans="1:12" ht="15">
      <c r="A414" s="81" t="s">
        <v>1284</v>
      </c>
      <c r="B414" s="81" t="s">
        <v>1437</v>
      </c>
      <c r="C414" s="81">
        <v>2</v>
      </c>
      <c r="D414" s="119">
        <v>0.0007794820428577924</v>
      </c>
      <c r="E414" s="119">
        <v>1.9204292118374091</v>
      </c>
      <c r="F414" s="81" t="s">
        <v>2084</v>
      </c>
      <c r="G414" s="81" t="b">
        <v>0</v>
      </c>
      <c r="H414" s="81" t="b">
        <v>0</v>
      </c>
      <c r="I414" s="81" t="b">
        <v>0</v>
      </c>
      <c r="J414" s="81" t="b">
        <v>0</v>
      </c>
      <c r="K414" s="81" t="b">
        <v>0</v>
      </c>
      <c r="L414" s="81" t="b">
        <v>0</v>
      </c>
    </row>
    <row r="415" spans="1:12" ht="15">
      <c r="A415" s="81" t="s">
        <v>1437</v>
      </c>
      <c r="B415" s="81" t="s">
        <v>1292</v>
      </c>
      <c r="C415" s="81">
        <v>2</v>
      </c>
      <c r="D415" s="119">
        <v>0.0007794820428577924</v>
      </c>
      <c r="E415" s="119">
        <v>1.9848872010643277</v>
      </c>
      <c r="F415" s="81" t="s">
        <v>2084</v>
      </c>
      <c r="G415" s="81" t="b">
        <v>0</v>
      </c>
      <c r="H415" s="81" t="b">
        <v>0</v>
      </c>
      <c r="I415" s="81" t="b">
        <v>0</v>
      </c>
      <c r="J415" s="81" t="b">
        <v>0</v>
      </c>
      <c r="K415" s="81" t="b">
        <v>0</v>
      </c>
      <c r="L415" s="81" t="b">
        <v>0</v>
      </c>
    </row>
    <row r="416" spans="1:12" ht="15">
      <c r="A416" s="81" t="s">
        <v>1292</v>
      </c>
      <c r="B416" s="81" t="s">
        <v>1507</v>
      </c>
      <c r="C416" s="81">
        <v>2</v>
      </c>
      <c r="D416" s="119">
        <v>0.0007794820428577924</v>
      </c>
      <c r="E416" s="119">
        <v>2.060607915002446</v>
      </c>
      <c r="F416" s="81" t="s">
        <v>2084</v>
      </c>
      <c r="G416" s="81" t="b">
        <v>0</v>
      </c>
      <c r="H416" s="81" t="b">
        <v>0</v>
      </c>
      <c r="I416" s="81" t="b">
        <v>0</v>
      </c>
      <c r="J416" s="81" t="b">
        <v>0</v>
      </c>
      <c r="K416" s="81" t="b">
        <v>0</v>
      </c>
      <c r="L416" s="81" t="b">
        <v>0</v>
      </c>
    </row>
    <row r="417" spans="1:12" ht="15">
      <c r="A417" s="81" t="s">
        <v>1507</v>
      </c>
      <c r="B417" s="81" t="s">
        <v>1897</v>
      </c>
      <c r="C417" s="81">
        <v>2</v>
      </c>
      <c r="D417" s="119">
        <v>0.0007794820428577924</v>
      </c>
      <c r="E417" s="119">
        <v>3.081797214072384</v>
      </c>
      <c r="F417" s="81" t="s">
        <v>2084</v>
      </c>
      <c r="G417" s="81" t="b">
        <v>0</v>
      </c>
      <c r="H417" s="81" t="b">
        <v>0</v>
      </c>
      <c r="I417" s="81" t="b">
        <v>0</v>
      </c>
      <c r="J417" s="81" t="b">
        <v>0</v>
      </c>
      <c r="K417" s="81" t="b">
        <v>0</v>
      </c>
      <c r="L417" s="81" t="b">
        <v>0</v>
      </c>
    </row>
    <row r="418" spans="1:12" ht="15">
      <c r="A418" s="81" t="s">
        <v>1897</v>
      </c>
      <c r="B418" s="81" t="s">
        <v>1296</v>
      </c>
      <c r="C418" s="81">
        <v>2</v>
      </c>
      <c r="D418" s="119">
        <v>0.0007794820428577924</v>
      </c>
      <c r="E418" s="119">
        <v>2.4051036044475174</v>
      </c>
      <c r="F418" s="81" t="s">
        <v>2084</v>
      </c>
      <c r="G418" s="81" t="b">
        <v>0</v>
      </c>
      <c r="H418" s="81" t="b">
        <v>0</v>
      </c>
      <c r="I418" s="81" t="b">
        <v>0</v>
      </c>
      <c r="J418" s="81" t="b">
        <v>0</v>
      </c>
      <c r="K418" s="81" t="b">
        <v>0</v>
      </c>
      <c r="L418" s="81" t="b">
        <v>0</v>
      </c>
    </row>
    <row r="419" spans="1:12" ht="15">
      <c r="A419" s="81" t="s">
        <v>1296</v>
      </c>
      <c r="B419" s="81" t="s">
        <v>1898</v>
      </c>
      <c r="C419" s="81">
        <v>2</v>
      </c>
      <c r="D419" s="119">
        <v>0.0007794820428577924</v>
      </c>
      <c r="E419" s="119">
        <v>2.4534082840220726</v>
      </c>
      <c r="F419" s="81" t="s">
        <v>2084</v>
      </c>
      <c r="G419" s="81" t="b">
        <v>0</v>
      </c>
      <c r="H419" s="81" t="b">
        <v>0</v>
      </c>
      <c r="I419" s="81" t="b">
        <v>0</v>
      </c>
      <c r="J419" s="81" t="b">
        <v>0</v>
      </c>
      <c r="K419" s="81" t="b">
        <v>0</v>
      </c>
      <c r="L419" s="81" t="b">
        <v>0</v>
      </c>
    </row>
    <row r="420" spans="1:12" ht="15">
      <c r="A420" s="81" t="s">
        <v>1898</v>
      </c>
      <c r="B420" s="81" t="s">
        <v>1280</v>
      </c>
      <c r="C420" s="81">
        <v>2</v>
      </c>
      <c r="D420" s="119">
        <v>0.0007794820428577924</v>
      </c>
      <c r="E420" s="119">
        <v>1.9848872010643275</v>
      </c>
      <c r="F420" s="81" t="s">
        <v>2084</v>
      </c>
      <c r="G420" s="81" t="b">
        <v>0</v>
      </c>
      <c r="H420" s="81" t="b">
        <v>0</v>
      </c>
      <c r="I420" s="81" t="b">
        <v>0</v>
      </c>
      <c r="J420" s="81" t="b">
        <v>0</v>
      </c>
      <c r="K420" s="81" t="b">
        <v>0</v>
      </c>
      <c r="L420" s="81" t="b">
        <v>0</v>
      </c>
    </row>
    <row r="421" spans="1:12" ht="15">
      <c r="A421" s="81" t="s">
        <v>1280</v>
      </c>
      <c r="B421" s="81" t="s">
        <v>1899</v>
      </c>
      <c r="C421" s="81">
        <v>2</v>
      </c>
      <c r="D421" s="119">
        <v>0.0007794820428577924</v>
      </c>
      <c r="E421" s="119">
        <v>2.011759347464629</v>
      </c>
      <c r="F421" s="81" t="s">
        <v>2084</v>
      </c>
      <c r="G421" s="81" t="b">
        <v>0</v>
      </c>
      <c r="H421" s="81" t="b">
        <v>0</v>
      </c>
      <c r="I421" s="81" t="b">
        <v>0</v>
      </c>
      <c r="J421" s="81" t="b">
        <v>0</v>
      </c>
      <c r="K421" s="81" t="b">
        <v>0</v>
      </c>
      <c r="L421" s="81" t="b">
        <v>0</v>
      </c>
    </row>
    <row r="422" spans="1:12" ht="15">
      <c r="A422" s="81" t="s">
        <v>1899</v>
      </c>
      <c r="B422" s="81" t="s">
        <v>1900</v>
      </c>
      <c r="C422" s="81">
        <v>2</v>
      </c>
      <c r="D422" s="119">
        <v>0.0007794820428577924</v>
      </c>
      <c r="E422" s="119">
        <v>3.3828272097363654</v>
      </c>
      <c r="F422" s="81" t="s">
        <v>2084</v>
      </c>
      <c r="G422" s="81" t="b">
        <v>0</v>
      </c>
      <c r="H422" s="81" t="b">
        <v>0</v>
      </c>
      <c r="I422" s="81" t="b">
        <v>0</v>
      </c>
      <c r="J422" s="81" t="b">
        <v>0</v>
      </c>
      <c r="K422" s="81" t="b">
        <v>0</v>
      </c>
      <c r="L422" s="81" t="b">
        <v>0</v>
      </c>
    </row>
    <row r="423" spans="1:12" ht="15">
      <c r="A423" s="81" t="s">
        <v>1900</v>
      </c>
      <c r="B423" s="81" t="s">
        <v>1901</v>
      </c>
      <c r="C423" s="81">
        <v>2</v>
      </c>
      <c r="D423" s="119">
        <v>0.0007794820428577924</v>
      </c>
      <c r="E423" s="119">
        <v>3.3828272097363654</v>
      </c>
      <c r="F423" s="81" t="s">
        <v>2084</v>
      </c>
      <c r="G423" s="81" t="b">
        <v>0</v>
      </c>
      <c r="H423" s="81" t="b">
        <v>0</v>
      </c>
      <c r="I423" s="81" t="b">
        <v>0</v>
      </c>
      <c r="J423" s="81" t="b">
        <v>0</v>
      </c>
      <c r="K423" s="81" t="b">
        <v>0</v>
      </c>
      <c r="L423" s="81" t="b">
        <v>0</v>
      </c>
    </row>
    <row r="424" spans="1:12" ht="15">
      <c r="A424" s="81" t="s">
        <v>1901</v>
      </c>
      <c r="B424" s="81" t="s">
        <v>1902</v>
      </c>
      <c r="C424" s="81">
        <v>2</v>
      </c>
      <c r="D424" s="119">
        <v>0.0007794820428577924</v>
      </c>
      <c r="E424" s="119">
        <v>3.3828272097363654</v>
      </c>
      <c r="F424" s="81" t="s">
        <v>2084</v>
      </c>
      <c r="G424" s="81" t="b">
        <v>0</v>
      </c>
      <c r="H424" s="81" t="b">
        <v>0</v>
      </c>
      <c r="I424" s="81" t="b">
        <v>0</v>
      </c>
      <c r="J424" s="81" t="b">
        <v>0</v>
      </c>
      <c r="K424" s="81" t="b">
        <v>0</v>
      </c>
      <c r="L424" s="81" t="b">
        <v>0</v>
      </c>
    </row>
    <row r="425" spans="1:12" ht="15">
      <c r="A425" s="81" t="s">
        <v>1902</v>
      </c>
      <c r="B425" s="81" t="s">
        <v>1903</v>
      </c>
      <c r="C425" s="81">
        <v>2</v>
      </c>
      <c r="D425" s="119">
        <v>0.0007794820428577924</v>
      </c>
      <c r="E425" s="119">
        <v>3.3828272097363654</v>
      </c>
      <c r="F425" s="81" t="s">
        <v>2084</v>
      </c>
      <c r="G425" s="81" t="b">
        <v>0</v>
      </c>
      <c r="H425" s="81" t="b">
        <v>0</v>
      </c>
      <c r="I425" s="81" t="b">
        <v>0</v>
      </c>
      <c r="J425" s="81" t="b">
        <v>0</v>
      </c>
      <c r="K425" s="81" t="b">
        <v>0</v>
      </c>
      <c r="L425" s="81" t="b">
        <v>0</v>
      </c>
    </row>
    <row r="426" spans="1:12" ht="15">
      <c r="A426" s="81" t="s">
        <v>1903</v>
      </c>
      <c r="B426" s="81" t="s">
        <v>848</v>
      </c>
      <c r="C426" s="81">
        <v>2</v>
      </c>
      <c r="D426" s="119">
        <v>0.0007794820428577924</v>
      </c>
      <c r="E426" s="119">
        <v>1.5106709369880724</v>
      </c>
      <c r="F426" s="81" t="s">
        <v>2084</v>
      </c>
      <c r="G426" s="81" t="b">
        <v>0</v>
      </c>
      <c r="H426" s="81" t="b">
        <v>0</v>
      </c>
      <c r="I426" s="81" t="b">
        <v>0</v>
      </c>
      <c r="J426" s="81" t="b">
        <v>0</v>
      </c>
      <c r="K426" s="81" t="b">
        <v>0</v>
      </c>
      <c r="L426" s="81" t="b">
        <v>0</v>
      </c>
    </row>
    <row r="427" spans="1:12" ht="15">
      <c r="A427" s="81" t="s">
        <v>848</v>
      </c>
      <c r="B427" s="81" t="s">
        <v>1904</v>
      </c>
      <c r="C427" s="81">
        <v>2</v>
      </c>
      <c r="D427" s="119">
        <v>0.0007794820428577924</v>
      </c>
      <c r="E427" s="119">
        <v>1.5904355202381113</v>
      </c>
      <c r="F427" s="81" t="s">
        <v>2084</v>
      </c>
      <c r="G427" s="81" t="b">
        <v>0</v>
      </c>
      <c r="H427" s="81" t="b">
        <v>0</v>
      </c>
      <c r="I427" s="81" t="b">
        <v>0</v>
      </c>
      <c r="J427" s="81" t="b">
        <v>0</v>
      </c>
      <c r="K427" s="81" t="b">
        <v>0</v>
      </c>
      <c r="L427" s="81" t="b">
        <v>0</v>
      </c>
    </row>
    <row r="428" spans="1:12" ht="15">
      <c r="A428" s="81" t="s">
        <v>1904</v>
      </c>
      <c r="B428" s="81" t="s">
        <v>1508</v>
      </c>
      <c r="C428" s="81">
        <v>2</v>
      </c>
      <c r="D428" s="119">
        <v>0.0007794820428577924</v>
      </c>
      <c r="E428" s="119">
        <v>3.081797214072384</v>
      </c>
      <c r="F428" s="81" t="s">
        <v>2084</v>
      </c>
      <c r="G428" s="81" t="b">
        <v>0</v>
      </c>
      <c r="H428" s="81" t="b">
        <v>0</v>
      </c>
      <c r="I428" s="81" t="b">
        <v>0</v>
      </c>
      <c r="J428" s="81" t="b">
        <v>0</v>
      </c>
      <c r="K428" s="81" t="b">
        <v>0</v>
      </c>
      <c r="L428" s="81" t="b">
        <v>0</v>
      </c>
    </row>
    <row r="429" spans="1:12" ht="15">
      <c r="A429" s="81" t="s">
        <v>1440</v>
      </c>
      <c r="B429" s="81" t="s">
        <v>1908</v>
      </c>
      <c r="C429" s="81">
        <v>2</v>
      </c>
      <c r="D429" s="119">
        <v>0.0007794820428577924</v>
      </c>
      <c r="E429" s="119">
        <v>2.9848872010643275</v>
      </c>
      <c r="F429" s="81" t="s">
        <v>2084</v>
      </c>
      <c r="G429" s="81" t="b">
        <v>0</v>
      </c>
      <c r="H429" s="81" t="b">
        <v>0</v>
      </c>
      <c r="I429" s="81" t="b">
        <v>0</v>
      </c>
      <c r="J429" s="81" t="b">
        <v>0</v>
      </c>
      <c r="K429" s="81" t="b">
        <v>0</v>
      </c>
      <c r="L429" s="81" t="b">
        <v>0</v>
      </c>
    </row>
    <row r="430" spans="1:12" ht="15">
      <c r="A430" s="81" t="s">
        <v>1908</v>
      </c>
      <c r="B430" s="81" t="s">
        <v>1660</v>
      </c>
      <c r="C430" s="81">
        <v>2</v>
      </c>
      <c r="D430" s="119">
        <v>0.0007794820428577924</v>
      </c>
      <c r="E430" s="119">
        <v>3.206735950680684</v>
      </c>
      <c r="F430" s="81" t="s">
        <v>2084</v>
      </c>
      <c r="G430" s="81" t="b">
        <v>0</v>
      </c>
      <c r="H430" s="81" t="b">
        <v>0</v>
      </c>
      <c r="I430" s="81" t="b">
        <v>0</v>
      </c>
      <c r="J430" s="81" t="b">
        <v>0</v>
      </c>
      <c r="K430" s="81" t="b">
        <v>0</v>
      </c>
      <c r="L430" s="81" t="b">
        <v>0</v>
      </c>
    </row>
    <row r="431" spans="1:12" ht="15">
      <c r="A431" s="81" t="s">
        <v>1660</v>
      </c>
      <c r="B431" s="81" t="s">
        <v>1909</v>
      </c>
      <c r="C431" s="81">
        <v>2</v>
      </c>
      <c r="D431" s="119">
        <v>0.0007794820428577924</v>
      </c>
      <c r="E431" s="119">
        <v>3.206735950680684</v>
      </c>
      <c r="F431" s="81" t="s">
        <v>2084</v>
      </c>
      <c r="G431" s="81" t="b">
        <v>0</v>
      </c>
      <c r="H431" s="81" t="b">
        <v>0</v>
      </c>
      <c r="I431" s="81" t="b">
        <v>0</v>
      </c>
      <c r="J431" s="81" t="b">
        <v>0</v>
      </c>
      <c r="K431" s="81" t="b">
        <v>0</v>
      </c>
      <c r="L431" s="81" t="b">
        <v>0</v>
      </c>
    </row>
    <row r="432" spans="1:12" ht="15">
      <c r="A432" s="81" t="s">
        <v>1909</v>
      </c>
      <c r="B432" s="81" t="s">
        <v>1285</v>
      </c>
      <c r="C432" s="81">
        <v>2</v>
      </c>
      <c r="D432" s="119">
        <v>0.0007794820428577924</v>
      </c>
      <c r="E432" s="119">
        <v>2.2366991740581272</v>
      </c>
      <c r="F432" s="81" t="s">
        <v>2084</v>
      </c>
      <c r="G432" s="81" t="b">
        <v>0</v>
      </c>
      <c r="H432" s="81" t="b">
        <v>0</v>
      </c>
      <c r="I432" s="81" t="b">
        <v>0</v>
      </c>
      <c r="J432" s="81" t="b">
        <v>0</v>
      </c>
      <c r="K432" s="81" t="b">
        <v>0</v>
      </c>
      <c r="L432" s="81" t="b">
        <v>0</v>
      </c>
    </row>
    <row r="433" spans="1:12" ht="15">
      <c r="A433" s="81" t="s">
        <v>1285</v>
      </c>
      <c r="B433" s="81" t="s">
        <v>1386</v>
      </c>
      <c r="C433" s="81">
        <v>2</v>
      </c>
      <c r="D433" s="119">
        <v>0.0007794820428577924</v>
      </c>
      <c r="E433" s="119">
        <v>1.7595779193384649</v>
      </c>
      <c r="F433" s="81" t="s">
        <v>2084</v>
      </c>
      <c r="G433" s="81" t="b">
        <v>0</v>
      </c>
      <c r="H433" s="81" t="b">
        <v>0</v>
      </c>
      <c r="I433" s="81" t="b">
        <v>0</v>
      </c>
      <c r="J433" s="81" t="b">
        <v>0</v>
      </c>
      <c r="K433" s="81" t="b">
        <v>0</v>
      </c>
      <c r="L433" s="81" t="b">
        <v>0</v>
      </c>
    </row>
    <row r="434" spans="1:12" ht="15">
      <c r="A434" s="81" t="s">
        <v>1386</v>
      </c>
      <c r="B434" s="81" t="s">
        <v>1305</v>
      </c>
      <c r="C434" s="81">
        <v>2</v>
      </c>
      <c r="D434" s="119">
        <v>0.0007794820428577924</v>
      </c>
      <c r="E434" s="119">
        <v>2.0306446916250027</v>
      </c>
      <c r="F434" s="81" t="s">
        <v>2084</v>
      </c>
      <c r="G434" s="81" t="b">
        <v>0</v>
      </c>
      <c r="H434" s="81" t="b">
        <v>0</v>
      </c>
      <c r="I434" s="81" t="b">
        <v>0</v>
      </c>
      <c r="J434" s="81" t="b">
        <v>0</v>
      </c>
      <c r="K434" s="81" t="b">
        <v>0</v>
      </c>
      <c r="L434" s="81" t="b">
        <v>0</v>
      </c>
    </row>
    <row r="435" spans="1:12" ht="15">
      <c r="A435" s="81" t="s">
        <v>1305</v>
      </c>
      <c r="B435" s="81" t="s">
        <v>1910</v>
      </c>
      <c r="C435" s="81">
        <v>2</v>
      </c>
      <c r="D435" s="119">
        <v>0.0007794820428577924</v>
      </c>
      <c r="E435" s="119">
        <v>2.5077659463446653</v>
      </c>
      <c r="F435" s="81" t="s">
        <v>2084</v>
      </c>
      <c r="G435" s="81" t="b">
        <v>0</v>
      </c>
      <c r="H435" s="81" t="b">
        <v>0</v>
      </c>
      <c r="I435" s="81" t="b">
        <v>0</v>
      </c>
      <c r="J435" s="81" t="b">
        <v>0</v>
      </c>
      <c r="K435" s="81" t="b">
        <v>0</v>
      </c>
      <c r="L435" s="81" t="b">
        <v>0</v>
      </c>
    </row>
    <row r="436" spans="1:12" ht="15">
      <c r="A436" s="81" t="s">
        <v>1910</v>
      </c>
      <c r="B436" s="81" t="s">
        <v>848</v>
      </c>
      <c r="C436" s="81">
        <v>2</v>
      </c>
      <c r="D436" s="119">
        <v>0.0007794820428577924</v>
      </c>
      <c r="E436" s="119">
        <v>1.5106709369880724</v>
      </c>
      <c r="F436" s="81" t="s">
        <v>2084</v>
      </c>
      <c r="G436" s="81" t="b">
        <v>0</v>
      </c>
      <c r="H436" s="81" t="b">
        <v>0</v>
      </c>
      <c r="I436" s="81" t="b">
        <v>0</v>
      </c>
      <c r="J436" s="81" t="b">
        <v>0</v>
      </c>
      <c r="K436" s="81" t="b">
        <v>0</v>
      </c>
      <c r="L436" s="81" t="b">
        <v>0</v>
      </c>
    </row>
    <row r="437" spans="1:12" ht="15">
      <c r="A437" s="81" t="s">
        <v>848</v>
      </c>
      <c r="B437" s="81" t="s">
        <v>1911</v>
      </c>
      <c r="C437" s="81">
        <v>2</v>
      </c>
      <c r="D437" s="119">
        <v>0.0007794820428577924</v>
      </c>
      <c r="E437" s="119">
        <v>1.5904355202381113</v>
      </c>
      <c r="F437" s="81" t="s">
        <v>2084</v>
      </c>
      <c r="G437" s="81" t="b">
        <v>0</v>
      </c>
      <c r="H437" s="81" t="b">
        <v>0</v>
      </c>
      <c r="I437" s="81" t="b">
        <v>0</v>
      </c>
      <c r="J437" s="81" t="b">
        <v>0</v>
      </c>
      <c r="K437" s="81" t="b">
        <v>0</v>
      </c>
      <c r="L437" s="81" t="b">
        <v>0</v>
      </c>
    </row>
    <row r="438" spans="1:12" ht="15">
      <c r="A438" s="81" t="s">
        <v>1911</v>
      </c>
      <c r="B438" s="81" t="s">
        <v>1288</v>
      </c>
      <c r="C438" s="81">
        <v>2</v>
      </c>
      <c r="D438" s="119">
        <v>0.0007794820428577924</v>
      </c>
      <c r="E438" s="119">
        <v>2.3036459636887403</v>
      </c>
      <c r="F438" s="81" t="s">
        <v>2084</v>
      </c>
      <c r="G438" s="81" t="b">
        <v>0</v>
      </c>
      <c r="H438" s="81" t="b">
        <v>0</v>
      </c>
      <c r="I438" s="81" t="b">
        <v>0</v>
      </c>
      <c r="J438" s="81" t="b">
        <v>0</v>
      </c>
      <c r="K438" s="81" t="b">
        <v>0</v>
      </c>
      <c r="L438" s="81" t="b">
        <v>0</v>
      </c>
    </row>
    <row r="439" spans="1:12" ht="15">
      <c r="A439" s="81" t="s">
        <v>1288</v>
      </c>
      <c r="B439" s="81" t="s">
        <v>483</v>
      </c>
      <c r="C439" s="81">
        <v>2</v>
      </c>
      <c r="D439" s="119">
        <v>0.0007794820428577924</v>
      </c>
      <c r="E439" s="119">
        <v>1.1760013337045154</v>
      </c>
      <c r="F439" s="81" t="s">
        <v>2084</v>
      </c>
      <c r="G439" s="81" t="b">
        <v>0</v>
      </c>
      <c r="H439" s="81" t="b">
        <v>0</v>
      </c>
      <c r="I439" s="81" t="b">
        <v>0</v>
      </c>
      <c r="J439" s="81" t="b">
        <v>0</v>
      </c>
      <c r="K439" s="81" t="b">
        <v>0</v>
      </c>
      <c r="L439" s="81" t="b">
        <v>0</v>
      </c>
    </row>
    <row r="440" spans="1:12" ht="15">
      <c r="A440" s="81" t="s">
        <v>1338</v>
      </c>
      <c r="B440" s="81" t="s">
        <v>1915</v>
      </c>
      <c r="C440" s="81">
        <v>2</v>
      </c>
      <c r="D440" s="119">
        <v>0.0007794820428577924</v>
      </c>
      <c r="E440" s="119">
        <v>2.7296146959610215</v>
      </c>
      <c r="F440" s="81" t="s">
        <v>2084</v>
      </c>
      <c r="G440" s="81" t="b">
        <v>0</v>
      </c>
      <c r="H440" s="81" t="b">
        <v>0</v>
      </c>
      <c r="I440" s="81" t="b">
        <v>0</v>
      </c>
      <c r="J440" s="81" t="b">
        <v>0</v>
      </c>
      <c r="K440" s="81" t="b">
        <v>0</v>
      </c>
      <c r="L440" s="81" t="b">
        <v>0</v>
      </c>
    </row>
    <row r="441" spans="1:12" ht="15">
      <c r="A441" s="81" t="s">
        <v>1916</v>
      </c>
      <c r="B441" s="81" t="s">
        <v>1917</v>
      </c>
      <c r="C441" s="81">
        <v>2</v>
      </c>
      <c r="D441" s="119">
        <v>0.0007794820428577924</v>
      </c>
      <c r="E441" s="119">
        <v>3.3828272097363654</v>
      </c>
      <c r="F441" s="81" t="s">
        <v>2084</v>
      </c>
      <c r="G441" s="81" t="b">
        <v>0</v>
      </c>
      <c r="H441" s="81" t="b">
        <v>0</v>
      </c>
      <c r="I441" s="81" t="b">
        <v>0</v>
      </c>
      <c r="J441" s="81" t="b">
        <v>0</v>
      </c>
      <c r="K441" s="81" t="b">
        <v>0</v>
      </c>
      <c r="L441" s="81" t="b">
        <v>0</v>
      </c>
    </row>
    <row r="442" spans="1:12" ht="15">
      <c r="A442" s="81" t="s">
        <v>1917</v>
      </c>
      <c r="B442" s="81" t="s">
        <v>1286</v>
      </c>
      <c r="C442" s="81">
        <v>2</v>
      </c>
      <c r="D442" s="119">
        <v>0.0007794820428577924</v>
      </c>
      <c r="E442" s="119">
        <v>2.3036459636887403</v>
      </c>
      <c r="F442" s="81" t="s">
        <v>2084</v>
      </c>
      <c r="G442" s="81" t="b">
        <v>0</v>
      </c>
      <c r="H442" s="81" t="b">
        <v>0</v>
      </c>
      <c r="I442" s="81" t="b">
        <v>0</v>
      </c>
      <c r="J442" s="81" t="b">
        <v>0</v>
      </c>
      <c r="K442" s="81" t="b">
        <v>0</v>
      </c>
      <c r="L442" s="81" t="b">
        <v>0</v>
      </c>
    </row>
    <row r="443" spans="1:12" ht="15">
      <c r="A443" s="81" t="s">
        <v>1286</v>
      </c>
      <c r="B443" s="81" t="s">
        <v>1918</v>
      </c>
      <c r="C443" s="81">
        <v>2</v>
      </c>
      <c r="D443" s="119">
        <v>0.0007794820428577924</v>
      </c>
      <c r="E443" s="119">
        <v>2.2524934412413593</v>
      </c>
      <c r="F443" s="81" t="s">
        <v>2084</v>
      </c>
      <c r="G443" s="81" t="b">
        <v>0</v>
      </c>
      <c r="H443" s="81" t="b">
        <v>0</v>
      </c>
      <c r="I443" s="81" t="b">
        <v>0</v>
      </c>
      <c r="J443" s="81" t="b">
        <v>0</v>
      </c>
      <c r="K443" s="81" t="b">
        <v>0</v>
      </c>
      <c r="L443" s="81" t="b">
        <v>0</v>
      </c>
    </row>
    <row r="444" spans="1:12" ht="15">
      <c r="A444" s="81" t="s">
        <v>1918</v>
      </c>
      <c r="B444" s="81" t="s">
        <v>1373</v>
      </c>
      <c r="C444" s="81">
        <v>2</v>
      </c>
      <c r="D444" s="119">
        <v>0.0007794820428577924</v>
      </c>
      <c r="E444" s="119">
        <v>2.8387591653860897</v>
      </c>
      <c r="F444" s="81" t="s">
        <v>2084</v>
      </c>
      <c r="G444" s="81" t="b">
        <v>0</v>
      </c>
      <c r="H444" s="81" t="b">
        <v>0</v>
      </c>
      <c r="I444" s="81" t="b">
        <v>0</v>
      </c>
      <c r="J444" s="81" t="b">
        <v>0</v>
      </c>
      <c r="K444" s="81" t="b">
        <v>0</v>
      </c>
      <c r="L444" s="81" t="b">
        <v>0</v>
      </c>
    </row>
    <row r="445" spans="1:12" ht="15">
      <c r="A445" s="81" t="s">
        <v>1373</v>
      </c>
      <c r="B445" s="81" t="s">
        <v>483</v>
      </c>
      <c r="C445" s="81">
        <v>2</v>
      </c>
      <c r="D445" s="119">
        <v>0.0007794820428577924</v>
      </c>
      <c r="E445" s="119">
        <v>1.6926311297078516</v>
      </c>
      <c r="F445" s="81" t="s">
        <v>2084</v>
      </c>
      <c r="G445" s="81" t="b">
        <v>0</v>
      </c>
      <c r="H445" s="81" t="b">
        <v>0</v>
      </c>
      <c r="I445" s="81" t="b">
        <v>0</v>
      </c>
      <c r="J445" s="81" t="b">
        <v>0</v>
      </c>
      <c r="K445" s="81" t="b">
        <v>0</v>
      </c>
      <c r="L445" s="81" t="b">
        <v>0</v>
      </c>
    </row>
    <row r="446" spans="1:12" ht="15">
      <c r="A446" s="81" t="s">
        <v>483</v>
      </c>
      <c r="B446" s="81" t="s">
        <v>1289</v>
      </c>
      <c r="C446" s="81">
        <v>2</v>
      </c>
      <c r="D446" s="119">
        <v>0.0007794820428577924</v>
      </c>
      <c r="E446" s="119">
        <v>1.2476945583595904</v>
      </c>
      <c r="F446" s="81" t="s">
        <v>2084</v>
      </c>
      <c r="G446" s="81" t="b">
        <v>0</v>
      </c>
      <c r="H446" s="81" t="b">
        <v>0</v>
      </c>
      <c r="I446" s="81" t="b">
        <v>0</v>
      </c>
      <c r="J446" s="81" t="b">
        <v>0</v>
      </c>
      <c r="K446" s="81" t="b">
        <v>0</v>
      </c>
      <c r="L446" s="81" t="b">
        <v>0</v>
      </c>
    </row>
    <row r="447" spans="1:12" ht="15">
      <c r="A447" s="81" t="s">
        <v>1289</v>
      </c>
      <c r="B447" s="81" t="s">
        <v>1919</v>
      </c>
      <c r="C447" s="81">
        <v>2</v>
      </c>
      <c r="D447" s="119">
        <v>0.0007794820428577924</v>
      </c>
      <c r="E447" s="119">
        <v>2.34143452457814</v>
      </c>
      <c r="F447" s="81" t="s">
        <v>2084</v>
      </c>
      <c r="G447" s="81" t="b">
        <v>0</v>
      </c>
      <c r="H447" s="81" t="b">
        <v>0</v>
      </c>
      <c r="I447" s="81" t="b">
        <v>0</v>
      </c>
      <c r="J447" s="81" t="b">
        <v>0</v>
      </c>
      <c r="K447" s="81" t="b">
        <v>0</v>
      </c>
      <c r="L447" s="81" t="b">
        <v>0</v>
      </c>
    </row>
    <row r="448" spans="1:12" ht="15">
      <c r="A448" s="81" t="s">
        <v>1919</v>
      </c>
      <c r="B448" s="81" t="s">
        <v>1321</v>
      </c>
      <c r="C448" s="81">
        <v>2</v>
      </c>
      <c r="D448" s="119">
        <v>0.0007794820428577924</v>
      </c>
      <c r="E448" s="119">
        <v>2.7296146959610215</v>
      </c>
      <c r="F448" s="81" t="s">
        <v>2084</v>
      </c>
      <c r="G448" s="81" t="b">
        <v>0</v>
      </c>
      <c r="H448" s="81" t="b">
        <v>0</v>
      </c>
      <c r="I448" s="81" t="b">
        <v>0</v>
      </c>
      <c r="J448" s="81" t="b">
        <v>0</v>
      </c>
      <c r="K448" s="81" t="b">
        <v>0</v>
      </c>
      <c r="L448" s="81" t="b">
        <v>0</v>
      </c>
    </row>
    <row r="449" spans="1:12" ht="15">
      <c r="A449" s="81" t="s">
        <v>1321</v>
      </c>
      <c r="B449" s="81" t="s">
        <v>1920</v>
      </c>
      <c r="C449" s="81">
        <v>2</v>
      </c>
      <c r="D449" s="119">
        <v>0.0007794820428577924</v>
      </c>
      <c r="E449" s="119">
        <v>2.6838572054003467</v>
      </c>
      <c r="F449" s="81" t="s">
        <v>2084</v>
      </c>
      <c r="G449" s="81" t="b">
        <v>0</v>
      </c>
      <c r="H449" s="81" t="b">
        <v>0</v>
      </c>
      <c r="I449" s="81" t="b">
        <v>0</v>
      </c>
      <c r="J449" s="81" t="b">
        <v>1</v>
      </c>
      <c r="K449" s="81" t="b">
        <v>0</v>
      </c>
      <c r="L449" s="81" t="b">
        <v>0</v>
      </c>
    </row>
    <row r="450" spans="1:12" ht="15">
      <c r="A450" s="81" t="s">
        <v>1920</v>
      </c>
      <c r="B450" s="81" t="s">
        <v>1662</v>
      </c>
      <c r="C450" s="81">
        <v>2</v>
      </c>
      <c r="D450" s="119">
        <v>0.0007794820428577924</v>
      </c>
      <c r="E450" s="119">
        <v>3.206735950680684</v>
      </c>
      <c r="F450" s="81" t="s">
        <v>2084</v>
      </c>
      <c r="G450" s="81" t="b">
        <v>1</v>
      </c>
      <c r="H450" s="81" t="b">
        <v>0</v>
      </c>
      <c r="I450" s="81" t="b">
        <v>0</v>
      </c>
      <c r="J450" s="81" t="b">
        <v>0</v>
      </c>
      <c r="K450" s="81" t="b">
        <v>0</v>
      </c>
      <c r="L450" s="81" t="b">
        <v>0</v>
      </c>
    </row>
    <row r="451" spans="1:12" ht="15">
      <c r="A451" s="81" t="s">
        <v>1662</v>
      </c>
      <c r="B451" s="81" t="s">
        <v>1921</v>
      </c>
      <c r="C451" s="81">
        <v>2</v>
      </c>
      <c r="D451" s="119">
        <v>0.0007794820428577924</v>
      </c>
      <c r="E451" s="119">
        <v>3.206735950680684</v>
      </c>
      <c r="F451" s="81" t="s">
        <v>2084</v>
      </c>
      <c r="G451" s="81" t="b">
        <v>0</v>
      </c>
      <c r="H451" s="81" t="b">
        <v>0</v>
      </c>
      <c r="I451" s="81" t="b">
        <v>0</v>
      </c>
      <c r="J451" s="81" t="b">
        <v>0</v>
      </c>
      <c r="K451" s="81" t="b">
        <v>0</v>
      </c>
      <c r="L451" s="81" t="b">
        <v>0</v>
      </c>
    </row>
    <row r="452" spans="1:12" ht="15">
      <c r="A452" s="81" t="s">
        <v>1921</v>
      </c>
      <c r="B452" s="81" t="s">
        <v>1293</v>
      </c>
      <c r="C452" s="81">
        <v>2</v>
      </c>
      <c r="D452" s="119">
        <v>0.0007794820428577924</v>
      </c>
      <c r="E452" s="119">
        <v>2.3828272097363654</v>
      </c>
      <c r="F452" s="81" t="s">
        <v>2084</v>
      </c>
      <c r="G452" s="81" t="b">
        <v>0</v>
      </c>
      <c r="H452" s="81" t="b">
        <v>0</v>
      </c>
      <c r="I452" s="81" t="b">
        <v>0</v>
      </c>
      <c r="J452" s="81" t="b">
        <v>0</v>
      </c>
      <c r="K452" s="81" t="b">
        <v>0</v>
      </c>
      <c r="L452" s="81" t="b">
        <v>0</v>
      </c>
    </row>
    <row r="453" spans="1:12" ht="15">
      <c r="A453" s="81" t="s">
        <v>1293</v>
      </c>
      <c r="B453" s="81" t="s">
        <v>1289</v>
      </c>
      <c r="C453" s="81">
        <v>2</v>
      </c>
      <c r="D453" s="119">
        <v>0.0007794820428577924</v>
      </c>
      <c r="E453" s="119">
        <v>1.340448611596489</v>
      </c>
      <c r="F453" s="81" t="s">
        <v>2084</v>
      </c>
      <c r="G453" s="81" t="b">
        <v>0</v>
      </c>
      <c r="H453" s="81" t="b">
        <v>0</v>
      </c>
      <c r="I453" s="81" t="b">
        <v>0</v>
      </c>
      <c r="J453" s="81" t="b">
        <v>0</v>
      </c>
      <c r="K453" s="81" t="b">
        <v>0</v>
      </c>
      <c r="L453" s="81" t="b">
        <v>0</v>
      </c>
    </row>
    <row r="454" spans="1:12" ht="15">
      <c r="A454" s="81" t="s">
        <v>1327</v>
      </c>
      <c r="B454" s="81" t="s">
        <v>1922</v>
      </c>
      <c r="C454" s="81">
        <v>2</v>
      </c>
      <c r="D454" s="119">
        <v>0.0007794820428577924</v>
      </c>
      <c r="E454" s="119">
        <v>2.6838572054003467</v>
      </c>
      <c r="F454" s="81" t="s">
        <v>2084</v>
      </c>
      <c r="G454" s="81" t="b">
        <v>0</v>
      </c>
      <c r="H454" s="81" t="b">
        <v>0</v>
      </c>
      <c r="I454" s="81" t="b">
        <v>0</v>
      </c>
      <c r="J454" s="81" t="b">
        <v>0</v>
      </c>
      <c r="K454" s="81" t="b">
        <v>0</v>
      </c>
      <c r="L454" s="81" t="b">
        <v>0</v>
      </c>
    </row>
    <row r="455" spans="1:12" ht="15">
      <c r="A455" s="81" t="s">
        <v>1922</v>
      </c>
      <c r="B455" s="81" t="s">
        <v>1923</v>
      </c>
      <c r="C455" s="81">
        <v>2</v>
      </c>
      <c r="D455" s="119">
        <v>0.0007794820428577924</v>
      </c>
      <c r="E455" s="119">
        <v>3.3828272097363654</v>
      </c>
      <c r="F455" s="81" t="s">
        <v>2084</v>
      </c>
      <c r="G455" s="81" t="b">
        <v>0</v>
      </c>
      <c r="H455" s="81" t="b">
        <v>0</v>
      </c>
      <c r="I455" s="81" t="b">
        <v>0</v>
      </c>
      <c r="J455" s="81" t="b">
        <v>0</v>
      </c>
      <c r="K455" s="81" t="b">
        <v>0</v>
      </c>
      <c r="L455" s="81" t="b">
        <v>0</v>
      </c>
    </row>
    <row r="456" spans="1:12" ht="15">
      <c r="A456" s="81" t="s">
        <v>1923</v>
      </c>
      <c r="B456" s="81" t="s">
        <v>1924</v>
      </c>
      <c r="C456" s="81">
        <v>2</v>
      </c>
      <c r="D456" s="119">
        <v>0.0007794820428577924</v>
      </c>
      <c r="E456" s="119">
        <v>3.3828272097363654</v>
      </c>
      <c r="F456" s="81" t="s">
        <v>2084</v>
      </c>
      <c r="G456" s="81" t="b">
        <v>0</v>
      </c>
      <c r="H456" s="81" t="b">
        <v>0</v>
      </c>
      <c r="I456" s="81" t="b">
        <v>0</v>
      </c>
      <c r="J456" s="81" t="b">
        <v>0</v>
      </c>
      <c r="K456" s="81" t="b">
        <v>0</v>
      </c>
      <c r="L456" s="81" t="b">
        <v>0</v>
      </c>
    </row>
    <row r="457" spans="1:12" ht="15">
      <c r="A457" s="81" t="s">
        <v>1924</v>
      </c>
      <c r="B457" s="81" t="s">
        <v>1925</v>
      </c>
      <c r="C457" s="81">
        <v>2</v>
      </c>
      <c r="D457" s="119">
        <v>0.0007794820428577924</v>
      </c>
      <c r="E457" s="119">
        <v>3.3828272097363654</v>
      </c>
      <c r="F457" s="81" t="s">
        <v>2084</v>
      </c>
      <c r="G457" s="81" t="b">
        <v>0</v>
      </c>
      <c r="H457" s="81" t="b">
        <v>0</v>
      </c>
      <c r="I457" s="81" t="b">
        <v>0</v>
      </c>
      <c r="J457" s="81" t="b">
        <v>0</v>
      </c>
      <c r="K457" s="81" t="b">
        <v>0</v>
      </c>
      <c r="L457" s="81" t="b">
        <v>0</v>
      </c>
    </row>
    <row r="458" spans="1:12" ht="15">
      <c r="A458" s="81" t="s">
        <v>1925</v>
      </c>
      <c r="B458" s="81" t="s">
        <v>1325</v>
      </c>
      <c r="C458" s="81">
        <v>2</v>
      </c>
      <c r="D458" s="119">
        <v>0.0007794820428577924</v>
      </c>
      <c r="E458" s="119">
        <v>2.7296146959610215</v>
      </c>
      <c r="F458" s="81" t="s">
        <v>2084</v>
      </c>
      <c r="G458" s="81" t="b">
        <v>0</v>
      </c>
      <c r="H458" s="81" t="b">
        <v>0</v>
      </c>
      <c r="I458" s="81" t="b">
        <v>0</v>
      </c>
      <c r="J458" s="81" t="b">
        <v>0</v>
      </c>
      <c r="K458" s="81" t="b">
        <v>0</v>
      </c>
      <c r="L458" s="81" t="b">
        <v>0</v>
      </c>
    </row>
    <row r="459" spans="1:12" ht="15">
      <c r="A459" s="81" t="s">
        <v>1325</v>
      </c>
      <c r="B459" s="81" t="s">
        <v>468</v>
      </c>
      <c r="C459" s="81">
        <v>2</v>
      </c>
      <c r="D459" s="119">
        <v>0.0007794820428577924</v>
      </c>
      <c r="E459" s="119">
        <v>1.2366991740581272</v>
      </c>
      <c r="F459" s="81" t="s">
        <v>2084</v>
      </c>
      <c r="G459" s="81" t="b">
        <v>0</v>
      </c>
      <c r="H459" s="81" t="b">
        <v>0</v>
      </c>
      <c r="I459" s="81" t="b">
        <v>0</v>
      </c>
      <c r="J459" s="81" t="b">
        <v>0</v>
      </c>
      <c r="K459" s="81" t="b">
        <v>0</v>
      </c>
      <c r="L459" s="81" t="b">
        <v>0</v>
      </c>
    </row>
    <row r="460" spans="1:12" ht="15">
      <c r="A460" s="81" t="s">
        <v>468</v>
      </c>
      <c r="B460" s="81" t="s">
        <v>1280</v>
      </c>
      <c r="C460" s="81">
        <v>2</v>
      </c>
      <c r="D460" s="119">
        <v>0.0007794820428577924</v>
      </c>
      <c r="E460" s="119">
        <v>0.545554507234065</v>
      </c>
      <c r="F460" s="81" t="s">
        <v>2084</v>
      </c>
      <c r="G460" s="81" t="b">
        <v>0</v>
      </c>
      <c r="H460" s="81" t="b">
        <v>0</v>
      </c>
      <c r="I460" s="81" t="b">
        <v>0</v>
      </c>
      <c r="J460" s="81" t="b">
        <v>0</v>
      </c>
      <c r="K460" s="81" t="b">
        <v>0</v>
      </c>
      <c r="L460" s="81" t="b">
        <v>0</v>
      </c>
    </row>
    <row r="461" spans="1:12" ht="15">
      <c r="A461" s="81" t="s">
        <v>1310</v>
      </c>
      <c r="B461" s="81" t="s">
        <v>848</v>
      </c>
      <c r="C461" s="81">
        <v>2</v>
      </c>
      <c r="D461" s="119">
        <v>0.0007794820428577924</v>
      </c>
      <c r="E461" s="119">
        <v>0.6977575803452167</v>
      </c>
      <c r="F461" s="81" t="s">
        <v>2084</v>
      </c>
      <c r="G461" s="81" t="b">
        <v>0</v>
      </c>
      <c r="H461" s="81" t="b">
        <v>0</v>
      </c>
      <c r="I461" s="81" t="b">
        <v>0</v>
      </c>
      <c r="J461" s="81" t="b">
        <v>0</v>
      </c>
      <c r="K461" s="81" t="b">
        <v>0</v>
      </c>
      <c r="L461" s="81" t="b">
        <v>0</v>
      </c>
    </row>
    <row r="462" spans="1:12" ht="15">
      <c r="A462" s="81" t="s">
        <v>483</v>
      </c>
      <c r="B462" s="81" t="s">
        <v>1286</v>
      </c>
      <c r="C462" s="81">
        <v>2</v>
      </c>
      <c r="D462" s="119">
        <v>0.0007794820428577924</v>
      </c>
      <c r="E462" s="119">
        <v>1.1897026113819036</v>
      </c>
      <c r="F462" s="81" t="s">
        <v>2084</v>
      </c>
      <c r="G462" s="81" t="b">
        <v>0</v>
      </c>
      <c r="H462" s="81" t="b">
        <v>0</v>
      </c>
      <c r="I462" s="81" t="b">
        <v>0</v>
      </c>
      <c r="J462" s="81" t="b">
        <v>0</v>
      </c>
      <c r="K462" s="81" t="b">
        <v>0</v>
      </c>
      <c r="L462" s="81" t="b">
        <v>0</v>
      </c>
    </row>
    <row r="463" spans="1:12" ht="15">
      <c r="A463" s="81" t="s">
        <v>1625</v>
      </c>
      <c r="B463" s="81" t="s">
        <v>1432</v>
      </c>
      <c r="C463" s="81">
        <v>2</v>
      </c>
      <c r="D463" s="119">
        <v>0.0007794820428577924</v>
      </c>
      <c r="E463" s="119">
        <v>2.8087959420086466</v>
      </c>
      <c r="F463" s="81" t="s">
        <v>2084</v>
      </c>
      <c r="G463" s="81" t="b">
        <v>0</v>
      </c>
      <c r="H463" s="81" t="b">
        <v>0</v>
      </c>
      <c r="I463" s="81" t="b">
        <v>0</v>
      </c>
      <c r="J463" s="81" t="b">
        <v>0</v>
      </c>
      <c r="K463" s="81" t="b">
        <v>0</v>
      </c>
      <c r="L463" s="81" t="b">
        <v>0</v>
      </c>
    </row>
    <row r="464" spans="1:12" ht="15">
      <c r="A464" s="81" t="s">
        <v>1290</v>
      </c>
      <c r="B464" s="81" t="s">
        <v>1392</v>
      </c>
      <c r="C464" s="81">
        <v>2</v>
      </c>
      <c r="D464" s="119">
        <v>0.0008997016896884558</v>
      </c>
      <c r="E464" s="119">
        <v>1.845008114663091</v>
      </c>
      <c r="F464" s="81" t="s">
        <v>2084</v>
      </c>
      <c r="G464" s="81" t="b">
        <v>1</v>
      </c>
      <c r="H464" s="81" t="b">
        <v>0</v>
      </c>
      <c r="I464" s="81" t="b">
        <v>0</v>
      </c>
      <c r="J464" s="81" t="b">
        <v>0</v>
      </c>
      <c r="K464" s="81" t="b">
        <v>0</v>
      </c>
      <c r="L464" s="81" t="b">
        <v>0</v>
      </c>
    </row>
    <row r="465" spans="1:12" ht="15">
      <c r="A465" s="81" t="s">
        <v>1331</v>
      </c>
      <c r="B465" s="81" t="s">
        <v>1944</v>
      </c>
      <c r="C465" s="81">
        <v>2</v>
      </c>
      <c r="D465" s="119">
        <v>0.0008997016896884558</v>
      </c>
      <c r="E465" s="119">
        <v>2.6838572054003467</v>
      </c>
      <c r="F465" s="81" t="s">
        <v>2084</v>
      </c>
      <c r="G465" s="81" t="b">
        <v>0</v>
      </c>
      <c r="H465" s="81" t="b">
        <v>0</v>
      </c>
      <c r="I465" s="81" t="b">
        <v>0</v>
      </c>
      <c r="J465" s="81" t="b">
        <v>0</v>
      </c>
      <c r="K465" s="81" t="b">
        <v>0</v>
      </c>
      <c r="L465" s="81" t="b">
        <v>0</v>
      </c>
    </row>
    <row r="466" spans="1:12" ht="15">
      <c r="A466" s="81" t="s">
        <v>1945</v>
      </c>
      <c r="B466" s="81" t="s">
        <v>1303</v>
      </c>
      <c r="C466" s="81">
        <v>2</v>
      </c>
      <c r="D466" s="119">
        <v>0.0008997016896884558</v>
      </c>
      <c r="E466" s="119">
        <v>2.4534082840220726</v>
      </c>
      <c r="F466" s="81" t="s">
        <v>2084</v>
      </c>
      <c r="G466" s="81" t="b">
        <v>0</v>
      </c>
      <c r="H466" s="81" t="b">
        <v>0</v>
      </c>
      <c r="I466" s="81" t="b">
        <v>0</v>
      </c>
      <c r="J466" s="81" t="b">
        <v>0</v>
      </c>
      <c r="K466" s="81" t="b">
        <v>0</v>
      </c>
      <c r="L466" s="81" t="b">
        <v>0</v>
      </c>
    </row>
    <row r="467" spans="1:12" ht="15">
      <c r="A467" s="81" t="s">
        <v>1296</v>
      </c>
      <c r="B467" s="81" t="s">
        <v>848</v>
      </c>
      <c r="C467" s="81">
        <v>2</v>
      </c>
      <c r="D467" s="119">
        <v>0.0007794820428577924</v>
      </c>
      <c r="E467" s="119">
        <v>0.5812520112737797</v>
      </c>
      <c r="F467" s="81" t="s">
        <v>2084</v>
      </c>
      <c r="G467" s="81" t="b">
        <v>0</v>
      </c>
      <c r="H467" s="81" t="b">
        <v>0</v>
      </c>
      <c r="I467" s="81" t="b">
        <v>0</v>
      </c>
      <c r="J467" s="81" t="b">
        <v>0</v>
      </c>
      <c r="K467" s="81" t="b">
        <v>0</v>
      </c>
      <c r="L467" s="81" t="b">
        <v>0</v>
      </c>
    </row>
    <row r="468" spans="1:12" ht="15">
      <c r="A468" s="81" t="s">
        <v>1280</v>
      </c>
      <c r="B468" s="81" t="s">
        <v>848</v>
      </c>
      <c r="C468" s="81">
        <v>2</v>
      </c>
      <c r="D468" s="119">
        <v>0.0007794820428577924</v>
      </c>
      <c r="E468" s="119">
        <v>0.13960307471633612</v>
      </c>
      <c r="F468" s="81" t="s">
        <v>2084</v>
      </c>
      <c r="G468" s="81" t="b">
        <v>0</v>
      </c>
      <c r="H468" s="81" t="b">
        <v>0</v>
      </c>
      <c r="I468" s="81" t="b">
        <v>0</v>
      </c>
      <c r="J468" s="81" t="b">
        <v>0</v>
      </c>
      <c r="K468" s="81" t="b">
        <v>0</v>
      </c>
      <c r="L468" s="81" t="b">
        <v>0</v>
      </c>
    </row>
    <row r="469" spans="1:12" ht="15">
      <c r="A469" s="81" t="s">
        <v>1311</v>
      </c>
      <c r="B469" s="81" t="s">
        <v>1338</v>
      </c>
      <c r="C469" s="81">
        <v>2</v>
      </c>
      <c r="D469" s="119">
        <v>0.0007794820428577924</v>
      </c>
      <c r="E469" s="119">
        <v>1.916701339318166</v>
      </c>
      <c r="F469" s="81" t="s">
        <v>2084</v>
      </c>
      <c r="G469" s="81" t="b">
        <v>0</v>
      </c>
      <c r="H469" s="81" t="b">
        <v>0</v>
      </c>
      <c r="I469" s="81" t="b">
        <v>0</v>
      </c>
      <c r="J469" s="81" t="b">
        <v>0</v>
      </c>
      <c r="K469" s="81" t="b">
        <v>0</v>
      </c>
      <c r="L469" s="81" t="b">
        <v>0</v>
      </c>
    </row>
    <row r="470" spans="1:12" ht="15">
      <c r="A470" s="81" t="s">
        <v>483</v>
      </c>
      <c r="B470" s="81" t="s">
        <v>1284</v>
      </c>
      <c r="C470" s="81">
        <v>2</v>
      </c>
      <c r="D470" s="119">
        <v>0.0007794820428577924</v>
      </c>
      <c r="E470" s="119">
        <v>1.1075158551945534</v>
      </c>
      <c r="F470" s="81" t="s">
        <v>2084</v>
      </c>
      <c r="G470" s="81" t="b">
        <v>0</v>
      </c>
      <c r="H470" s="81" t="b">
        <v>0</v>
      </c>
      <c r="I470" s="81" t="b">
        <v>0</v>
      </c>
      <c r="J470" s="81" t="b">
        <v>0</v>
      </c>
      <c r="K470" s="81" t="b">
        <v>0</v>
      </c>
      <c r="L470" s="81" t="b">
        <v>0</v>
      </c>
    </row>
    <row r="471" spans="1:12" ht="15">
      <c r="A471" s="81" t="s">
        <v>1330</v>
      </c>
      <c r="B471" s="81" t="s">
        <v>1956</v>
      </c>
      <c r="C471" s="81">
        <v>2</v>
      </c>
      <c r="D471" s="119">
        <v>0.0008997016896884558</v>
      </c>
      <c r="E471" s="119">
        <v>2.6838572054003467</v>
      </c>
      <c r="F471" s="81" t="s">
        <v>2084</v>
      </c>
      <c r="G471" s="81" t="b">
        <v>0</v>
      </c>
      <c r="H471" s="81" t="b">
        <v>0</v>
      </c>
      <c r="I471" s="81" t="b">
        <v>0</v>
      </c>
      <c r="J471" s="81" t="b">
        <v>0</v>
      </c>
      <c r="K471" s="81" t="b">
        <v>0</v>
      </c>
      <c r="L471" s="81" t="b">
        <v>0</v>
      </c>
    </row>
    <row r="472" spans="1:12" ht="15">
      <c r="A472" s="81" t="s">
        <v>1958</v>
      </c>
      <c r="B472" s="81" t="s">
        <v>1959</v>
      </c>
      <c r="C472" s="81">
        <v>2</v>
      </c>
      <c r="D472" s="119">
        <v>0.0008997016896884558</v>
      </c>
      <c r="E472" s="119">
        <v>3.3828272097363654</v>
      </c>
      <c r="F472" s="81" t="s">
        <v>2084</v>
      </c>
      <c r="G472" s="81" t="b">
        <v>0</v>
      </c>
      <c r="H472" s="81" t="b">
        <v>1</v>
      </c>
      <c r="I472" s="81" t="b">
        <v>0</v>
      </c>
      <c r="J472" s="81" t="b">
        <v>0</v>
      </c>
      <c r="K472" s="81" t="b">
        <v>0</v>
      </c>
      <c r="L472" s="81" t="b">
        <v>0</v>
      </c>
    </row>
    <row r="473" spans="1:12" ht="15">
      <c r="A473" s="81" t="s">
        <v>1959</v>
      </c>
      <c r="B473" s="81" t="s">
        <v>1960</v>
      </c>
      <c r="C473" s="81">
        <v>2</v>
      </c>
      <c r="D473" s="119">
        <v>0.0008997016896884558</v>
      </c>
      <c r="E473" s="119">
        <v>3.3828272097363654</v>
      </c>
      <c r="F473" s="81" t="s">
        <v>2084</v>
      </c>
      <c r="G473" s="81" t="b">
        <v>0</v>
      </c>
      <c r="H473" s="81" t="b">
        <v>0</v>
      </c>
      <c r="I473" s="81" t="b">
        <v>0</v>
      </c>
      <c r="J473" s="81" t="b">
        <v>0</v>
      </c>
      <c r="K473" s="81" t="b">
        <v>0</v>
      </c>
      <c r="L473" s="81" t="b">
        <v>0</v>
      </c>
    </row>
    <row r="474" spans="1:12" ht="15">
      <c r="A474" s="81" t="s">
        <v>1964</v>
      </c>
      <c r="B474" s="81" t="s">
        <v>1965</v>
      </c>
      <c r="C474" s="81">
        <v>2</v>
      </c>
      <c r="D474" s="119">
        <v>0.0008997016896884558</v>
      </c>
      <c r="E474" s="119">
        <v>3.3828272097363654</v>
      </c>
      <c r="F474" s="81" t="s">
        <v>2084</v>
      </c>
      <c r="G474" s="81" t="b">
        <v>0</v>
      </c>
      <c r="H474" s="81" t="b">
        <v>0</v>
      </c>
      <c r="I474" s="81" t="b">
        <v>0</v>
      </c>
      <c r="J474" s="81" t="b">
        <v>0</v>
      </c>
      <c r="K474" s="81" t="b">
        <v>0</v>
      </c>
      <c r="L474" s="81" t="b">
        <v>0</v>
      </c>
    </row>
    <row r="475" spans="1:12" ht="15">
      <c r="A475" s="81" t="s">
        <v>1673</v>
      </c>
      <c r="B475" s="81" t="s">
        <v>1970</v>
      </c>
      <c r="C475" s="81">
        <v>2</v>
      </c>
      <c r="D475" s="119">
        <v>0.0007794820428577924</v>
      </c>
      <c r="E475" s="119">
        <v>3.206735950680684</v>
      </c>
      <c r="F475" s="81" t="s">
        <v>2084</v>
      </c>
      <c r="G475" s="81" t="b">
        <v>0</v>
      </c>
      <c r="H475" s="81" t="b">
        <v>0</v>
      </c>
      <c r="I475" s="81" t="b">
        <v>0</v>
      </c>
      <c r="J475" s="81" t="b">
        <v>0</v>
      </c>
      <c r="K475" s="81" t="b">
        <v>0</v>
      </c>
      <c r="L475" s="81" t="b">
        <v>0</v>
      </c>
    </row>
    <row r="476" spans="1:12" ht="15">
      <c r="A476" s="81" t="s">
        <v>1305</v>
      </c>
      <c r="B476" s="81" t="s">
        <v>483</v>
      </c>
      <c r="C476" s="81">
        <v>2</v>
      </c>
      <c r="D476" s="119">
        <v>0.0007794820428577924</v>
      </c>
      <c r="E476" s="119">
        <v>1.3616379106664271</v>
      </c>
      <c r="F476" s="81" t="s">
        <v>2084</v>
      </c>
      <c r="G476" s="81" t="b">
        <v>0</v>
      </c>
      <c r="H476" s="81" t="b">
        <v>0</v>
      </c>
      <c r="I476" s="81" t="b">
        <v>0</v>
      </c>
      <c r="J476" s="81" t="b">
        <v>0</v>
      </c>
      <c r="K476" s="81" t="b">
        <v>0</v>
      </c>
      <c r="L476" s="81" t="b">
        <v>0</v>
      </c>
    </row>
    <row r="477" spans="1:12" ht="15">
      <c r="A477" s="81" t="s">
        <v>1281</v>
      </c>
      <c r="B477" s="81" t="s">
        <v>1324</v>
      </c>
      <c r="C477" s="81">
        <v>2</v>
      </c>
      <c r="D477" s="119">
        <v>0.0007794820428577924</v>
      </c>
      <c r="E477" s="119">
        <v>1.3414345245781403</v>
      </c>
      <c r="F477" s="81" t="s">
        <v>2084</v>
      </c>
      <c r="G477" s="81" t="b">
        <v>0</v>
      </c>
      <c r="H477" s="81" t="b">
        <v>0</v>
      </c>
      <c r="I477" s="81" t="b">
        <v>0</v>
      </c>
      <c r="J477" s="81" t="b">
        <v>0</v>
      </c>
      <c r="K477" s="81" t="b">
        <v>0</v>
      </c>
      <c r="L477" s="81" t="b">
        <v>0</v>
      </c>
    </row>
    <row r="478" spans="1:12" ht="15">
      <c r="A478" s="81" t="s">
        <v>1522</v>
      </c>
      <c r="B478" s="81" t="s">
        <v>1283</v>
      </c>
      <c r="C478" s="81">
        <v>2</v>
      </c>
      <c r="D478" s="119">
        <v>0.0007794820428577924</v>
      </c>
      <c r="E478" s="119">
        <v>1.8914655159020926</v>
      </c>
      <c r="F478" s="81" t="s">
        <v>2084</v>
      </c>
      <c r="G478" s="81" t="b">
        <v>0</v>
      </c>
      <c r="H478" s="81" t="b">
        <v>0</v>
      </c>
      <c r="I478" s="81" t="b">
        <v>0</v>
      </c>
      <c r="J478" s="81" t="b">
        <v>0</v>
      </c>
      <c r="K478" s="81" t="b">
        <v>0</v>
      </c>
      <c r="L478" s="81" t="b">
        <v>0</v>
      </c>
    </row>
    <row r="479" spans="1:12" ht="15">
      <c r="A479" s="81" t="s">
        <v>1283</v>
      </c>
      <c r="B479" s="81" t="s">
        <v>1286</v>
      </c>
      <c r="C479" s="81">
        <v>2</v>
      </c>
      <c r="D479" s="119">
        <v>0.0007794820428577924</v>
      </c>
      <c r="E479" s="119">
        <v>1.0995259810328157</v>
      </c>
      <c r="F479" s="81" t="s">
        <v>2084</v>
      </c>
      <c r="G479" s="81" t="b">
        <v>0</v>
      </c>
      <c r="H479" s="81" t="b">
        <v>0</v>
      </c>
      <c r="I479" s="81" t="b">
        <v>0</v>
      </c>
      <c r="J479" s="81" t="b">
        <v>0</v>
      </c>
      <c r="K479" s="81" t="b">
        <v>0</v>
      </c>
      <c r="L479" s="81" t="b">
        <v>0</v>
      </c>
    </row>
    <row r="480" spans="1:12" ht="15">
      <c r="A480" s="81" t="s">
        <v>1286</v>
      </c>
      <c r="B480" s="81" t="s">
        <v>1407</v>
      </c>
      <c r="C480" s="81">
        <v>2</v>
      </c>
      <c r="D480" s="119">
        <v>0.0007794820428577924</v>
      </c>
      <c r="E480" s="119">
        <v>1.7753721865216967</v>
      </c>
      <c r="F480" s="81" t="s">
        <v>2084</v>
      </c>
      <c r="G480" s="81" t="b">
        <v>0</v>
      </c>
      <c r="H480" s="81" t="b">
        <v>0</v>
      </c>
      <c r="I480" s="81" t="b">
        <v>0</v>
      </c>
      <c r="J480" s="81" t="b">
        <v>0</v>
      </c>
      <c r="K480" s="81" t="b">
        <v>0</v>
      </c>
      <c r="L480" s="81" t="b">
        <v>0</v>
      </c>
    </row>
    <row r="481" spans="1:12" ht="15">
      <c r="A481" s="81" t="s">
        <v>1407</v>
      </c>
      <c r="B481" s="81" t="s">
        <v>1526</v>
      </c>
      <c r="C481" s="81">
        <v>2</v>
      </c>
      <c r="D481" s="119">
        <v>0.0007794820428577924</v>
      </c>
      <c r="E481" s="119">
        <v>2.6046759593527216</v>
      </c>
      <c r="F481" s="81" t="s">
        <v>2084</v>
      </c>
      <c r="G481" s="81" t="b">
        <v>0</v>
      </c>
      <c r="H481" s="81" t="b">
        <v>0</v>
      </c>
      <c r="I481" s="81" t="b">
        <v>0</v>
      </c>
      <c r="J481" s="81" t="b">
        <v>0</v>
      </c>
      <c r="K481" s="81" t="b">
        <v>0</v>
      </c>
      <c r="L481" s="81" t="b">
        <v>0</v>
      </c>
    </row>
    <row r="482" spans="1:12" ht="15">
      <c r="A482" s="81" t="s">
        <v>1526</v>
      </c>
      <c r="B482" s="81" t="s">
        <v>1504</v>
      </c>
      <c r="C482" s="81">
        <v>2</v>
      </c>
      <c r="D482" s="119">
        <v>0.0007794820428577924</v>
      </c>
      <c r="E482" s="119">
        <v>2.780767218408403</v>
      </c>
      <c r="F482" s="81" t="s">
        <v>2084</v>
      </c>
      <c r="G482" s="81" t="b">
        <v>0</v>
      </c>
      <c r="H482" s="81" t="b">
        <v>0</v>
      </c>
      <c r="I482" s="81" t="b">
        <v>0</v>
      </c>
      <c r="J482" s="81" t="b">
        <v>0</v>
      </c>
      <c r="K482" s="81" t="b">
        <v>0</v>
      </c>
      <c r="L482" s="81" t="b">
        <v>0</v>
      </c>
    </row>
    <row r="483" spans="1:12" ht="15">
      <c r="A483" s="81" t="s">
        <v>1504</v>
      </c>
      <c r="B483" s="81" t="s">
        <v>1407</v>
      </c>
      <c r="C483" s="81">
        <v>2</v>
      </c>
      <c r="D483" s="119">
        <v>0.0007794820428577924</v>
      </c>
      <c r="E483" s="119">
        <v>2.6046759593527216</v>
      </c>
      <c r="F483" s="81" t="s">
        <v>2084</v>
      </c>
      <c r="G483" s="81" t="b">
        <v>0</v>
      </c>
      <c r="H483" s="81" t="b">
        <v>0</v>
      </c>
      <c r="I483" s="81" t="b">
        <v>0</v>
      </c>
      <c r="J483" s="81" t="b">
        <v>0</v>
      </c>
      <c r="K483" s="81" t="b">
        <v>0</v>
      </c>
      <c r="L483" s="81" t="b">
        <v>0</v>
      </c>
    </row>
    <row r="484" spans="1:12" ht="15">
      <c r="A484" s="81" t="s">
        <v>1407</v>
      </c>
      <c r="B484" s="81" t="s">
        <v>848</v>
      </c>
      <c r="C484" s="81">
        <v>2</v>
      </c>
      <c r="D484" s="119">
        <v>0.0007794820428577924</v>
      </c>
      <c r="E484" s="119">
        <v>1.03354968226841</v>
      </c>
      <c r="F484" s="81" t="s">
        <v>2084</v>
      </c>
      <c r="G484" s="81" t="b">
        <v>0</v>
      </c>
      <c r="H484" s="81" t="b">
        <v>0</v>
      </c>
      <c r="I484" s="81" t="b">
        <v>0</v>
      </c>
      <c r="J484" s="81" t="b">
        <v>0</v>
      </c>
      <c r="K484" s="81" t="b">
        <v>0</v>
      </c>
      <c r="L484" s="81" t="b">
        <v>0</v>
      </c>
    </row>
    <row r="485" spans="1:12" ht="15">
      <c r="A485" s="81" t="s">
        <v>1667</v>
      </c>
      <c r="B485" s="81" t="s">
        <v>1284</v>
      </c>
      <c r="C485" s="81">
        <v>2</v>
      </c>
      <c r="D485" s="119">
        <v>0.0007794820428577924</v>
      </c>
      <c r="E485" s="119">
        <v>2.0453679484457092</v>
      </c>
      <c r="F485" s="81" t="s">
        <v>2084</v>
      </c>
      <c r="G485" s="81" t="b">
        <v>0</v>
      </c>
      <c r="H485" s="81" t="b">
        <v>0</v>
      </c>
      <c r="I485" s="81" t="b">
        <v>0</v>
      </c>
      <c r="J485" s="81" t="b">
        <v>0</v>
      </c>
      <c r="K485" s="81" t="b">
        <v>0</v>
      </c>
      <c r="L485" s="81" t="b">
        <v>0</v>
      </c>
    </row>
    <row r="486" spans="1:12" ht="15">
      <c r="A486" s="81" t="s">
        <v>1284</v>
      </c>
      <c r="B486" s="81" t="s">
        <v>1359</v>
      </c>
      <c r="C486" s="81">
        <v>2</v>
      </c>
      <c r="D486" s="119">
        <v>0.0007794820428577924</v>
      </c>
      <c r="E486" s="119">
        <v>1.6773911631511147</v>
      </c>
      <c r="F486" s="81" t="s">
        <v>2084</v>
      </c>
      <c r="G486" s="81" t="b">
        <v>0</v>
      </c>
      <c r="H486" s="81" t="b">
        <v>0</v>
      </c>
      <c r="I486" s="81" t="b">
        <v>0</v>
      </c>
      <c r="J486" s="81" t="b">
        <v>0</v>
      </c>
      <c r="K486" s="81" t="b">
        <v>0</v>
      </c>
      <c r="L486" s="81" t="b">
        <v>0</v>
      </c>
    </row>
    <row r="487" spans="1:12" ht="15">
      <c r="A487" s="81" t="s">
        <v>1359</v>
      </c>
      <c r="B487" s="81" t="s">
        <v>1438</v>
      </c>
      <c r="C487" s="81">
        <v>2</v>
      </c>
      <c r="D487" s="119">
        <v>0.0007794820428577924</v>
      </c>
      <c r="E487" s="119">
        <v>2.3828272097363654</v>
      </c>
      <c r="F487" s="81" t="s">
        <v>2084</v>
      </c>
      <c r="G487" s="81" t="b">
        <v>0</v>
      </c>
      <c r="H487" s="81" t="b">
        <v>0</v>
      </c>
      <c r="I487" s="81" t="b">
        <v>0</v>
      </c>
      <c r="J487" s="81" t="b">
        <v>0</v>
      </c>
      <c r="K487" s="81" t="b">
        <v>0</v>
      </c>
      <c r="L487" s="81" t="b">
        <v>0</v>
      </c>
    </row>
    <row r="488" spans="1:12" ht="15">
      <c r="A488" s="81" t="s">
        <v>1438</v>
      </c>
      <c r="B488" s="81" t="s">
        <v>1607</v>
      </c>
      <c r="C488" s="81">
        <v>2</v>
      </c>
      <c r="D488" s="119">
        <v>0.0007794820428577924</v>
      </c>
      <c r="E488" s="119">
        <v>2.8087959420086466</v>
      </c>
      <c r="F488" s="81" t="s">
        <v>2084</v>
      </c>
      <c r="G488" s="81" t="b">
        <v>0</v>
      </c>
      <c r="H488" s="81" t="b">
        <v>0</v>
      </c>
      <c r="I488" s="81" t="b">
        <v>0</v>
      </c>
      <c r="J488" s="81" t="b">
        <v>1</v>
      </c>
      <c r="K488" s="81" t="b">
        <v>0</v>
      </c>
      <c r="L488" s="81" t="b">
        <v>0</v>
      </c>
    </row>
    <row r="489" spans="1:12" ht="15">
      <c r="A489" s="81" t="s">
        <v>1607</v>
      </c>
      <c r="B489" s="81" t="s">
        <v>1450</v>
      </c>
      <c r="C489" s="81">
        <v>2</v>
      </c>
      <c r="D489" s="119">
        <v>0.0007794820428577924</v>
      </c>
      <c r="E489" s="119">
        <v>2.8087959420086466</v>
      </c>
      <c r="F489" s="81" t="s">
        <v>2084</v>
      </c>
      <c r="G489" s="81" t="b">
        <v>1</v>
      </c>
      <c r="H489" s="81" t="b">
        <v>0</v>
      </c>
      <c r="I489" s="81" t="b">
        <v>0</v>
      </c>
      <c r="J489" s="81" t="b">
        <v>0</v>
      </c>
      <c r="K489" s="81" t="b">
        <v>0</v>
      </c>
      <c r="L489" s="81" t="b">
        <v>0</v>
      </c>
    </row>
    <row r="490" spans="1:12" ht="15">
      <c r="A490" s="81" t="s">
        <v>1450</v>
      </c>
      <c r="B490" s="81" t="s">
        <v>1982</v>
      </c>
      <c r="C490" s="81">
        <v>2</v>
      </c>
      <c r="D490" s="119">
        <v>0.0007794820428577924</v>
      </c>
      <c r="E490" s="119">
        <v>2.9848872010643275</v>
      </c>
      <c r="F490" s="81" t="s">
        <v>2084</v>
      </c>
      <c r="G490" s="81" t="b">
        <v>0</v>
      </c>
      <c r="H490" s="81" t="b">
        <v>0</v>
      </c>
      <c r="I490" s="81" t="b">
        <v>0</v>
      </c>
      <c r="J490" s="81" t="b">
        <v>0</v>
      </c>
      <c r="K490" s="81" t="b">
        <v>0</v>
      </c>
      <c r="L490" s="81" t="b">
        <v>0</v>
      </c>
    </row>
    <row r="491" spans="1:12" ht="15">
      <c r="A491" s="81" t="s">
        <v>1982</v>
      </c>
      <c r="B491" s="81" t="s">
        <v>1299</v>
      </c>
      <c r="C491" s="81">
        <v>2</v>
      </c>
      <c r="D491" s="119">
        <v>0.0007794820428577924</v>
      </c>
      <c r="E491" s="119">
        <v>2.42858470029704</v>
      </c>
      <c r="F491" s="81" t="s">
        <v>2084</v>
      </c>
      <c r="G491" s="81" t="b">
        <v>0</v>
      </c>
      <c r="H491" s="81" t="b">
        <v>0</v>
      </c>
      <c r="I491" s="81" t="b">
        <v>0</v>
      </c>
      <c r="J491" s="81" t="b">
        <v>0</v>
      </c>
      <c r="K491" s="81" t="b">
        <v>0</v>
      </c>
      <c r="L491" s="81" t="b">
        <v>0</v>
      </c>
    </row>
    <row r="492" spans="1:12" ht="15">
      <c r="A492" s="81" t="s">
        <v>1299</v>
      </c>
      <c r="B492" s="81" t="s">
        <v>1983</v>
      </c>
      <c r="C492" s="81">
        <v>2</v>
      </c>
      <c r="D492" s="119">
        <v>0.0007794820428577924</v>
      </c>
      <c r="E492" s="119">
        <v>2.42858470029704</v>
      </c>
      <c r="F492" s="81" t="s">
        <v>2084</v>
      </c>
      <c r="G492" s="81" t="b">
        <v>0</v>
      </c>
      <c r="H492" s="81" t="b">
        <v>0</v>
      </c>
      <c r="I492" s="81" t="b">
        <v>0</v>
      </c>
      <c r="J492" s="81" t="b">
        <v>0</v>
      </c>
      <c r="K492" s="81" t="b">
        <v>0</v>
      </c>
      <c r="L492" s="81" t="b">
        <v>0</v>
      </c>
    </row>
    <row r="493" spans="1:12" ht="15">
      <c r="A493" s="81" t="s">
        <v>1983</v>
      </c>
      <c r="B493" s="81" t="s">
        <v>1984</v>
      </c>
      <c r="C493" s="81">
        <v>2</v>
      </c>
      <c r="D493" s="119">
        <v>0.0007794820428577924</v>
      </c>
      <c r="E493" s="119">
        <v>3.3828272097363654</v>
      </c>
      <c r="F493" s="81" t="s">
        <v>2084</v>
      </c>
      <c r="G493" s="81" t="b">
        <v>0</v>
      </c>
      <c r="H493" s="81" t="b">
        <v>0</v>
      </c>
      <c r="I493" s="81" t="b">
        <v>0</v>
      </c>
      <c r="J493" s="81" t="b">
        <v>0</v>
      </c>
      <c r="K493" s="81" t="b">
        <v>0</v>
      </c>
      <c r="L493" s="81" t="b">
        <v>0</v>
      </c>
    </row>
    <row r="494" spans="1:12" ht="15">
      <c r="A494" s="81" t="s">
        <v>1984</v>
      </c>
      <c r="B494" s="81" t="s">
        <v>1985</v>
      </c>
      <c r="C494" s="81">
        <v>2</v>
      </c>
      <c r="D494" s="119">
        <v>0.0007794820428577924</v>
      </c>
      <c r="E494" s="119">
        <v>3.3828272097363654</v>
      </c>
      <c r="F494" s="81" t="s">
        <v>2084</v>
      </c>
      <c r="G494" s="81" t="b">
        <v>0</v>
      </c>
      <c r="H494" s="81" t="b">
        <v>0</v>
      </c>
      <c r="I494" s="81" t="b">
        <v>0</v>
      </c>
      <c r="J494" s="81" t="b">
        <v>0</v>
      </c>
      <c r="K494" s="81" t="b">
        <v>0</v>
      </c>
      <c r="L494" s="81" t="b">
        <v>0</v>
      </c>
    </row>
    <row r="495" spans="1:12" ht="15">
      <c r="A495" s="81" t="s">
        <v>1985</v>
      </c>
      <c r="B495" s="81" t="s">
        <v>1280</v>
      </c>
      <c r="C495" s="81">
        <v>2</v>
      </c>
      <c r="D495" s="119">
        <v>0.0007794820428577924</v>
      </c>
      <c r="E495" s="119">
        <v>1.9848872010643275</v>
      </c>
      <c r="F495" s="81" t="s">
        <v>2084</v>
      </c>
      <c r="G495" s="81" t="b">
        <v>0</v>
      </c>
      <c r="H495" s="81" t="b">
        <v>0</v>
      </c>
      <c r="I495" s="81" t="b">
        <v>0</v>
      </c>
      <c r="J495" s="81" t="b">
        <v>0</v>
      </c>
      <c r="K495" s="81" t="b">
        <v>0</v>
      </c>
      <c r="L495" s="81" t="b">
        <v>0</v>
      </c>
    </row>
    <row r="496" spans="1:12" ht="15">
      <c r="A496" s="81" t="s">
        <v>1374</v>
      </c>
      <c r="B496" s="81" t="s">
        <v>1282</v>
      </c>
      <c r="C496" s="81">
        <v>2</v>
      </c>
      <c r="D496" s="119">
        <v>0.0007794820428577924</v>
      </c>
      <c r="E496" s="119">
        <v>1.6046759593527216</v>
      </c>
      <c r="F496" s="81" t="s">
        <v>2084</v>
      </c>
      <c r="G496" s="81" t="b">
        <v>0</v>
      </c>
      <c r="H496" s="81" t="b">
        <v>0</v>
      </c>
      <c r="I496" s="81" t="b">
        <v>0</v>
      </c>
      <c r="J496" s="81" t="b">
        <v>0</v>
      </c>
      <c r="K496" s="81" t="b">
        <v>0</v>
      </c>
      <c r="L496" s="81" t="b">
        <v>0</v>
      </c>
    </row>
    <row r="497" spans="1:12" ht="15">
      <c r="A497" s="81" t="s">
        <v>1282</v>
      </c>
      <c r="B497" s="81" t="s">
        <v>1288</v>
      </c>
      <c r="C497" s="81">
        <v>2</v>
      </c>
      <c r="D497" s="119">
        <v>0.0007794820428577924</v>
      </c>
      <c r="E497" s="119">
        <v>1.060607915002446</v>
      </c>
      <c r="F497" s="81" t="s">
        <v>2084</v>
      </c>
      <c r="G497" s="81" t="b">
        <v>0</v>
      </c>
      <c r="H497" s="81" t="b">
        <v>0</v>
      </c>
      <c r="I497" s="81" t="b">
        <v>0</v>
      </c>
      <c r="J497" s="81" t="b">
        <v>0</v>
      </c>
      <c r="K497" s="81" t="b">
        <v>0</v>
      </c>
      <c r="L497" s="81" t="b">
        <v>0</v>
      </c>
    </row>
    <row r="498" spans="1:12" ht="15">
      <c r="A498" s="81" t="s">
        <v>1288</v>
      </c>
      <c r="B498" s="81" t="s">
        <v>1375</v>
      </c>
      <c r="C498" s="81">
        <v>2</v>
      </c>
      <c r="D498" s="119">
        <v>0.0007794820428577924</v>
      </c>
      <c r="E498" s="119">
        <v>1.778061325032478</v>
      </c>
      <c r="F498" s="81" t="s">
        <v>2084</v>
      </c>
      <c r="G498" s="81" t="b">
        <v>0</v>
      </c>
      <c r="H498" s="81" t="b">
        <v>0</v>
      </c>
      <c r="I498" s="81" t="b">
        <v>0</v>
      </c>
      <c r="J498" s="81" t="b">
        <v>0</v>
      </c>
      <c r="K498" s="81" t="b">
        <v>0</v>
      </c>
      <c r="L498" s="81" t="b">
        <v>0</v>
      </c>
    </row>
    <row r="499" spans="1:12" ht="15">
      <c r="A499" s="81" t="s">
        <v>1375</v>
      </c>
      <c r="B499" s="81" t="s">
        <v>1339</v>
      </c>
      <c r="C499" s="81">
        <v>2</v>
      </c>
      <c r="D499" s="119">
        <v>0.0007794820428577924</v>
      </c>
      <c r="E499" s="119">
        <v>2.185546651610746</v>
      </c>
      <c r="F499" s="81" t="s">
        <v>2084</v>
      </c>
      <c r="G499" s="81" t="b">
        <v>0</v>
      </c>
      <c r="H499" s="81" t="b">
        <v>0</v>
      </c>
      <c r="I499" s="81" t="b">
        <v>0</v>
      </c>
      <c r="J499" s="81" t="b">
        <v>0</v>
      </c>
      <c r="K499" s="81" t="b">
        <v>0</v>
      </c>
      <c r="L499" s="81" t="b">
        <v>0</v>
      </c>
    </row>
    <row r="500" spans="1:12" ht="15">
      <c r="A500" s="81" t="s">
        <v>1991</v>
      </c>
      <c r="B500" s="81" t="s">
        <v>1346</v>
      </c>
      <c r="C500" s="81">
        <v>2</v>
      </c>
      <c r="D500" s="119">
        <v>0.0007794820428577924</v>
      </c>
      <c r="E500" s="119">
        <v>2.780767218408403</v>
      </c>
      <c r="F500" s="81" t="s">
        <v>2084</v>
      </c>
      <c r="G500" s="81" t="b">
        <v>0</v>
      </c>
      <c r="H500" s="81" t="b">
        <v>0</v>
      </c>
      <c r="I500" s="81" t="b">
        <v>0</v>
      </c>
      <c r="J500" s="81" t="b">
        <v>0</v>
      </c>
      <c r="K500" s="81" t="b">
        <v>0</v>
      </c>
      <c r="L500" s="81" t="b">
        <v>0</v>
      </c>
    </row>
    <row r="501" spans="1:12" ht="15">
      <c r="A501" s="81" t="s">
        <v>1354</v>
      </c>
      <c r="B501" s="81" t="s">
        <v>1681</v>
      </c>
      <c r="C501" s="81">
        <v>2</v>
      </c>
      <c r="D501" s="119">
        <v>0.0007794820428577924</v>
      </c>
      <c r="E501" s="119">
        <v>2.6046759593527216</v>
      </c>
      <c r="F501" s="81" t="s">
        <v>2084</v>
      </c>
      <c r="G501" s="81" t="b">
        <v>0</v>
      </c>
      <c r="H501" s="81" t="b">
        <v>0</v>
      </c>
      <c r="I501" s="81" t="b">
        <v>0</v>
      </c>
      <c r="J501" s="81" t="b">
        <v>0</v>
      </c>
      <c r="K501" s="81" t="b">
        <v>0</v>
      </c>
      <c r="L501" s="81" t="b">
        <v>0</v>
      </c>
    </row>
    <row r="502" spans="1:12" ht="15">
      <c r="A502" s="81" t="s">
        <v>1314</v>
      </c>
      <c r="B502" s="81" t="s">
        <v>1285</v>
      </c>
      <c r="C502" s="81">
        <v>2</v>
      </c>
      <c r="D502" s="119">
        <v>0.0007794820428577924</v>
      </c>
      <c r="E502" s="119">
        <v>1.4585479236744836</v>
      </c>
      <c r="F502" s="81" t="s">
        <v>2084</v>
      </c>
      <c r="G502" s="81" t="b">
        <v>0</v>
      </c>
      <c r="H502" s="81" t="b">
        <v>0</v>
      </c>
      <c r="I502" s="81" t="b">
        <v>0</v>
      </c>
      <c r="J502" s="81" t="b">
        <v>0</v>
      </c>
      <c r="K502" s="81" t="b">
        <v>0</v>
      </c>
      <c r="L502" s="81" t="b">
        <v>0</v>
      </c>
    </row>
    <row r="503" spans="1:12" ht="15">
      <c r="A503" s="81" t="s">
        <v>1285</v>
      </c>
      <c r="B503" s="81" t="s">
        <v>1408</v>
      </c>
      <c r="C503" s="81">
        <v>2</v>
      </c>
      <c r="D503" s="119">
        <v>0.0007794820428577924</v>
      </c>
      <c r="E503" s="119">
        <v>1.7595779193384649</v>
      </c>
      <c r="F503" s="81" t="s">
        <v>2084</v>
      </c>
      <c r="G503" s="81" t="b">
        <v>0</v>
      </c>
      <c r="H503" s="81" t="b">
        <v>0</v>
      </c>
      <c r="I503" s="81" t="b">
        <v>0</v>
      </c>
      <c r="J503" s="81" t="b">
        <v>0</v>
      </c>
      <c r="K503" s="81" t="b">
        <v>0</v>
      </c>
      <c r="L503" s="81" t="b">
        <v>0</v>
      </c>
    </row>
    <row r="504" spans="1:12" ht="15">
      <c r="A504" s="81" t="s">
        <v>1441</v>
      </c>
      <c r="B504" s="81" t="s">
        <v>1441</v>
      </c>
      <c r="C504" s="81">
        <v>2</v>
      </c>
      <c r="D504" s="119">
        <v>0.0008997016896884558</v>
      </c>
      <c r="E504" s="119">
        <v>2.8087959420086466</v>
      </c>
      <c r="F504" s="81" t="s">
        <v>2084</v>
      </c>
      <c r="G504" s="81" t="b">
        <v>1</v>
      </c>
      <c r="H504" s="81" t="b">
        <v>0</v>
      </c>
      <c r="I504" s="81" t="b">
        <v>0</v>
      </c>
      <c r="J504" s="81" t="b">
        <v>1</v>
      </c>
      <c r="K504" s="81" t="b">
        <v>0</v>
      </c>
      <c r="L504" s="81" t="b">
        <v>0</v>
      </c>
    </row>
    <row r="505" spans="1:12" ht="15">
      <c r="A505" s="81" t="s">
        <v>1669</v>
      </c>
      <c r="B505" s="81" t="s">
        <v>2002</v>
      </c>
      <c r="C505" s="81">
        <v>2</v>
      </c>
      <c r="D505" s="119">
        <v>0.0007794820428577924</v>
      </c>
      <c r="E505" s="119">
        <v>3.206735950680684</v>
      </c>
      <c r="F505" s="81" t="s">
        <v>2084</v>
      </c>
      <c r="G505" s="81" t="b">
        <v>0</v>
      </c>
      <c r="H505" s="81" t="b">
        <v>0</v>
      </c>
      <c r="I505" s="81" t="b">
        <v>0</v>
      </c>
      <c r="J505" s="81" t="b">
        <v>0</v>
      </c>
      <c r="K505" s="81" t="b">
        <v>0</v>
      </c>
      <c r="L505" s="81" t="b">
        <v>0</v>
      </c>
    </row>
    <row r="506" spans="1:12" ht="15">
      <c r="A506" s="81" t="s">
        <v>1282</v>
      </c>
      <c r="B506" s="81" t="s">
        <v>1280</v>
      </c>
      <c r="C506" s="81">
        <v>2</v>
      </c>
      <c r="D506" s="119">
        <v>0.0007794820428577924</v>
      </c>
      <c r="E506" s="119">
        <v>0.7418491523780332</v>
      </c>
      <c r="F506" s="81" t="s">
        <v>2084</v>
      </c>
      <c r="G506" s="81" t="b">
        <v>0</v>
      </c>
      <c r="H506" s="81" t="b">
        <v>0</v>
      </c>
      <c r="I506" s="81" t="b">
        <v>0</v>
      </c>
      <c r="J506" s="81" t="b">
        <v>0</v>
      </c>
      <c r="K506" s="81" t="b">
        <v>0</v>
      </c>
      <c r="L506" s="81" t="b">
        <v>0</v>
      </c>
    </row>
    <row r="507" spans="1:12" ht="15">
      <c r="A507" s="81" t="s">
        <v>1285</v>
      </c>
      <c r="B507" s="81" t="s">
        <v>1308</v>
      </c>
      <c r="C507" s="81">
        <v>2</v>
      </c>
      <c r="D507" s="119">
        <v>0.0007794820428577924</v>
      </c>
      <c r="E507" s="119">
        <v>1.4585479236744836</v>
      </c>
      <c r="F507" s="81" t="s">
        <v>2084</v>
      </c>
      <c r="G507" s="81" t="b">
        <v>0</v>
      </c>
      <c r="H507" s="81" t="b">
        <v>0</v>
      </c>
      <c r="I507" s="81" t="b">
        <v>0</v>
      </c>
      <c r="J507" s="81" t="b">
        <v>0</v>
      </c>
      <c r="K507" s="81" t="b">
        <v>0</v>
      </c>
      <c r="L507" s="81" t="b">
        <v>0</v>
      </c>
    </row>
    <row r="508" spans="1:12" ht="15">
      <c r="A508" s="81" t="s">
        <v>2015</v>
      </c>
      <c r="B508" s="81" t="s">
        <v>1330</v>
      </c>
      <c r="C508" s="81">
        <v>2</v>
      </c>
      <c r="D508" s="119">
        <v>0.0007794820428577924</v>
      </c>
      <c r="E508" s="119">
        <v>2.6838572054003467</v>
      </c>
      <c r="F508" s="81" t="s">
        <v>2084</v>
      </c>
      <c r="G508" s="81" t="b">
        <v>0</v>
      </c>
      <c r="H508" s="81" t="b">
        <v>0</v>
      </c>
      <c r="I508" s="81" t="b">
        <v>0</v>
      </c>
      <c r="J508" s="81" t="b">
        <v>0</v>
      </c>
      <c r="K508" s="81" t="b">
        <v>0</v>
      </c>
      <c r="L508" s="81" t="b">
        <v>0</v>
      </c>
    </row>
    <row r="509" spans="1:12" ht="15">
      <c r="A509" s="81" t="s">
        <v>1405</v>
      </c>
      <c r="B509" s="81" t="s">
        <v>848</v>
      </c>
      <c r="C509" s="81">
        <v>2</v>
      </c>
      <c r="D509" s="119">
        <v>0.0007794820428577924</v>
      </c>
      <c r="E509" s="119">
        <v>1.112730928316035</v>
      </c>
      <c r="F509" s="81" t="s">
        <v>2084</v>
      </c>
      <c r="G509" s="81" t="b">
        <v>0</v>
      </c>
      <c r="H509" s="81" t="b">
        <v>0</v>
      </c>
      <c r="I509" s="81" t="b">
        <v>0</v>
      </c>
      <c r="J509" s="81" t="b">
        <v>0</v>
      </c>
      <c r="K509" s="81" t="b">
        <v>0</v>
      </c>
      <c r="L509" s="81" t="b">
        <v>0</v>
      </c>
    </row>
    <row r="510" spans="1:12" ht="15">
      <c r="A510" s="81" t="s">
        <v>2021</v>
      </c>
      <c r="B510" s="81" t="s">
        <v>1404</v>
      </c>
      <c r="C510" s="81">
        <v>2</v>
      </c>
      <c r="D510" s="119">
        <v>0.0007794820428577924</v>
      </c>
      <c r="E510" s="119">
        <v>2.905705955016703</v>
      </c>
      <c r="F510" s="81" t="s">
        <v>2084</v>
      </c>
      <c r="G510" s="81" t="b">
        <v>1</v>
      </c>
      <c r="H510" s="81" t="b">
        <v>0</v>
      </c>
      <c r="I510" s="81" t="b">
        <v>0</v>
      </c>
      <c r="J510" s="81" t="b">
        <v>0</v>
      </c>
      <c r="K510" s="81" t="b">
        <v>0</v>
      </c>
      <c r="L510" s="81" t="b">
        <v>0</v>
      </c>
    </row>
    <row r="511" spans="1:12" ht="15">
      <c r="A511" s="81" t="s">
        <v>1526</v>
      </c>
      <c r="B511" s="81" t="s">
        <v>848</v>
      </c>
      <c r="C511" s="81">
        <v>2</v>
      </c>
      <c r="D511" s="119">
        <v>0.0007794820428577924</v>
      </c>
      <c r="E511" s="119">
        <v>1.2096409413240912</v>
      </c>
      <c r="F511" s="81" t="s">
        <v>2084</v>
      </c>
      <c r="G511" s="81" t="b">
        <v>0</v>
      </c>
      <c r="H511" s="81" t="b">
        <v>0</v>
      </c>
      <c r="I511" s="81" t="b">
        <v>0</v>
      </c>
      <c r="J511" s="81" t="b">
        <v>0</v>
      </c>
      <c r="K511" s="81" t="b">
        <v>0</v>
      </c>
      <c r="L511" s="81" t="b">
        <v>0</v>
      </c>
    </row>
    <row r="512" spans="1:12" ht="15">
      <c r="A512" s="81" t="s">
        <v>1298</v>
      </c>
      <c r="B512" s="81" t="s">
        <v>1407</v>
      </c>
      <c r="C512" s="81">
        <v>2</v>
      </c>
      <c r="D512" s="119">
        <v>0.0007794820428577924</v>
      </c>
      <c r="E512" s="119">
        <v>2.002615968024759</v>
      </c>
      <c r="F512" s="81" t="s">
        <v>2084</v>
      </c>
      <c r="G512" s="81" t="b">
        <v>0</v>
      </c>
      <c r="H512" s="81" t="b">
        <v>0</v>
      </c>
      <c r="I512" s="81" t="b">
        <v>0</v>
      </c>
      <c r="J512" s="81" t="b">
        <v>0</v>
      </c>
      <c r="K512" s="81" t="b">
        <v>0</v>
      </c>
      <c r="L512" s="81" t="b">
        <v>0</v>
      </c>
    </row>
    <row r="513" spans="1:12" ht="15">
      <c r="A513" s="81" t="s">
        <v>1407</v>
      </c>
      <c r="B513" s="81" t="s">
        <v>2022</v>
      </c>
      <c r="C513" s="81">
        <v>2</v>
      </c>
      <c r="D513" s="119">
        <v>0.0007794820428577924</v>
      </c>
      <c r="E513" s="119">
        <v>2.905705955016703</v>
      </c>
      <c r="F513" s="81" t="s">
        <v>2084</v>
      </c>
      <c r="G513" s="81" t="b">
        <v>0</v>
      </c>
      <c r="H513" s="81" t="b">
        <v>0</v>
      </c>
      <c r="I513" s="81" t="b">
        <v>0</v>
      </c>
      <c r="J513" s="81" t="b">
        <v>0</v>
      </c>
      <c r="K513" s="81" t="b">
        <v>0</v>
      </c>
      <c r="L513" s="81" t="b">
        <v>0</v>
      </c>
    </row>
    <row r="514" spans="1:12" ht="15">
      <c r="A514" s="81" t="s">
        <v>1408</v>
      </c>
      <c r="B514" s="81" t="s">
        <v>848</v>
      </c>
      <c r="C514" s="81">
        <v>2</v>
      </c>
      <c r="D514" s="119">
        <v>0.0007794820428577924</v>
      </c>
      <c r="E514" s="119">
        <v>1.03354968226841</v>
      </c>
      <c r="F514" s="81" t="s">
        <v>2084</v>
      </c>
      <c r="G514" s="81" t="b">
        <v>0</v>
      </c>
      <c r="H514" s="81" t="b">
        <v>0</v>
      </c>
      <c r="I514" s="81" t="b">
        <v>0</v>
      </c>
      <c r="J514" s="81" t="b">
        <v>0</v>
      </c>
      <c r="K514" s="81" t="b">
        <v>0</v>
      </c>
      <c r="L514" s="81" t="b">
        <v>0</v>
      </c>
    </row>
    <row r="515" spans="1:12" ht="15">
      <c r="A515" s="81" t="s">
        <v>1429</v>
      </c>
      <c r="B515" s="81" t="s">
        <v>1431</v>
      </c>
      <c r="C515" s="81">
        <v>2</v>
      </c>
      <c r="D515" s="119">
        <v>0.0007794820428577924</v>
      </c>
      <c r="E515" s="119">
        <v>2.58694719239229</v>
      </c>
      <c r="F515" s="81" t="s">
        <v>2084</v>
      </c>
      <c r="G515" s="81" t="b">
        <v>0</v>
      </c>
      <c r="H515" s="81" t="b">
        <v>0</v>
      </c>
      <c r="I515" s="81" t="b">
        <v>0</v>
      </c>
      <c r="J515" s="81" t="b">
        <v>0</v>
      </c>
      <c r="K515" s="81" t="b">
        <v>0</v>
      </c>
      <c r="L515" s="81" t="b">
        <v>0</v>
      </c>
    </row>
    <row r="516" spans="1:12" ht="15">
      <c r="A516" s="81" t="s">
        <v>1286</v>
      </c>
      <c r="B516" s="81" t="s">
        <v>848</v>
      </c>
      <c r="C516" s="81">
        <v>2</v>
      </c>
      <c r="D516" s="119">
        <v>0.0007794820428577924</v>
      </c>
      <c r="E516" s="119">
        <v>0.38033716849306626</v>
      </c>
      <c r="F516" s="81" t="s">
        <v>2084</v>
      </c>
      <c r="G516" s="81" t="b">
        <v>0</v>
      </c>
      <c r="H516" s="81" t="b">
        <v>0</v>
      </c>
      <c r="I516" s="81" t="b">
        <v>0</v>
      </c>
      <c r="J516" s="81" t="b">
        <v>0</v>
      </c>
      <c r="K516" s="81" t="b">
        <v>0</v>
      </c>
      <c r="L516" s="81" t="b">
        <v>0</v>
      </c>
    </row>
    <row r="517" spans="1:12" ht="15">
      <c r="A517" s="81" t="s">
        <v>1281</v>
      </c>
      <c r="B517" s="81" t="s">
        <v>1434</v>
      </c>
      <c r="C517" s="81">
        <v>2</v>
      </c>
      <c r="D517" s="119">
        <v>0.0008997016896884558</v>
      </c>
      <c r="E517" s="119">
        <v>1.6424645202421215</v>
      </c>
      <c r="F517" s="81" t="s">
        <v>2084</v>
      </c>
      <c r="G517" s="81" t="b">
        <v>0</v>
      </c>
      <c r="H517" s="81" t="b">
        <v>0</v>
      </c>
      <c r="I517" s="81" t="b">
        <v>0</v>
      </c>
      <c r="J517" s="81" t="b">
        <v>0</v>
      </c>
      <c r="K517" s="81" t="b">
        <v>0</v>
      </c>
      <c r="L517" s="81" t="b">
        <v>0</v>
      </c>
    </row>
    <row r="518" spans="1:12" ht="15">
      <c r="A518" s="81" t="s">
        <v>2031</v>
      </c>
      <c r="B518" s="81" t="s">
        <v>2032</v>
      </c>
      <c r="C518" s="81">
        <v>2</v>
      </c>
      <c r="D518" s="119">
        <v>0.0008997016896884558</v>
      </c>
      <c r="E518" s="119">
        <v>3.3828272097363654</v>
      </c>
      <c r="F518" s="81" t="s">
        <v>2084</v>
      </c>
      <c r="G518" s="81" t="b">
        <v>0</v>
      </c>
      <c r="H518" s="81" t="b">
        <v>0</v>
      </c>
      <c r="I518" s="81" t="b">
        <v>0</v>
      </c>
      <c r="J518" s="81" t="b">
        <v>0</v>
      </c>
      <c r="K518" s="81" t="b">
        <v>0</v>
      </c>
      <c r="L518" s="81" t="b">
        <v>0</v>
      </c>
    </row>
    <row r="519" spans="1:12" ht="15">
      <c r="A519" s="81" t="s">
        <v>1687</v>
      </c>
      <c r="B519" s="81" t="s">
        <v>1290</v>
      </c>
      <c r="C519" s="81">
        <v>2</v>
      </c>
      <c r="D519" s="119">
        <v>0.0007794820428577924</v>
      </c>
      <c r="E519" s="119">
        <v>2.229012345391836</v>
      </c>
      <c r="F519" s="81" t="s">
        <v>2084</v>
      </c>
      <c r="G519" s="81" t="b">
        <v>1</v>
      </c>
      <c r="H519" s="81" t="b">
        <v>0</v>
      </c>
      <c r="I519" s="81" t="b">
        <v>0</v>
      </c>
      <c r="J519" s="81" t="b">
        <v>1</v>
      </c>
      <c r="K519" s="81" t="b">
        <v>0</v>
      </c>
      <c r="L519" s="81" t="b">
        <v>0</v>
      </c>
    </row>
    <row r="520" spans="1:12" ht="15">
      <c r="A520" s="81" t="s">
        <v>1290</v>
      </c>
      <c r="B520" s="81" t="s">
        <v>471</v>
      </c>
      <c r="C520" s="81">
        <v>2</v>
      </c>
      <c r="D520" s="119">
        <v>0.0007794820428577924</v>
      </c>
      <c r="E520" s="119">
        <v>2.3221293693827536</v>
      </c>
      <c r="F520" s="81" t="s">
        <v>2084</v>
      </c>
      <c r="G520" s="81" t="b">
        <v>1</v>
      </c>
      <c r="H520" s="81" t="b">
        <v>0</v>
      </c>
      <c r="I520" s="81" t="b">
        <v>0</v>
      </c>
      <c r="J520" s="81" t="b">
        <v>0</v>
      </c>
      <c r="K520" s="81" t="b">
        <v>0</v>
      </c>
      <c r="L520" s="81" t="b">
        <v>0</v>
      </c>
    </row>
    <row r="521" spans="1:12" ht="15">
      <c r="A521" s="81" t="s">
        <v>471</v>
      </c>
      <c r="B521" s="81" t="s">
        <v>468</v>
      </c>
      <c r="C521" s="81">
        <v>2</v>
      </c>
      <c r="D521" s="119">
        <v>0.0007794820428577924</v>
      </c>
      <c r="E521" s="119">
        <v>1.935669178394146</v>
      </c>
      <c r="F521" s="81" t="s">
        <v>2084</v>
      </c>
      <c r="G521" s="81" t="b">
        <v>0</v>
      </c>
      <c r="H521" s="81" t="b">
        <v>0</v>
      </c>
      <c r="I521" s="81" t="b">
        <v>0</v>
      </c>
      <c r="J521" s="81" t="b">
        <v>0</v>
      </c>
      <c r="K521" s="81" t="b">
        <v>0</v>
      </c>
      <c r="L521" s="81" t="b">
        <v>0</v>
      </c>
    </row>
    <row r="522" spans="1:12" ht="15">
      <c r="A522" s="81" t="s">
        <v>1295</v>
      </c>
      <c r="B522" s="81" t="s">
        <v>1689</v>
      </c>
      <c r="C522" s="81">
        <v>2</v>
      </c>
      <c r="D522" s="119">
        <v>0.0007794820428577924</v>
      </c>
      <c r="E522" s="119">
        <v>2.206735950680684</v>
      </c>
      <c r="F522" s="81" t="s">
        <v>2084</v>
      </c>
      <c r="G522" s="81" t="b">
        <v>0</v>
      </c>
      <c r="H522" s="81" t="b">
        <v>0</v>
      </c>
      <c r="I522" s="81" t="b">
        <v>0</v>
      </c>
      <c r="J522" s="81" t="b">
        <v>0</v>
      </c>
      <c r="K522" s="81" t="b">
        <v>0</v>
      </c>
      <c r="L522" s="81" t="b">
        <v>0</v>
      </c>
    </row>
    <row r="523" spans="1:12" ht="15">
      <c r="A523" s="81" t="s">
        <v>1689</v>
      </c>
      <c r="B523" s="81" t="s">
        <v>1377</v>
      </c>
      <c r="C523" s="81">
        <v>2</v>
      </c>
      <c r="D523" s="119">
        <v>0.0007794820428577924</v>
      </c>
      <c r="E523" s="119">
        <v>2.7296146959610215</v>
      </c>
      <c r="F523" s="81" t="s">
        <v>2084</v>
      </c>
      <c r="G523" s="81" t="b">
        <v>0</v>
      </c>
      <c r="H523" s="81" t="b">
        <v>0</v>
      </c>
      <c r="I523" s="81" t="b">
        <v>0</v>
      </c>
      <c r="J523" s="81" t="b">
        <v>0</v>
      </c>
      <c r="K523" s="81" t="b">
        <v>0</v>
      </c>
      <c r="L523" s="81" t="b">
        <v>0</v>
      </c>
    </row>
    <row r="524" spans="1:12" ht="15">
      <c r="A524" s="81" t="s">
        <v>1377</v>
      </c>
      <c r="B524" s="81" t="s">
        <v>1562</v>
      </c>
      <c r="C524" s="81">
        <v>2</v>
      </c>
      <c r="D524" s="119">
        <v>0.0007794820428577924</v>
      </c>
      <c r="E524" s="119">
        <v>2.7296146959610215</v>
      </c>
      <c r="F524" s="81" t="s">
        <v>2084</v>
      </c>
      <c r="G524" s="81" t="b">
        <v>0</v>
      </c>
      <c r="H524" s="81" t="b">
        <v>0</v>
      </c>
      <c r="I524" s="81" t="b">
        <v>0</v>
      </c>
      <c r="J524" s="81" t="b">
        <v>0</v>
      </c>
      <c r="K524" s="81" t="b">
        <v>0</v>
      </c>
      <c r="L524" s="81" t="b">
        <v>0</v>
      </c>
    </row>
    <row r="525" spans="1:12" ht="15">
      <c r="A525" s="81" t="s">
        <v>1562</v>
      </c>
      <c r="B525" s="81" t="s">
        <v>2034</v>
      </c>
      <c r="C525" s="81">
        <v>2</v>
      </c>
      <c r="D525" s="119">
        <v>0.0007794820428577924</v>
      </c>
      <c r="E525" s="119">
        <v>3.206735950680684</v>
      </c>
      <c r="F525" s="81" t="s">
        <v>2084</v>
      </c>
      <c r="G525" s="81" t="b">
        <v>0</v>
      </c>
      <c r="H525" s="81" t="b">
        <v>0</v>
      </c>
      <c r="I525" s="81" t="b">
        <v>0</v>
      </c>
      <c r="J525" s="81" t="b">
        <v>0</v>
      </c>
      <c r="K525" s="81" t="b">
        <v>0</v>
      </c>
      <c r="L525" s="81" t="b">
        <v>0</v>
      </c>
    </row>
    <row r="526" spans="1:12" ht="15">
      <c r="A526" s="81" t="s">
        <v>2034</v>
      </c>
      <c r="B526" s="81" t="s">
        <v>2035</v>
      </c>
      <c r="C526" s="81">
        <v>2</v>
      </c>
      <c r="D526" s="119">
        <v>0.0007794820428577924</v>
      </c>
      <c r="E526" s="119">
        <v>3.3828272097363654</v>
      </c>
      <c r="F526" s="81" t="s">
        <v>2084</v>
      </c>
      <c r="G526" s="81" t="b">
        <v>0</v>
      </c>
      <c r="H526" s="81" t="b">
        <v>0</v>
      </c>
      <c r="I526" s="81" t="b">
        <v>0</v>
      </c>
      <c r="J526" s="81" t="b">
        <v>0</v>
      </c>
      <c r="K526" s="81" t="b">
        <v>0</v>
      </c>
      <c r="L526" s="81" t="b">
        <v>0</v>
      </c>
    </row>
    <row r="527" spans="1:12" ht="15">
      <c r="A527" s="81" t="s">
        <v>2035</v>
      </c>
      <c r="B527" s="81" t="s">
        <v>2036</v>
      </c>
      <c r="C527" s="81">
        <v>2</v>
      </c>
      <c r="D527" s="119">
        <v>0.0007794820428577924</v>
      </c>
      <c r="E527" s="119">
        <v>3.3828272097363654</v>
      </c>
      <c r="F527" s="81" t="s">
        <v>2084</v>
      </c>
      <c r="G527" s="81" t="b">
        <v>0</v>
      </c>
      <c r="H527" s="81" t="b">
        <v>0</v>
      </c>
      <c r="I527" s="81" t="b">
        <v>0</v>
      </c>
      <c r="J527" s="81" t="b">
        <v>0</v>
      </c>
      <c r="K527" s="81" t="b">
        <v>0</v>
      </c>
      <c r="L527" s="81" t="b">
        <v>0</v>
      </c>
    </row>
    <row r="528" spans="1:12" ht="15">
      <c r="A528" s="81" t="s">
        <v>2036</v>
      </c>
      <c r="B528" s="81" t="s">
        <v>2037</v>
      </c>
      <c r="C528" s="81">
        <v>2</v>
      </c>
      <c r="D528" s="119">
        <v>0.0007794820428577924</v>
      </c>
      <c r="E528" s="119">
        <v>3.3828272097363654</v>
      </c>
      <c r="F528" s="81" t="s">
        <v>2084</v>
      </c>
      <c r="G528" s="81" t="b">
        <v>0</v>
      </c>
      <c r="H528" s="81" t="b">
        <v>0</v>
      </c>
      <c r="I528" s="81" t="b">
        <v>0</v>
      </c>
      <c r="J528" s="81" t="b">
        <v>0</v>
      </c>
      <c r="K528" s="81" t="b">
        <v>0</v>
      </c>
      <c r="L528" s="81" t="b">
        <v>0</v>
      </c>
    </row>
    <row r="529" spans="1:12" ht="15">
      <c r="A529" s="81" t="s">
        <v>2037</v>
      </c>
      <c r="B529" s="81" t="s">
        <v>1283</v>
      </c>
      <c r="C529" s="81">
        <v>2</v>
      </c>
      <c r="D529" s="119">
        <v>0.0007794820428577924</v>
      </c>
      <c r="E529" s="119">
        <v>2.1924955115660736</v>
      </c>
      <c r="F529" s="81" t="s">
        <v>2084</v>
      </c>
      <c r="G529" s="81" t="b">
        <v>0</v>
      </c>
      <c r="H529" s="81" t="b">
        <v>0</v>
      </c>
      <c r="I529" s="81" t="b">
        <v>0</v>
      </c>
      <c r="J529" s="81" t="b">
        <v>0</v>
      </c>
      <c r="K529" s="81" t="b">
        <v>0</v>
      </c>
      <c r="L529" s="81" t="b">
        <v>0</v>
      </c>
    </row>
    <row r="530" spans="1:12" ht="15">
      <c r="A530" s="81" t="s">
        <v>1283</v>
      </c>
      <c r="B530" s="81" t="s">
        <v>1290</v>
      </c>
      <c r="C530" s="81">
        <v>2</v>
      </c>
      <c r="D530" s="119">
        <v>0.0007794820428577924</v>
      </c>
      <c r="E530" s="119">
        <v>1.2009836217915926</v>
      </c>
      <c r="F530" s="81" t="s">
        <v>2084</v>
      </c>
      <c r="G530" s="81" t="b">
        <v>0</v>
      </c>
      <c r="H530" s="81" t="b">
        <v>0</v>
      </c>
      <c r="I530" s="81" t="b">
        <v>0</v>
      </c>
      <c r="J530" s="81" t="b">
        <v>1</v>
      </c>
      <c r="K530" s="81" t="b">
        <v>0</v>
      </c>
      <c r="L530" s="81" t="b">
        <v>0</v>
      </c>
    </row>
    <row r="531" spans="1:12" ht="15">
      <c r="A531" s="81" t="s">
        <v>1290</v>
      </c>
      <c r="B531" s="81" t="s">
        <v>2038</v>
      </c>
      <c r="C531" s="81">
        <v>2</v>
      </c>
      <c r="D531" s="119">
        <v>0.0007794820428577924</v>
      </c>
      <c r="E531" s="119">
        <v>2.3221293693827536</v>
      </c>
      <c r="F531" s="81" t="s">
        <v>2084</v>
      </c>
      <c r="G531" s="81" t="b">
        <v>1</v>
      </c>
      <c r="H531" s="81" t="b">
        <v>0</v>
      </c>
      <c r="I531" s="81" t="b">
        <v>0</v>
      </c>
      <c r="J531" s="81" t="b">
        <v>0</v>
      </c>
      <c r="K531" s="81" t="b">
        <v>0</v>
      </c>
      <c r="L531" s="81" t="b">
        <v>0</v>
      </c>
    </row>
    <row r="532" spans="1:12" ht="15">
      <c r="A532" s="81" t="s">
        <v>2038</v>
      </c>
      <c r="B532" s="81" t="s">
        <v>2039</v>
      </c>
      <c r="C532" s="81">
        <v>2</v>
      </c>
      <c r="D532" s="119">
        <v>0.0007794820428577924</v>
      </c>
      <c r="E532" s="119">
        <v>3.3828272097363654</v>
      </c>
      <c r="F532" s="81" t="s">
        <v>2084</v>
      </c>
      <c r="G532" s="81" t="b">
        <v>0</v>
      </c>
      <c r="H532" s="81" t="b">
        <v>0</v>
      </c>
      <c r="I532" s="81" t="b">
        <v>0</v>
      </c>
      <c r="J532" s="81" t="b">
        <v>0</v>
      </c>
      <c r="K532" s="81" t="b">
        <v>0</v>
      </c>
      <c r="L532" s="81" t="b">
        <v>0</v>
      </c>
    </row>
    <row r="533" spans="1:12" ht="15">
      <c r="A533" s="81" t="s">
        <v>2039</v>
      </c>
      <c r="B533" s="81" t="s">
        <v>1398</v>
      </c>
      <c r="C533" s="81">
        <v>2</v>
      </c>
      <c r="D533" s="119">
        <v>0.0007794820428577924</v>
      </c>
      <c r="E533" s="119">
        <v>2.9848872010643275</v>
      </c>
      <c r="F533" s="81" t="s">
        <v>2084</v>
      </c>
      <c r="G533" s="81" t="b">
        <v>0</v>
      </c>
      <c r="H533" s="81" t="b">
        <v>0</v>
      </c>
      <c r="I533" s="81" t="b">
        <v>0</v>
      </c>
      <c r="J533" s="81" t="b">
        <v>0</v>
      </c>
      <c r="K533" s="81" t="b">
        <v>0</v>
      </c>
      <c r="L533" s="81" t="b">
        <v>0</v>
      </c>
    </row>
    <row r="534" spans="1:12" ht="15">
      <c r="A534" s="81" t="s">
        <v>1398</v>
      </c>
      <c r="B534" s="81" t="s">
        <v>1421</v>
      </c>
      <c r="C534" s="81">
        <v>2</v>
      </c>
      <c r="D534" s="119">
        <v>0.0007794820428577924</v>
      </c>
      <c r="E534" s="119">
        <v>2.5077659463446653</v>
      </c>
      <c r="F534" s="81" t="s">
        <v>2084</v>
      </c>
      <c r="G534" s="81" t="b">
        <v>0</v>
      </c>
      <c r="H534" s="81" t="b">
        <v>0</v>
      </c>
      <c r="I534" s="81" t="b">
        <v>0</v>
      </c>
      <c r="J534" s="81" t="b">
        <v>0</v>
      </c>
      <c r="K534" s="81" t="b">
        <v>0</v>
      </c>
      <c r="L534" s="81" t="b">
        <v>0</v>
      </c>
    </row>
    <row r="535" spans="1:12" ht="15">
      <c r="A535" s="81" t="s">
        <v>1421</v>
      </c>
      <c r="B535" s="81" t="s">
        <v>1350</v>
      </c>
      <c r="C535" s="81">
        <v>2</v>
      </c>
      <c r="D535" s="119">
        <v>0.0007794820428577924</v>
      </c>
      <c r="E535" s="119">
        <v>2.3828272097363654</v>
      </c>
      <c r="F535" s="81" t="s">
        <v>2084</v>
      </c>
      <c r="G535" s="81" t="b">
        <v>0</v>
      </c>
      <c r="H535" s="81" t="b">
        <v>0</v>
      </c>
      <c r="I535" s="81" t="b">
        <v>0</v>
      </c>
      <c r="J535" s="81" t="b">
        <v>0</v>
      </c>
      <c r="K535" s="81" t="b">
        <v>0</v>
      </c>
      <c r="L535" s="81" t="b">
        <v>0</v>
      </c>
    </row>
    <row r="536" spans="1:12" ht="15">
      <c r="A536" s="81" t="s">
        <v>1350</v>
      </c>
      <c r="B536" s="81" t="s">
        <v>1307</v>
      </c>
      <c r="C536" s="81">
        <v>2</v>
      </c>
      <c r="D536" s="119">
        <v>0.0007794820428577924</v>
      </c>
      <c r="E536" s="119">
        <v>2.040404528914159</v>
      </c>
      <c r="F536" s="81" t="s">
        <v>2084</v>
      </c>
      <c r="G536" s="81" t="b">
        <v>0</v>
      </c>
      <c r="H536" s="81" t="b">
        <v>0</v>
      </c>
      <c r="I536" s="81" t="b">
        <v>0</v>
      </c>
      <c r="J536" s="81" t="b">
        <v>0</v>
      </c>
      <c r="K536" s="81" t="b">
        <v>0</v>
      </c>
      <c r="L536" s="81" t="b">
        <v>0</v>
      </c>
    </row>
    <row r="537" spans="1:12" ht="15">
      <c r="A537" s="81" t="s">
        <v>1282</v>
      </c>
      <c r="B537" s="81" t="s">
        <v>1343</v>
      </c>
      <c r="C537" s="81">
        <v>2</v>
      </c>
      <c r="D537" s="119">
        <v>0.0007794820428577924</v>
      </c>
      <c r="E537" s="119">
        <v>1.5377291697221083</v>
      </c>
      <c r="F537" s="81" t="s">
        <v>2084</v>
      </c>
      <c r="G537" s="81" t="b">
        <v>0</v>
      </c>
      <c r="H537" s="81" t="b">
        <v>0</v>
      </c>
      <c r="I537" s="81" t="b">
        <v>0</v>
      </c>
      <c r="J537" s="81" t="b">
        <v>0</v>
      </c>
      <c r="K537" s="81" t="b">
        <v>0</v>
      </c>
      <c r="L537" s="81" t="b">
        <v>0</v>
      </c>
    </row>
    <row r="538" spans="1:12" ht="15">
      <c r="A538" s="81" t="s">
        <v>1343</v>
      </c>
      <c r="B538" s="81" t="s">
        <v>2040</v>
      </c>
      <c r="C538" s="81">
        <v>2</v>
      </c>
      <c r="D538" s="119">
        <v>0.0007794820428577924</v>
      </c>
      <c r="E538" s="119">
        <v>2.8387591653860897</v>
      </c>
      <c r="F538" s="81" t="s">
        <v>2084</v>
      </c>
      <c r="G538" s="81" t="b">
        <v>0</v>
      </c>
      <c r="H538" s="81" t="b">
        <v>0</v>
      </c>
      <c r="I538" s="81" t="b">
        <v>0</v>
      </c>
      <c r="J538" s="81" t="b">
        <v>0</v>
      </c>
      <c r="K538" s="81" t="b">
        <v>0</v>
      </c>
      <c r="L538" s="81" t="b">
        <v>0</v>
      </c>
    </row>
    <row r="539" spans="1:12" ht="15">
      <c r="A539" s="81" t="s">
        <v>1568</v>
      </c>
      <c r="B539" s="81" t="s">
        <v>2041</v>
      </c>
      <c r="C539" s="81">
        <v>2</v>
      </c>
      <c r="D539" s="119">
        <v>0.0008997016896884558</v>
      </c>
      <c r="E539" s="119">
        <v>3.206735950680684</v>
      </c>
      <c r="F539" s="81" t="s">
        <v>2084</v>
      </c>
      <c r="G539" s="81" t="b">
        <v>0</v>
      </c>
      <c r="H539" s="81" t="b">
        <v>0</v>
      </c>
      <c r="I539" s="81" t="b">
        <v>0</v>
      </c>
      <c r="J539" s="81" t="b">
        <v>0</v>
      </c>
      <c r="K539" s="81" t="b">
        <v>0</v>
      </c>
      <c r="L539" s="81" t="b">
        <v>0</v>
      </c>
    </row>
    <row r="540" spans="1:12" ht="15">
      <c r="A540" s="81" t="s">
        <v>2043</v>
      </c>
      <c r="B540" s="81" t="s">
        <v>1376</v>
      </c>
      <c r="C540" s="81">
        <v>2</v>
      </c>
      <c r="D540" s="119">
        <v>0.0007794820428577924</v>
      </c>
      <c r="E540" s="119">
        <v>2.8387591653860897</v>
      </c>
      <c r="F540" s="81" t="s">
        <v>2084</v>
      </c>
      <c r="G540" s="81" t="b">
        <v>0</v>
      </c>
      <c r="H540" s="81" t="b">
        <v>0</v>
      </c>
      <c r="I540" s="81" t="b">
        <v>0</v>
      </c>
      <c r="J540" s="81" t="b">
        <v>0</v>
      </c>
      <c r="K540" s="81" t="b">
        <v>0</v>
      </c>
      <c r="L540" s="81" t="b">
        <v>0</v>
      </c>
    </row>
    <row r="541" spans="1:12" ht="15">
      <c r="A541" s="81" t="s">
        <v>1376</v>
      </c>
      <c r="B541" s="81" t="s">
        <v>470</v>
      </c>
      <c r="C541" s="81">
        <v>2</v>
      </c>
      <c r="D541" s="119">
        <v>0.0007794820428577924</v>
      </c>
      <c r="E541" s="119">
        <v>2.8387591653860897</v>
      </c>
      <c r="F541" s="81" t="s">
        <v>2084</v>
      </c>
      <c r="G541" s="81" t="b">
        <v>0</v>
      </c>
      <c r="H541" s="81" t="b">
        <v>0</v>
      </c>
      <c r="I541" s="81" t="b">
        <v>0</v>
      </c>
      <c r="J541" s="81" t="b">
        <v>0</v>
      </c>
      <c r="K541" s="81" t="b">
        <v>0</v>
      </c>
      <c r="L541" s="81" t="b">
        <v>0</v>
      </c>
    </row>
    <row r="542" spans="1:12" ht="15">
      <c r="A542" s="81" t="s">
        <v>470</v>
      </c>
      <c r="B542" s="81" t="s">
        <v>2044</v>
      </c>
      <c r="C542" s="81">
        <v>2</v>
      </c>
      <c r="D542" s="119">
        <v>0.0007794820428577924</v>
      </c>
      <c r="E542" s="119">
        <v>3.3828272097363654</v>
      </c>
      <c r="F542" s="81" t="s">
        <v>2084</v>
      </c>
      <c r="G542" s="81" t="b">
        <v>0</v>
      </c>
      <c r="H542" s="81" t="b">
        <v>0</v>
      </c>
      <c r="I542" s="81" t="b">
        <v>0</v>
      </c>
      <c r="J542" s="81" t="b">
        <v>0</v>
      </c>
      <c r="K542" s="81" t="b">
        <v>0</v>
      </c>
      <c r="L542" s="81" t="b">
        <v>0</v>
      </c>
    </row>
    <row r="543" spans="1:12" ht="15">
      <c r="A543" s="81" t="s">
        <v>2044</v>
      </c>
      <c r="B543" s="81" t="s">
        <v>1688</v>
      </c>
      <c r="C543" s="81">
        <v>2</v>
      </c>
      <c r="D543" s="119">
        <v>0.0007794820428577924</v>
      </c>
      <c r="E543" s="119">
        <v>3.206735950680684</v>
      </c>
      <c r="F543" s="81" t="s">
        <v>2084</v>
      </c>
      <c r="G543" s="81" t="b">
        <v>0</v>
      </c>
      <c r="H543" s="81" t="b">
        <v>0</v>
      </c>
      <c r="I543" s="81" t="b">
        <v>0</v>
      </c>
      <c r="J543" s="81" t="b">
        <v>0</v>
      </c>
      <c r="K543" s="81" t="b">
        <v>0</v>
      </c>
      <c r="L543" s="81" t="b">
        <v>0</v>
      </c>
    </row>
    <row r="544" spans="1:12" ht="15">
      <c r="A544" s="81" t="s">
        <v>1688</v>
      </c>
      <c r="B544" s="81" t="s">
        <v>1663</v>
      </c>
      <c r="C544" s="81">
        <v>2</v>
      </c>
      <c r="D544" s="119">
        <v>0.0007794820428577924</v>
      </c>
      <c r="E544" s="119">
        <v>3.0306446916250027</v>
      </c>
      <c r="F544" s="81" t="s">
        <v>2084</v>
      </c>
      <c r="G544" s="81" t="b">
        <v>0</v>
      </c>
      <c r="H544" s="81" t="b">
        <v>0</v>
      </c>
      <c r="I544" s="81" t="b">
        <v>0</v>
      </c>
      <c r="J544" s="81" t="b">
        <v>0</v>
      </c>
      <c r="K544" s="81" t="b">
        <v>0</v>
      </c>
      <c r="L544" s="81" t="b">
        <v>0</v>
      </c>
    </row>
    <row r="545" spans="1:12" ht="15">
      <c r="A545" s="81" t="s">
        <v>1663</v>
      </c>
      <c r="B545" s="81" t="s">
        <v>2045</v>
      </c>
      <c r="C545" s="81">
        <v>2</v>
      </c>
      <c r="D545" s="119">
        <v>0.0007794820428577924</v>
      </c>
      <c r="E545" s="119">
        <v>3.206735950680684</v>
      </c>
      <c r="F545" s="81" t="s">
        <v>2084</v>
      </c>
      <c r="G545" s="81" t="b">
        <v>0</v>
      </c>
      <c r="H545" s="81" t="b">
        <v>0</v>
      </c>
      <c r="I545" s="81" t="b">
        <v>0</v>
      </c>
      <c r="J545" s="81" t="b">
        <v>0</v>
      </c>
      <c r="K545" s="81" t="b">
        <v>0</v>
      </c>
      <c r="L545" s="81" t="b">
        <v>0</v>
      </c>
    </row>
    <row r="546" spans="1:12" ht="15">
      <c r="A546" s="81" t="s">
        <v>2045</v>
      </c>
      <c r="B546" s="81" t="s">
        <v>2046</v>
      </c>
      <c r="C546" s="81">
        <v>2</v>
      </c>
      <c r="D546" s="119">
        <v>0.0007794820428577924</v>
      </c>
      <c r="E546" s="119">
        <v>3.3828272097363654</v>
      </c>
      <c r="F546" s="81" t="s">
        <v>2084</v>
      </c>
      <c r="G546" s="81" t="b">
        <v>0</v>
      </c>
      <c r="H546" s="81" t="b">
        <v>0</v>
      </c>
      <c r="I546" s="81" t="b">
        <v>0</v>
      </c>
      <c r="J546" s="81" t="b">
        <v>0</v>
      </c>
      <c r="K546" s="81" t="b">
        <v>1</v>
      </c>
      <c r="L546" s="81" t="b">
        <v>0</v>
      </c>
    </row>
    <row r="547" spans="1:12" ht="15">
      <c r="A547" s="81" t="s">
        <v>2046</v>
      </c>
      <c r="B547" s="81" t="s">
        <v>2047</v>
      </c>
      <c r="C547" s="81">
        <v>2</v>
      </c>
      <c r="D547" s="119">
        <v>0.0007794820428577924</v>
      </c>
      <c r="E547" s="119">
        <v>3.3828272097363654</v>
      </c>
      <c r="F547" s="81" t="s">
        <v>2084</v>
      </c>
      <c r="G547" s="81" t="b">
        <v>0</v>
      </c>
      <c r="H547" s="81" t="b">
        <v>1</v>
      </c>
      <c r="I547" s="81" t="b">
        <v>0</v>
      </c>
      <c r="J547" s="81" t="b">
        <v>0</v>
      </c>
      <c r="K547" s="81" t="b">
        <v>0</v>
      </c>
      <c r="L547" s="81" t="b">
        <v>0</v>
      </c>
    </row>
    <row r="548" spans="1:12" ht="15">
      <c r="A548" s="81" t="s">
        <v>2047</v>
      </c>
      <c r="B548" s="81" t="s">
        <v>2048</v>
      </c>
      <c r="C548" s="81">
        <v>2</v>
      </c>
      <c r="D548" s="119">
        <v>0.0007794820428577924</v>
      </c>
      <c r="E548" s="119">
        <v>3.3828272097363654</v>
      </c>
      <c r="F548" s="81" t="s">
        <v>2084</v>
      </c>
      <c r="G548" s="81" t="b">
        <v>0</v>
      </c>
      <c r="H548" s="81" t="b">
        <v>0</v>
      </c>
      <c r="I548" s="81" t="b">
        <v>0</v>
      </c>
      <c r="J548" s="81" t="b">
        <v>0</v>
      </c>
      <c r="K548" s="81" t="b">
        <v>0</v>
      </c>
      <c r="L548" s="81" t="b">
        <v>0</v>
      </c>
    </row>
    <row r="549" spans="1:12" ht="15">
      <c r="A549" s="81" t="s">
        <v>2048</v>
      </c>
      <c r="B549" s="81" t="s">
        <v>2049</v>
      </c>
      <c r="C549" s="81">
        <v>2</v>
      </c>
      <c r="D549" s="119">
        <v>0.0007794820428577924</v>
      </c>
      <c r="E549" s="119">
        <v>3.3828272097363654</v>
      </c>
      <c r="F549" s="81" t="s">
        <v>2084</v>
      </c>
      <c r="G549" s="81" t="b">
        <v>0</v>
      </c>
      <c r="H549" s="81" t="b">
        <v>0</v>
      </c>
      <c r="I549" s="81" t="b">
        <v>0</v>
      </c>
      <c r="J549" s="81" t="b">
        <v>0</v>
      </c>
      <c r="K549" s="81" t="b">
        <v>0</v>
      </c>
      <c r="L549" s="81" t="b">
        <v>0</v>
      </c>
    </row>
    <row r="550" spans="1:12" ht="15">
      <c r="A550" s="81" t="s">
        <v>2049</v>
      </c>
      <c r="B550" s="81" t="s">
        <v>1304</v>
      </c>
      <c r="C550" s="81">
        <v>2</v>
      </c>
      <c r="D550" s="119">
        <v>0.0007794820428577924</v>
      </c>
      <c r="E550" s="119">
        <v>2.5077659463446653</v>
      </c>
      <c r="F550" s="81" t="s">
        <v>2084</v>
      </c>
      <c r="G550" s="81" t="b">
        <v>0</v>
      </c>
      <c r="H550" s="81" t="b">
        <v>0</v>
      </c>
      <c r="I550" s="81" t="b">
        <v>0</v>
      </c>
      <c r="J550" s="81" t="b">
        <v>0</v>
      </c>
      <c r="K550" s="81" t="b">
        <v>0</v>
      </c>
      <c r="L550" s="81" t="b">
        <v>0</v>
      </c>
    </row>
    <row r="551" spans="1:12" ht="15">
      <c r="A551" s="81" t="s">
        <v>1304</v>
      </c>
      <c r="B551" s="81" t="s">
        <v>1509</v>
      </c>
      <c r="C551" s="81">
        <v>2</v>
      </c>
      <c r="D551" s="119">
        <v>0.0007794820428577924</v>
      </c>
      <c r="E551" s="119">
        <v>2.206735950680684</v>
      </c>
      <c r="F551" s="81" t="s">
        <v>2084</v>
      </c>
      <c r="G551" s="81" t="b">
        <v>0</v>
      </c>
      <c r="H551" s="81" t="b">
        <v>0</v>
      </c>
      <c r="I551" s="81" t="b">
        <v>0</v>
      </c>
      <c r="J551" s="81" t="b">
        <v>1</v>
      </c>
      <c r="K551" s="81" t="b">
        <v>0</v>
      </c>
      <c r="L551" s="81" t="b">
        <v>0</v>
      </c>
    </row>
    <row r="552" spans="1:12" ht="15">
      <c r="A552" s="81" t="s">
        <v>1509</v>
      </c>
      <c r="B552" s="81" t="s">
        <v>1294</v>
      </c>
      <c r="C552" s="81">
        <v>2</v>
      </c>
      <c r="D552" s="119">
        <v>0.0007794820428577924</v>
      </c>
      <c r="E552" s="119">
        <v>2.104073608783536</v>
      </c>
      <c r="F552" s="81" t="s">
        <v>2084</v>
      </c>
      <c r="G552" s="81" t="b">
        <v>1</v>
      </c>
      <c r="H552" s="81" t="b">
        <v>0</v>
      </c>
      <c r="I552" s="81" t="b">
        <v>0</v>
      </c>
      <c r="J552" s="81" t="b">
        <v>0</v>
      </c>
      <c r="K552" s="81" t="b">
        <v>0</v>
      </c>
      <c r="L552" s="81" t="b">
        <v>0</v>
      </c>
    </row>
    <row r="553" spans="1:12" ht="15">
      <c r="A553" s="81" t="s">
        <v>1283</v>
      </c>
      <c r="B553" s="81" t="s">
        <v>1284</v>
      </c>
      <c r="C553" s="81">
        <v>2</v>
      </c>
      <c r="D553" s="119">
        <v>0.0007794820428577924</v>
      </c>
      <c r="E553" s="119">
        <v>1.0173392248454656</v>
      </c>
      <c r="F553" s="81" t="s">
        <v>2084</v>
      </c>
      <c r="G553" s="81" t="b">
        <v>0</v>
      </c>
      <c r="H553" s="81" t="b">
        <v>0</v>
      </c>
      <c r="I553" s="81" t="b">
        <v>0</v>
      </c>
      <c r="J553" s="81" t="b">
        <v>0</v>
      </c>
      <c r="K553" s="81" t="b">
        <v>0</v>
      </c>
      <c r="L553" s="81" t="b">
        <v>0</v>
      </c>
    </row>
    <row r="554" spans="1:12" ht="15">
      <c r="A554" s="81" t="s">
        <v>1284</v>
      </c>
      <c r="B554" s="81" t="s">
        <v>1690</v>
      </c>
      <c r="C554" s="81">
        <v>2</v>
      </c>
      <c r="D554" s="119">
        <v>0.0007794820428577924</v>
      </c>
      <c r="E554" s="119">
        <v>2.0453679484457092</v>
      </c>
      <c r="F554" s="81" t="s">
        <v>2084</v>
      </c>
      <c r="G554" s="81" t="b">
        <v>0</v>
      </c>
      <c r="H554" s="81" t="b">
        <v>0</v>
      </c>
      <c r="I554" s="81" t="b">
        <v>0</v>
      </c>
      <c r="J554" s="81" t="b">
        <v>0</v>
      </c>
      <c r="K554" s="81" t="b">
        <v>0</v>
      </c>
      <c r="L554" s="81" t="b">
        <v>0</v>
      </c>
    </row>
    <row r="555" spans="1:12" ht="15">
      <c r="A555" s="81" t="s">
        <v>1690</v>
      </c>
      <c r="B555" s="81" t="s">
        <v>1525</v>
      </c>
      <c r="C555" s="81">
        <v>2</v>
      </c>
      <c r="D555" s="119">
        <v>0.0007794820428577924</v>
      </c>
      <c r="E555" s="119">
        <v>2.905705955016703</v>
      </c>
      <c r="F555" s="81" t="s">
        <v>2084</v>
      </c>
      <c r="G555" s="81" t="b">
        <v>0</v>
      </c>
      <c r="H555" s="81" t="b">
        <v>0</v>
      </c>
      <c r="I555" s="81" t="b">
        <v>0</v>
      </c>
      <c r="J555" s="81" t="b">
        <v>0</v>
      </c>
      <c r="K555" s="81" t="b">
        <v>0</v>
      </c>
      <c r="L555" s="81" t="b">
        <v>0</v>
      </c>
    </row>
    <row r="556" spans="1:12" ht="15">
      <c r="A556" s="81" t="s">
        <v>1525</v>
      </c>
      <c r="B556" s="81" t="s">
        <v>468</v>
      </c>
      <c r="C556" s="81">
        <v>2</v>
      </c>
      <c r="D556" s="119">
        <v>0.0007794820428577924</v>
      </c>
      <c r="E556" s="119">
        <v>1.6346391827301647</v>
      </c>
      <c r="F556" s="81" t="s">
        <v>2084</v>
      </c>
      <c r="G556" s="81" t="b">
        <v>0</v>
      </c>
      <c r="H556" s="81" t="b">
        <v>0</v>
      </c>
      <c r="I556" s="81" t="b">
        <v>0</v>
      </c>
      <c r="J556" s="81" t="b">
        <v>0</v>
      </c>
      <c r="K556" s="81" t="b">
        <v>0</v>
      </c>
      <c r="L556" s="81" t="b">
        <v>0</v>
      </c>
    </row>
    <row r="557" spans="1:12" ht="15">
      <c r="A557" s="81" t="s">
        <v>1284</v>
      </c>
      <c r="B557" s="81" t="s">
        <v>2050</v>
      </c>
      <c r="C557" s="81">
        <v>2</v>
      </c>
      <c r="D557" s="119">
        <v>0.0007794820428577924</v>
      </c>
      <c r="E557" s="119">
        <v>2.22145920750139</v>
      </c>
      <c r="F557" s="81" t="s">
        <v>2084</v>
      </c>
      <c r="G557" s="81" t="b">
        <v>0</v>
      </c>
      <c r="H557" s="81" t="b">
        <v>0</v>
      </c>
      <c r="I557" s="81" t="b">
        <v>0</v>
      </c>
      <c r="J557" s="81" t="b">
        <v>0</v>
      </c>
      <c r="K557" s="81" t="b">
        <v>0</v>
      </c>
      <c r="L557" s="81" t="b">
        <v>0</v>
      </c>
    </row>
    <row r="558" spans="1:12" ht="15">
      <c r="A558" s="81" t="s">
        <v>2050</v>
      </c>
      <c r="B558" s="81" t="s">
        <v>2051</v>
      </c>
      <c r="C558" s="81">
        <v>2</v>
      </c>
      <c r="D558" s="119">
        <v>0.0007794820428577924</v>
      </c>
      <c r="E558" s="119">
        <v>3.3828272097363654</v>
      </c>
      <c r="F558" s="81" t="s">
        <v>2084</v>
      </c>
      <c r="G558" s="81" t="b">
        <v>0</v>
      </c>
      <c r="H558" s="81" t="b">
        <v>0</v>
      </c>
      <c r="I558" s="81" t="b">
        <v>0</v>
      </c>
      <c r="J558" s="81" t="b">
        <v>0</v>
      </c>
      <c r="K558" s="81" t="b">
        <v>0</v>
      </c>
      <c r="L558" s="81" t="b">
        <v>0</v>
      </c>
    </row>
    <row r="559" spans="1:12" ht="15">
      <c r="A559" s="81" t="s">
        <v>2051</v>
      </c>
      <c r="B559" s="81" t="s">
        <v>2052</v>
      </c>
      <c r="C559" s="81">
        <v>2</v>
      </c>
      <c r="D559" s="119">
        <v>0.0007794820428577924</v>
      </c>
      <c r="E559" s="119">
        <v>3.3828272097363654</v>
      </c>
      <c r="F559" s="81" t="s">
        <v>2084</v>
      </c>
      <c r="G559" s="81" t="b">
        <v>0</v>
      </c>
      <c r="H559" s="81" t="b">
        <v>0</v>
      </c>
      <c r="I559" s="81" t="b">
        <v>0</v>
      </c>
      <c r="J559" s="81" t="b">
        <v>0</v>
      </c>
      <c r="K559" s="81" t="b">
        <v>0</v>
      </c>
      <c r="L559" s="81" t="b">
        <v>0</v>
      </c>
    </row>
    <row r="560" spans="1:12" ht="15">
      <c r="A560" s="81" t="s">
        <v>2052</v>
      </c>
      <c r="B560" s="81" t="s">
        <v>2053</v>
      </c>
      <c r="C560" s="81">
        <v>2</v>
      </c>
      <c r="D560" s="119">
        <v>0.0007794820428577924</v>
      </c>
      <c r="E560" s="119">
        <v>3.3828272097363654</v>
      </c>
      <c r="F560" s="81" t="s">
        <v>2084</v>
      </c>
      <c r="G560" s="81" t="b">
        <v>0</v>
      </c>
      <c r="H560" s="81" t="b">
        <v>0</v>
      </c>
      <c r="I560" s="81" t="b">
        <v>0</v>
      </c>
      <c r="J560" s="81" t="b">
        <v>0</v>
      </c>
      <c r="K560" s="81" t="b">
        <v>0</v>
      </c>
      <c r="L560" s="81" t="b">
        <v>0</v>
      </c>
    </row>
    <row r="561" spans="1:12" ht="15">
      <c r="A561" s="81" t="s">
        <v>2053</v>
      </c>
      <c r="B561" s="81" t="s">
        <v>2054</v>
      </c>
      <c r="C561" s="81">
        <v>2</v>
      </c>
      <c r="D561" s="119">
        <v>0.0007794820428577924</v>
      </c>
      <c r="E561" s="119">
        <v>3.3828272097363654</v>
      </c>
      <c r="F561" s="81" t="s">
        <v>2084</v>
      </c>
      <c r="G561" s="81" t="b">
        <v>0</v>
      </c>
      <c r="H561" s="81" t="b">
        <v>0</v>
      </c>
      <c r="I561" s="81" t="b">
        <v>0</v>
      </c>
      <c r="J561" s="81" t="b">
        <v>0</v>
      </c>
      <c r="K561" s="81" t="b">
        <v>0</v>
      </c>
      <c r="L561" s="81" t="b">
        <v>0</v>
      </c>
    </row>
    <row r="562" spans="1:12" ht="15">
      <c r="A562" s="81" t="s">
        <v>2054</v>
      </c>
      <c r="B562" s="81" t="s">
        <v>2055</v>
      </c>
      <c r="C562" s="81">
        <v>2</v>
      </c>
      <c r="D562" s="119">
        <v>0.0007794820428577924</v>
      </c>
      <c r="E562" s="119">
        <v>3.3828272097363654</v>
      </c>
      <c r="F562" s="81" t="s">
        <v>2084</v>
      </c>
      <c r="G562" s="81" t="b">
        <v>0</v>
      </c>
      <c r="H562" s="81" t="b">
        <v>0</v>
      </c>
      <c r="I562" s="81" t="b">
        <v>0</v>
      </c>
      <c r="J562" s="81" t="b">
        <v>0</v>
      </c>
      <c r="K562" s="81" t="b">
        <v>0</v>
      </c>
      <c r="L562" s="81" t="b">
        <v>0</v>
      </c>
    </row>
    <row r="563" spans="1:12" ht="15">
      <c r="A563" s="81" t="s">
        <v>2055</v>
      </c>
      <c r="B563" s="81" t="s">
        <v>2056</v>
      </c>
      <c r="C563" s="81">
        <v>2</v>
      </c>
      <c r="D563" s="119">
        <v>0.0007794820428577924</v>
      </c>
      <c r="E563" s="119">
        <v>3.3828272097363654</v>
      </c>
      <c r="F563" s="81" t="s">
        <v>2084</v>
      </c>
      <c r="G563" s="81" t="b">
        <v>0</v>
      </c>
      <c r="H563" s="81" t="b">
        <v>0</v>
      </c>
      <c r="I563" s="81" t="b">
        <v>0</v>
      </c>
      <c r="J563" s="81" t="b">
        <v>0</v>
      </c>
      <c r="K563" s="81" t="b">
        <v>0</v>
      </c>
      <c r="L563" s="81" t="b">
        <v>0</v>
      </c>
    </row>
    <row r="564" spans="1:12" ht="15">
      <c r="A564" s="81" t="s">
        <v>2056</v>
      </c>
      <c r="B564" s="81" t="s">
        <v>2057</v>
      </c>
      <c r="C564" s="81">
        <v>2</v>
      </c>
      <c r="D564" s="119">
        <v>0.0007794820428577924</v>
      </c>
      <c r="E564" s="119">
        <v>3.3828272097363654</v>
      </c>
      <c r="F564" s="81" t="s">
        <v>2084</v>
      </c>
      <c r="G564" s="81" t="b">
        <v>0</v>
      </c>
      <c r="H564" s="81" t="b">
        <v>0</v>
      </c>
      <c r="I564" s="81" t="b">
        <v>0</v>
      </c>
      <c r="J564" s="81" t="b">
        <v>0</v>
      </c>
      <c r="K564" s="81" t="b">
        <v>0</v>
      </c>
      <c r="L564" s="81" t="b">
        <v>0</v>
      </c>
    </row>
    <row r="565" spans="1:12" ht="15">
      <c r="A565" s="81" t="s">
        <v>2057</v>
      </c>
      <c r="B565" s="81" t="s">
        <v>2058</v>
      </c>
      <c r="C565" s="81">
        <v>2</v>
      </c>
      <c r="D565" s="119">
        <v>0.0007794820428577924</v>
      </c>
      <c r="E565" s="119">
        <v>3.3828272097363654</v>
      </c>
      <c r="F565" s="81" t="s">
        <v>2084</v>
      </c>
      <c r="G565" s="81" t="b">
        <v>0</v>
      </c>
      <c r="H565" s="81" t="b">
        <v>0</v>
      </c>
      <c r="I565" s="81" t="b">
        <v>0</v>
      </c>
      <c r="J565" s="81" t="b">
        <v>0</v>
      </c>
      <c r="K565" s="81" t="b">
        <v>0</v>
      </c>
      <c r="L565" s="81" t="b">
        <v>0</v>
      </c>
    </row>
    <row r="566" spans="1:12" ht="15">
      <c r="A566" s="81" t="s">
        <v>2058</v>
      </c>
      <c r="B566" s="81" t="s">
        <v>2059</v>
      </c>
      <c r="C566" s="81">
        <v>2</v>
      </c>
      <c r="D566" s="119">
        <v>0.0007794820428577924</v>
      </c>
      <c r="E566" s="119">
        <v>3.3828272097363654</v>
      </c>
      <c r="F566" s="81" t="s">
        <v>2084</v>
      </c>
      <c r="G566" s="81" t="b">
        <v>0</v>
      </c>
      <c r="H566" s="81" t="b">
        <v>0</v>
      </c>
      <c r="I566" s="81" t="b">
        <v>0</v>
      </c>
      <c r="J566" s="81" t="b">
        <v>0</v>
      </c>
      <c r="K566" s="81" t="b">
        <v>0</v>
      </c>
      <c r="L566" s="81" t="b">
        <v>0</v>
      </c>
    </row>
    <row r="567" spans="1:12" ht="15">
      <c r="A567" s="81" t="s">
        <v>2059</v>
      </c>
      <c r="B567" s="81" t="s">
        <v>2060</v>
      </c>
      <c r="C567" s="81">
        <v>2</v>
      </c>
      <c r="D567" s="119">
        <v>0.0007794820428577924</v>
      </c>
      <c r="E567" s="119">
        <v>3.3828272097363654</v>
      </c>
      <c r="F567" s="81" t="s">
        <v>2084</v>
      </c>
      <c r="G567" s="81" t="b">
        <v>0</v>
      </c>
      <c r="H567" s="81" t="b">
        <v>0</v>
      </c>
      <c r="I567" s="81" t="b">
        <v>0</v>
      </c>
      <c r="J567" s="81" t="b">
        <v>0</v>
      </c>
      <c r="K567" s="81" t="b">
        <v>0</v>
      </c>
      <c r="L567" s="81" t="b">
        <v>0</v>
      </c>
    </row>
    <row r="568" spans="1:12" ht="15">
      <c r="A568" s="81" t="s">
        <v>2060</v>
      </c>
      <c r="B568" s="81" t="s">
        <v>2061</v>
      </c>
      <c r="C568" s="81">
        <v>2</v>
      </c>
      <c r="D568" s="119">
        <v>0.0007794820428577924</v>
      </c>
      <c r="E568" s="119">
        <v>3.3828272097363654</v>
      </c>
      <c r="F568" s="81" t="s">
        <v>2084</v>
      </c>
      <c r="G568" s="81" t="b">
        <v>0</v>
      </c>
      <c r="H568" s="81" t="b">
        <v>0</v>
      </c>
      <c r="I568" s="81" t="b">
        <v>0</v>
      </c>
      <c r="J568" s="81" t="b">
        <v>0</v>
      </c>
      <c r="K568" s="81" t="b">
        <v>0</v>
      </c>
      <c r="L568" s="81" t="b">
        <v>0</v>
      </c>
    </row>
    <row r="569" spans="1:12" ht="15">
      <c r="A569" s="81" t="s">
        <v>2061</v>
      </c>
      <c r="B569" s="81" t="s">
        <v>1555</v>
      </c>
      <c r="C569" s="81">
        <v>2</v>
      </c>
      <c r="D569" s="119">
        <v>0.0007794820428577924</v>
      </c>
      <c r="E569" s="119">
        <v>3.081797214072384</v>
      </c>
      <c r="F569" s="81" t="s">
        <v>2084</v>
      </c>
      <c r="G569" s="81" t="b">
        <v>0</v>
      </c>
      <c r="H569" s="81" t="b">
        <v>0</v>
      </c>
      <c r="I569" s="81" t="b">
        <v>0</v>
      </c>
      <c r="J569" s="81" t="b">
        <v>0</v>
      </c>
      <c r="K569" s="81" t="b">
        <v>0</v>
      </c>
      <c r="L569" s="81" t="b">
        <v>0</v>
      </c>
    </row>
    <row r="570" spans="1:12" ht="15">
      <c r="A570" s="81" t="s">
        <v>1555</v>
      </c>
      <c r="B570" s="81" t="s">
        <v>2062</v>
      </c>
      <c r="C570" s="81">
        <v>2</v>
      </c>
      <c r="D570" s="119">
        <v>0.0007794820428577924</v>
      </c>
      <c r="E570" s="119">
        <v>3.081797214072384</v>
      </c>
      <c r="F570" s="81" t="s">
        <v>2084</v>
      </c>
      <c r="G570" s="81" t="b">
        <v>0</v>
      </c>
      <c r="H570" s="81" t="b">
        <v>0</v>
      </c>
      <c r="I570" s="81" t="b">
        <v>0</v>
      </c>
      <c r="J570" s="81" t="b">
        <v>0</v>
      </c>
      <c r="K570" s="81" t="b">
        <v>0</v>
      </c>
      <c r="L570" s="81" t="b">
        <v>0</v>
      </c>
    </row>
    <row r="571" spans="1:12" ht="15">
      <c r="A571" s="81" t="s">
        <v>2062</v>
      </c>
      <c r="B571" s="81" t="s">
        <v>2063</v>
      </c>
      <c r="C571" s="81">
        <v>2</v>
      </c>
      <c r="D571" s="119">
        <v>0.0007794820428577924</v>
      </c>
      <c r="E571" s="119">
        <v>3.3828272097363654</v>
      </c>
      <c r="F571" s="81" t="s">
        <v>2084</v>
      </c>
      <c r="G571" s="81" t="b">
        <v>0</v>
      </c>
      <c r="H571" s="81" t="b">
        <v>0</v>
      </c>
      <c r="I571" s="81" t="b">
        <v>0</v>
      </c>
      <c r="J571" s="81" t="b">
        <v>0</v>
      </c>
      <c r="K571" s="81" t="b">
        <v>0</v>
      </c>
      <c r="L571" s="81" t="b">
        <v>0</v>
      </c>
    </row>
    <row r="572" spans="1:12" ht="15">
      <c r="A572" s="81" t="s">
        <v>2063</v>
      </c>
      <c r="B572" s="81" t="s">
        <v>2064</v>
      </c>
      <c r="C572" s="81">
        <v>2</v>
      </c>
      <c r="D572" s="119">
        <v>0.0007794820428577924</v>
      </c>
      <c r="E572" s="119">
        <v>3.3828272097363654</v>
      </c>
      <c r="F572" s="81" t="s">
        <v>2084</v>
      </c>
      <c r="G572" s="81" t="b">
        <v>0</v>
      </c>
      <c r="H572" s="81" t="b">
        <v>0</v>
      </c>
      <c r="I572" s="81" t="b">
        <v>0</v>
      </c>
      <c r="J572" s="81" t="b">
        <v>0</v>
      </c>
      <c r="K572" s="81" t="b">
        <v>0</v>
      </c>
      <c r="L572" s="81" t="b">
        <v>0</v>
      </c>
    </row>
    <row r="573" spans="1:12" ht="15">
      <c r="A573" s="81" t="s">
        <v>2064</v>
      </c>
      <c r="B573" s="81" t="s">
        <v>2065</v>
      </c>
      <c r="C573" s="81">
        <v>2</v>
      </c>
      <c r="D573" s="119">
        <v>0.0007794820428577924</v>
      </c>
      <c r="E573" s="119">
        <v>3.3828272097363654</v>
      </c>
      <c r="F573" s="81" t="s">
        <v>2084</v>
      </c>
      <c r="G573" s="81" t="b">
        <v>0</v>
      </c>
      <c r="H573" s="81" t="b">
        <v>0</v>
      </c>
      <c r="I573" s="81" t="b">
        <v>0</v>
      </c>
      <c r="J573" s="81" t="b">
        <v>0</v>
      </c>
      <c r="K573" s="81" t="b">
        <v>0</v>
      </c>
      <c r="L573" s="81" t="b">
        <v>0</v>
      </c>
    </row>
    <row r="574" spans="1:12" ht="15">
      <c r="A574" s="81" t="s">
        <v>2065</v>
      </c>
      <c r="B574" s="81" t="s">
        <v>2066</v>
      </c>
      <c r="C574" s="81">
        <v>2</v>
      </c>
      <c r="D574" s="119">
        <v>0.0007794820428577924</v>
      </c>
      <c r="E574" s="119">
        <v>3.3828272097363654</v>
      </c>
      <c r="F574" s="81" t="s">
        <v>2084</v>
      </c>
      <c r="G574" s="81" t="b">
        <v>0</v>
      </c>
      <c r="H574" s="81" t="b">
        <v>0</v>
      </c>
      <c r="I574" s="81" t="b">
        <v>0</v>
      </c>
      <c r="J574" s="81" t="b">
        <v>0</v>
      </c>
      <c r="K574" s="81" t="b">
        <v>0</v>
      </c>
      <c r="L574" s="81" t="b">
        <v>0</v>
      </c>
    </row>
    <row r="575" spans="1:12" ht="15">
      <c r="A575" s="81" t="s">
        <v>2066</v>
      </c>
      <c r="B575" s="81" t="s">
        <v>1555</v>
      </c>
      <c r="C575" s="81">
        <v>2</v>
      </c>
      <c r="D575" s="119">
        <v>0.0007794820428577924</v>
      </c>
      <c r="E575" s="119">
        <v>3.081797214072384</v>
      </c>
      <c r="F575" s="81" t="s">
        <v>2084</v>
      </c>
      <c r="G575" s="81" t="b">
        <v>0</v>
      </c>
      <c r="H575" s="81" t="b">
        <v>0</v>
      </c>
      <c r="I575" s="81" t="b">
        <v>0</v>
      </c>
      <c r="J575" s="81" t="b">
        <v>0</v>
      </c>
      <c r="K575" s="81" t="b">
        <v>0</v>
      </c>
      <c r="L575" s="81" t="b">
        <v>0</v>
      </c>
    </row>
    <row r="576" spans="1:12" ht="15">
      <c r="A576" s="81" t="s">
        <v>1555</v>
      </c>
      <c r="B576" s="81" t="s">
        <v>1556</v>
      </c>
      <c r="C576" s="81">
        <v>2</v>
      </c>
      <c r="D576" s="119">
        <v>0.0007794820428577924</v>
      </c>
      <c r="E576" s="119">
        <v>2.780767218408403</v>
      </c>
      <c r="F576" s="81" t="s">
        <v>2084</v>
      </c>
      <c r="G576" s="81" t="b">
        <v>0</v>
      </c>
      <c r="H576" s="81" t="b">
        <v>0</v>
      </c>
      <c r="I576" s="81" t="b">
        <v>0</v>
      </c>
      <c r="J576" s="81" t="b">
        <v>0</v>
      </c>
      <c r="K576" s="81" t="b">
        <v>0</v>
      </c>
      <c r="L576" s="81" t="b">
        <v>0</v>
      </c>
    </row>
    <row r="577" spans="1:12" ht="15">
      <c r="A577" s="81" t="s">
        <v>1556</v>
      </c>
      <c r="B577" s="81" t="s">
        <v>2067</v>
      </c>
      <c r="C577" s="81">
        <v>2</v>
      </c>
      <c r="D577" s="119">
        <v>0.0007794820428577924</v>
      </c>
      <c r="E577" s="119">
        <v>3.081797214072384</v>
      </c>
      <c r="F577" s="81" t="s">
        <v>2084</v>
      </c>
      <c r="G577" s="81" t="b">
        <v>0</v>
      </c>
      <c r="H577" s="81" t="b">
        <v>0</v>
      </c>
      <c r="I577" s="81" t="b">
        <v>0</v>
      </c>
      <c r="J577" s="81" t="b">
        <v>0</v>
      </c>
      <c r="K577" s="81" t="b">
        <v>0</v>
      </c>
      <c r="L577" s="81" t="b">
        <v>0</v>
      </c>
    </row>
    <row r="578" spans="1:12" ht="15">
      <c r="A578" s="81" t="s">
        <v>2067</v>
      </c>
      <c r="B578" s="81" t="s">
        <v>2068</v>
      </c>
      <c r="C578" s="81">
        <v>2</v>
      </c>
      <c r="D578" s="119">
        <v>0.0007794820428577924</v>
      </c>
      <c r="E578" s="119">
        <v>3.3828272097363654</v>
      </c>
      <c r="F578" s="81" t="s">
        <v>2084</v>
      </c>
      <c r="G578" s="81" t="b">
        <v>0</v>
      </c>
      <c r="H578" s="81" t="b">
        <v>0</v>
      </c>
      <c r="I578" s="81" t="b">
        <v>0</v>
      </c>
      <c r="J578" s="81" t="b">
        <v>0</v>
      </c>
      <c r="K578" s="81" t="b">
        <v>0</v>
      </c>
      <c r="L578" s="81" t="b">
        <v>0</v>
      </c>
    </row>
    <row r="579" spans="1:12" ht="15">
      <c r="A579" s="81" t="s">
        <v>2068</v>
      </c>
      <c r="B579" s="81" t="s">
        <v>2069</v>
      </c>
      <c r="C579" s="81">
        <v>2</v>
      </c>
      <c r="D579" s="119">
        <v>0.0007794820428577924</v>
      </c>
      <c r="E579" s="119">
        <v>3.3828272097363654</v>
      </c>
      <c r="F579" s="81" t="s">
        <v>2084</v>
      </c>
      <c r="G579" s="81" t="b">
        <v>0</v>
      </c>
      <c r="H579" s="81" t="b">
        <v>0</v>
      </c>
      <c r="I579" s="81" t="b">
        <v>0</v>
      </c>
      <c r="J579" s="81" t="b">
        <v>0</v>
      </c>
      <c r="K579" s="81" t="b">
        <v>0</v>
      </c>
      <c r="L579" s="81" t="b">
        <v>0</v>
      </c>
    </row>
    <row r="580" spans="1:12" ht="15">
      <c r="A580" s="81" t="s">
        <v>2069</v>
      </c>
      <c r="B580" s="81" t="s">
        <v>2070</v>
      </c>
      <c r="C580" s="81">
        <v>2</v>
      </c>
      <c r="D580" s="119">
        <v>0.0007794820428577924</v>
      </c>
      <c r="E580" s="119">
        <v>3.3828272097363654</v>
      </c>
      <c r="F580" s="81" t="s">
        <v>2084</v>
      </c>
      <c r="G580" s="81" t="b">
        <v>0</v>
      </c>
      <c r="H580" s="81" t="b">
        <v>0</v>
      </c>
      <c r="I580" s="81" t="b">
        <v>0</v>
      </c>
      <c r="J580" s="81" t="b">
        <v>0</v>
      </c>
      <c r="K580" s="81" t="b">
        <v>0</v>
      </c>
      <c r="L580" s="81" t="b">
        <v>0</v>
      </c>
    </row>
    <row r="581" spans="1:12" ht="15">
      <c r="A581" s="81" t="s">
        <v>2070</v>
      </c>
      <c r="B581" s="81" t="s">
        <v>2071</v>
      </c>
      <c r="C581" s="81">
        <v>2</v>
      </c>
      <c r="D581" s="119">
        <v>0.0007794820428577924</v>
      </c>
      <c r="E581" s="119">
        <v>3.3828272097363654</v>
      </c>
      <c r="F581" s="81" t="s">
        <v>2084</v>
      </c>
      <c r="G581" s="81" t="b">
        <v>0</v>
      </c>
      <c r="H581" s="81" t="b">
        <v>0</v>
      </c>
      <c r="I581" s="81" t="b">
        <v>0</v>
      </c>
      <c r="J581" s="81" t="b">
        <v>0</v>
      </c>
      <c r="K581" s="81" t="b">
        <v>0</v>
      </c>
      <c r="L581" s="81" t="b">
        <v>0</v>
      </c>
    </row>
    <row r="582" spans="1:12" ht="15">
      <c r="A582" s="81" t="s">
        <v>2071</v>
      </c>
      <c r="B582" s="81" t="s">
        <v>2072</v>
      </c>
      <c r="C582" s="81">
        <v>2</v>
      </c>
      <c r="D582" s="119">
        <v>0.0007794820428577924</v>
      </c>
      <c r="E582" s="119">
        <v>3.3828272097363654</v>
      </c>
      <c r="F582" s="81" t="s">
        <v>2084</v>
      </c>
      <c r="G582" s="81" t="b">
        <v>0</v>
      </c>
      <c r="H582" s="81" t="b">
        <v>0</v>
      </c>
      <c r="I582" s="81" t="b">
        <v>0</v>
      </c>
      <c r="J582" s="81" t="b">
        <v>0</v>
      </c>
      <c r="K582" s="81" t="b">
        <v>0</v>
      </c>
      <c r="L582" s="81" t="b">
        <v>0</v>
      </c>
    </row>
    <row r="583" spans="1:12" ht="15">
      <c r="A583" s="81" t="s">
        <v>2072</v>
      </c>
      <c r="B583" s="81" t="s">
        <v>2073</v>
      </c>
      <c r="C583" s="81">
        <v>2</v>
      </c>
      <c r="D583" s="119">
        <v>0.0007794820428577924</v>
      </c>
      <c r="E583" s="119">
        <v>3.3828272097363654</v>
      </c>
      <c r="F583" s="81" t="s">
        <v>2084</v>
      </c>
      <c r="G583" s="81" t="b">
        <v>0</v>
      </c>
      <c r="H583" s="81" t="b">
        <v>0</v>
      </c>
      <c r="I583" s="81" t="b">
        <v>0</v>
      </c>
      <c r="J583" s="81" t="b">
        <v>0</v>
      </c>
      <c r="K583" s="81" t="b">
        <v>0</v>
      </c>
      <c r="L583" s="81" t="b">
        <v>0</v>
      </c>
    </row>
    <row r="584" spans="1:12" ht="15">
      <c r="A584" s="81" t="s">
        <v>2073</v>
      </c>
      <c r="B584" s="81" t="s">
        <v>2074</v>
      </c>
      <c r="C584" s="81">
        <v>2</v>
      </c>
      <c r="D584" s="119">
        <v>0.0007794820428577924</v>
      </c>
      <c r="E584" s="119">
        <v>3.3828272097363654</v>
      </c>
      <c r="F584" s="81" t="s">
        <v>2084</v>
      </c>
      <c r="G584" s="81" t="b">
        <v>0</v>
      </c>
      <c r="H584" s="81" t="b">
        <v>0</v>
      </c>
      <c r="I584" s="81" t="b">
        <v>0</v>
      </c>
      <c r="J584" s="81" t="b">
        <v>0</v>
      </c>
      <c r="K584" s="81" t="b">
        <v>0</v>
      </c>
      <c r="L584" s="81" t="b">
        <v>0</v>
      </c>
    </row>
    <row r="585" spans="1:12" ht="15">
      <c r="A585" s="81" t="s">
        <v>2074</v>
      </c>
      <c r="B585" s="81" t="s">
        <v>1556</v>
      </c>
      <c r="C585" s="81">
        <v>2</v>
      </c>
      <c r="D585" s="119">
        <v>0.0007794820428577924</v>
      </c>
      <c r="E585" s="119">
        <v>3.081797214072384</v>
      </c>
      <c r="F585" s="81" t="s">
        <v>2084</v>
      </c>
      <c r="G585" s="81" t="b">
        <v>0</v>
      </c>
      <c r="H585" s="81" t="b">
        <v>0</v>
      </c>
      <c r="I585" s="81" t="b">
        <v>0</v>
      </c>
      <c r="J585" s="81" t="b">
        <v>0</v>
      </c>
      <c r="K585" s="81" t="b">
        <v>0</v>
      </c>
      <c r="L585" s="81" t="b">
        <v>0</v>
      </c>
    </row>
    <row r="586" spans="1:12" ht="15">
      <c r="A586" s="81" t="s">
        <v>1556</v>
      </c>
      <c r="B586" s="81" t="s">
        <v>2075</v>
      </c>
      <c r="C586" s="81">
        <v>2</v>
      </c>
      <c r="D586" s="119">
        <v>0.0007794820428577924</v>
      </c>
      <c r="E586" s="119">
        <v>3.081797214072384</v>
      </c>
      <c r="F586" s="81" t="s">
        <v>2084</v>
      </c>
      <c r="G586" s="81" t="b">
        <v>0</v>
      </c>
      <c r="H586" s="81" t="b">
        <v>0</v>
      </c>
      <c r="I586" s="81" t="b">
        <v>0</v>
      </c>
      <c r="J586" s="81" t="b">
        <v>0</v>
      </c>
      <c r="K586" s="81" t="b">
        <v>0</v>
      </c>
      <c r="L586" s="81" t="b">
        <v>0</v>
      </c>
    </row>
    <row r="587" spans="1:12" ht="15">
      <c r="A587" s="81" t="s">
        <v>2075</v>
      </c>
      <c r="B587" s="81" t="s">
        <v>2076</v>
      </c>
      <c r="C587" s="81">
        <v>2</v>
      </c>
      <c r="D587" s="119">
        <v>0.0007794820428577924</v>
      </c>
      <c r="E587" s="119">
        <v>3.3828272097363654</v>
      </c>
      <c r="F587" s="81" t="s">
        <v>2084</v>
      </c>
      <c r="G587" s="81" t="b">
        <v>0</v>
      </c>
      <c r="H587" s="81" t="b">
        <v>0</v>
      </c>
      <c r="I587" s="81" t="b">
        <v>0</v>
      </c>
      <c r="J587" s="81" t="b">
        <v>0</v>
      </c>
      <c r="K587" s="81" t="b">
        <v>0</v>
      </c>
      <c r="L587" s="81" t="b">
        <v>0</v>
      </c>
    </row>
    <row r="588" spans="1:12" ht="15">
      <c r="A588" s="81" t="s">
        <v>1453</v>
      </c>
      <c r="B588" s="81" t="s">
        <v>1317</v>
      </c>
      <c r="C588" s="81">
        <v>2</v>
      </c>
      <c r="D588" s="119">
        <v>0.0007794820428577924</v>
      </c>
      <c r="E588" s="119">
        <v>2.206735950680684</v>
      </c>
      <c r="F588" s="81" t="s">
        <v>2084</v>
      </c>
      <c r="G588" s="81" t="b">
        <v>0</v>
      </c>
      <c r="H588" s="81" t="b">
        <v>0</v>
      </c>
      <c r="I588" s="81" t="b">
        <v>0</v>
      </c>
      <c r="J588" s="81" t="b">
        <v>0</v>
      </c>
      <c r="K588" s="81" t="b">
        <v>0</v>
      </c>
      <c r="L588" s="81" t="b">
        <v>0</v>
      </c>
    </row>
    <row r="589" spans="1:12" ht="15">
      <c r="A589" s="81" t="s">
        <v>2077</v>
      </c>
      <c r="B589" s="81" t="s">
        <v>417</v>
      </c>
      <c r="C589" s="81">
        <v>2</v>
      </c>
      <c r="D589" s="119">
        <v>0.0007794820428577924</v>
      </c>
      <c r="E589" s="119">
        <v>3.3828272097363654</v>
      </c>
      <c r="F589" s="81" t="s">
        <v>2084</v>
      </c>
      <c r="G589" s="81" t="b">
        <v>0</v>
      </c>
      <c r="H589" s="81" t="b">
        <v>0</v>
      </c>
      <c r="I589" s="81" t="b">
        <v>0</v>
      </c>
      <c r="J589" s="81" t="b">
        <v>0</v>
      </c>
      <c r="K589" s="81" t="b">
        <v>0</v>
      </c>
      <c r="L589" s="81" t="b">
        <v>0</v>
      </c>
    </row>
    <row r="590" spans="1:12" ht="15">
      <c r="A590" s="81" t="s">
        <v>417</v>
      </c>
      <c r="B590" s="81" t="s">
        <v>469</v>
      </c>
      <c r="C590" s="81">
        <v>2</v>
      </c>
      <c r="D590" s="119">
        <v>0.0007794820428577924</v>
      </c>
      <c r="E590" s="119">
        <v>3.3828272097363654</v>
      </c>
      <c r="F590" s="81" t="s">
        <v>2084</v>
      </c>
      <c r="G590" s="81" t="b">
        <v>0</v>
      </c>
      <c r="H590" s="81" t="b">
        <v>0</v>
      </c>
      <c r="I590" s="81" t="b">
        <v>0</v>
      </c>
      <c r="J590" s="81" t="b">
        <v>0</v>
      </c>
      <c r="K590" s="81" t="b">
        <v>0</v>
      </c>
      <c r="L590" s="81" t="b">
        <v>0</v>
      </c>
    </row>
    <row r="591" spans="1:12" ht="15">
      <c r="A591" s="81" t="s">
        <v>469</v>
      </c>
      <c r="B591" s="81" t="s">
        <v>1691</v>
      </c>
      <c r="C591" s="81">
        <v>2</v>
      </c>
      <c r="D591" s="119">
        <v>0.0007794820428577924</v>
      </c>
      <c r="E591" s="119">
        <v>3.3828272097363654</v>
      </c>
      <c r="F591" s="81" t="s">
        <v>2084</v>
      </c>
      <c r="G591" s="81" t="b">
        <v>0</v>
      </c>
      <c r="H591" s="81" t="b">
        <v>0</v>
      </c>
      <c r="I591" s="81" t="b">
        <v>0</v>
      </c>
      <c r="J591" s="81" t="b">
        <v>1</v>
      </c>
      <c r="K591" s="81" t="b">
        <v>0</v>
      </c>
      <c r="L591" s="81" t="b">
        <v>0</v>
      </c>
    </row>
    <row r="592" spans="1:12" ht="15">
      <c r="A592" s="81" t="s">
        <v>1314</v>
      </c>
      <c r="B592" s="81" t="s">
        <v>2078</v>
      </c>
      <c r="C592" s="81">
        <v>2</v>
      </c>
      <c r="D592" s="119">
        <v>0.0008997016896884558</v>
      </c>
      <c r="E592" s="119">
        <v>2.6046759593527216</v>
      </c>
      <c r="F592" s="81" t="s">
        <v>2084</v>
      </c>
      <c r="G592" s="81" t="b">
        <v>0</v>
      </c>
      <c r="H592" s="81" t="b">
        <v>0</v>
      </c>
      <c r="I592" s="81" t="b">
        <v>0</v>
      </c>
      <c r="J592" s="81" t="b">
        <v>0</v>
      </c>
      <c r="K592" s="81" t="b">
        <v>0</v>
      </c>
      <c r="L592" s="81" t="b">
        <v>0</v>
      </c>
    </row>
    <row r="593" spans="1:12" ht="15">
      <c r="A593" s="81" t="s">
        <v>1391</v>
      </c>
      <c r="B593" s="81" t="s">
        <v>1331</v>
      </c>
      <c r="C593" s="81">
        <v>2</v>
      </c>
      <c r="D593" s="119">
        <v>0.0007794820428577924</v>
      </c>
      <c r="E593" s="119">
        <v>2.206735950680684</v>
      </c>
      <c r="F593" s="81" t="s">
        <v>2084</v>
      </c>
      <c r="G593" s="81" t="b">
        <v>0</v>
      </c>
      <c r="H593" s="81" t="b">
        <v>0</v>
      </c>
      <c r="I593" s="81" t="b">
        <v>0</v>
      </c>
      <c r="J593" s="81" t="b">
        <v>0</v>
      </c>
      <c r="K593" s="81" t="b">
        <v>0</v>
      </c>
      <c r="L593" s="81" t="b">
        <v>0</v>
      </c>
    </row>
    <row r="594" spans="1:12" ht="15">
      <c r="A594" s="81" t="s">
        <v>1331</v>
      </c>
      <c r="B594" s="81" t="s">
        <v>1292</v>
      </c>
      <c r="C594" s="81">
        <v>2</v>
      </c>
      <c r="D594" s="119">
        <v>0.0007794820428577924</v>
      </c>
      <c r="E594" s="119">
        <v>1.6838572054003464</v>
      </c>
      <c r="F594" s="81" t="s">
        <v>2084</v>
      </c>
      <c r="G594" s="81" t="b">
        <v>0</v>
      </c>
      <c r="H594" s="81" t="b">
        <v>0</v>
      </c>
      <c r="I594" s="81" t="b">
        <v>0</v>
      </c>
      <c r="J594" s="81" t="b">
        <v>0</v>
      </c>
      <c r="K594" s="81" t="b">
        <v>0</v>
      </c>
      <c r="L594" s="81" t="b">
        <v>0</v>
      </c>
    </row>
    <row r="595" spans="1:12" ht="15">
      <c r="A595" s="81" t="s">
        <v>1292</v>
      </c>
      <c r="B595" s="81" t="s">
        <v>1314</v>
      </c>
      <c r="C595" s="81">
        <v>2</v>
      </c>
      <c r="D595" s="119">
        <v>0.0007794820428577924</v>
      </c>
      <c r="E595" s="119">
        <v>1.6212752211721833</v>
      </c>
      <c r="F595" s="81" t="s">
        <v>2084</v>
      </c>
      <c r="G595" s="81" t="b">
        <v>0</v>
      </c>
      <c r="H595" s="81" t="b">
        <v>0</v>
      </c>
      <c r="I595" s="81" t="b">
        <v>0</v>
      </c>
      <c r="J595" s="81" t="b">
        <v>0</v>
      </c>
      <c r="K595" s="81" t="b">
        <v>0</v>
      </c>
      <c r="L595" s="81" t="b">
        <v>0</v>
      </c>
    </row>
    <row r="596" spans="1:12" ht="15">
      <c r="A596" s="81" t="s">
        <v>1397</v>
      </c>
      <c r="B596" s="81" t="s">
        <v>433</v>
      </c>
      <c r="C596" s="81">
        <v>2</v>
      </c>
      <c r="D596" s="119">
        <v>0.0007794820428577924</v>
      </c>
      <c r="E596" s="119">
        <v>2.905705955016703</v>
      </c>
      <c r="F596" s="81" t="s">
        <v>2084</v>
      </c>
      <c r="G596" s="81" t="b">
        <v>0</v>
      </c>
      <c r="H596" s="81" t="b">
        <v>0</v>
      </c>
      <c r="I596" s="81" t="b">
        <v>0</v>
      </c>
      <c r="J596" s="81" t="b">
        <v>0</v>
      </c>
      <c r="K596" s="81" t="b">
        <v>0</v>
      </c>
      <c r="L596" s="81" t="b">
        <v>0</v>
      </c>
    </row>
    <row r="597" spans="1:12" ht="15">
      <c r="A597" s="81" t="s">
        <v>433</v>
      </c>
      <c r="B597" s="81" t="s">
        <v>1280</v>
      </c>
      <c r="C597" s="81">
        <v>2</v>
      </c>
      <c r="D597" s="119">
        <v>0.0007794820428577924</v>
      </c>
      <c r="E597" s="119">
        <v>1.9848872010643275</v>
      </c>
      <c r="F597" s="81" t="s">
        <v>2084</v>
      </c>
      <c r="G597" s="81" t="b">
        <v>0</v>
      </c>
      <c r="H597" s="81" t="b">
        <v>0</v>
      </c>
      <c r="I597" s="81" t="b">
        <v>0</v>
      </c>
      <c r="J597" s="81" t="b">
        <v>0</v>
      </c>
      <c r="K597" s="81" t="b">
        <v>0</v>
      </c>
      <c r="L597" s="81" t="b">
        <v>0</v>
      </c>
    </row>
    <row r="598" spans="1:12" ht="15">
      <c r="A598" s="81" t="s">
        <v>1560</v>
      </c>
      <c r="B598" s="81" t="s">
        <v>1302</v>
      </c>
      <c r="C598" s="81">
        <v>2</v>
      </c>
      <c r="D598" s="119">
        <v>0.0008997016896884558</v>
      </c>
      <c r="E598" s="119">
        <v>2.1523782883580913</v>
      </c>
      <c r="F598" s="81" t="s">
        <v>2084</v>
      </c>
      <c r="G598" s="81" t="b">
        <v>0</v>
      </c>
      <c r="H598" s="81" t="b">
        <v>0</v>
      </c>
      <c r="I598" s="81" t="b">
        <v>0</v>
      </c>
      <c r="J598" s="81" t="b">
        <v>0</v>
      </c>
      <c r="K598" s="81" t="b">
        <v>0</v>
      </c>
      <c r="L598" s="81" t="b">
        <v>0</v>
      </c>
    </row>
    <row r="599" spans="1:12" ht="15">
      <c r="A599" s="81" t="s">
        <v>2079</v>
      </c>
      <c r="B599" s="81" t="s">
        <v>1469</v>
      </c>
      <c r="C599" s="81">
        <v>2</v>
      </c>
      <c r="D599" s="119">
        <v>0.0008997016896884558</v>
      </c>
      <c r="E599" s="119">
        <v>2.9848872010643275</v>
      </c>
      <c r="F599" s="81" t="s">
        <v>2084</v>
      </c>
      <c r="G599" s="81" t="b">
        <v>0</v>
      </c>
      <c r="H599" s="81" t="b">
        <v>0</v>
      </c>
      <c r="I599" s="81" t="b">
        <v>0</v>
      </c>
      <c r="J599" s="81" t="b">
        <v>0</v>
      </c>
      <c r="K599" s="81" t="b">
        <v>0</v>
      </c>
      <c r="L599" s="81" t="b">
        <v>0</v>
      </c>
    </row>
    <row r="600" spans="1:12" ht="15">
      <c r="A600" s="81" t="s">
        <v>1284</v>
      </c>
      <c r="B600" s="81" t="s">
        <v>1524</v>
      </c>
      <c r="C600" s="81">
        <v>2</v>
      </c>
      <c r="D600" s="119">
        <v>0.0008997016896884558</v>
      </c>
      <c r="E600" s="119">
        <v>1.9204292118374091</v>
      </c>
      <c r="F600" s="81" t="s">
        <v>2084</v>
      </c>
      <c r="G600" s="81" t="b">
        <v>0</v>
      </c>
      <c r="H600" s="81" t="b">
        <v>0</v>
      </c>
      <c r="I600" s="81" t="b">
        <v>0</v>
      </c>
      <c r="J600" s="81" t="b">
        <v>0</v>
      </c>
      <c r="K600" s="81" t="b">
        <v>1</v>
      </c>
      <c r="L600" s="81" t="b">
        <v>0</v>
      </c>
    </row>
    <row r="601" spans="1:12" ht="15">
      <c r="A601" s="81" t="s">
        <v>1335</v>
      </c>
      <c r="B601" s="81" t="s">
        <v>1294</v>
      </c>
      <c r="C601" s="81">
        <v>2</v>
      </c>
      <c r="D601" s="119">
        <v>0.0007794820428577924</v>
      </c>
      <c r="E601" s="119">
        <v>1.7518910906721739</v>
      </c>
      <c r="F601" s="81" t="s">
        <v>2084</v>
      </c>
      <c r="G601" s="81" t="b">
        <v>0</v>
      </c>
      <c r="H601" s="81" t="b">
        <v>0</v>
      </c>
      <c r="I601" s="81" t="b">
        <v>0</v>
      </c>
      <c r="J601" s="81" t="b">
        <v>0</v>
      </c>
      <c r="K601" s="81" t="b">
        <v>0</v>
      </c>
      <c r="L601" s="81" t="b">
        <v>0</v>
      </c>
    </row>
    <row r="602" spans="1:12" ht="15">
      <c r="A602" s="81" t="s">
        <v>1290</v>
      </c>
      <c r="B602" s="81" t="s">
        <v>1293</v>
      </c>
      <c r="C602" s="81">
        <v>2</v>
      </c>
      <c r="D602" s="119">
        <v>0.0008997016896884558</v>
      </c>
      <c r="E602" s="119">
        <v>1.3221293693827536</v>
      </c>
      <c r="F602" s="81" t="s">
        <v>2084</v>
      </c>
      <c r="G602" s="81" t="b">
        <v>1</v>
      </c>
      <c r="H602" s="81" t="b">
        <v>0</v>
      </c>
      <c r="I602" s="81" t="b">
        <v>0</v>
      </c>
      <c r="J602" s="81" t="b">
        <v>0</v>
      </c>
      <c r="K602" s="81" t="b">
        <v>0</v>
      </c>
      <c r="L602" s="81" t="b">
        <v>0</v>
      </c>
    </row>
    <row r="603" spans="1:12" ht="15">
      <c r="A603" s="81" t="s">
        <v>848</v>
      </c>
      <c r="B603" s="81" t="s">
        <v>1298</v>
      </c>
      <c r="C603" s="81">
        <v>9</v>
      </c>
      <c r="D603" s="119">
        <v>0.00336876300493277</v>
      </c>
      <c r="E603" s="119">
        <v>1.326480518360207</v>
      </c>
      <c r="F603" s="81" t="s">
        <v>1232</v>
      </c>
      <c r="G603" s="81" t="b">
        <v>0</v>
      </c>
      <c r="H603" s="81" t="b">
        <v>0</v>
      </c>
      <c r="I603" s="81" t="b">
        <v>0</v>
      </c>
      <c r="J603" s="81" t="b">
        <v>0</v>
      </c>
      <c r="K603" s="81" t="b">
        <v>0</v>
      </c>
      <c r="L603" s="81" t="b">
        <v>0</v>
      </c>
    </row>
    <row r="604" spans="1:12" ht="15">
      <c r="A604" s="81" t="s">
        <v>1319</v>
      </c>
      <c r="B604" s="81" t="s">
        <v>1299</v>
      </c>
      <c r="C604" s="81">
        <v>7</v>
      </c>
      <c r="D604" s="119">
        <v>0.002869662813756741</v>
      </c>
      <c r="E604" s="119">
        <v>2.467756051244033</v>
      </c>
      <c r="F604" s="81" t="s">
        <v>1232</v>
      </c>
      <c r="G604" s="81" t="b">
        <v>0</v>
      </c>
      <c r="H604" s="81" t="b">
        <v>0</v>
      </c>
      <c r="I604" s="81" t="b">
        <v>0</v>
      </c>
      <c r="J604" s="81" t="b">
        <v>0</v>
      </c>
      <c r="K604" s="81" t="b">
        <v>0</v>
      </c>
      <c r="L604" s="81" t="b">
        <v>0</v>
      </c>
    </row>
    <row r="605" spans="1:12" ht="15">
      <c r="A605" s="81" t="s">
        <v>848</v>
      </c>
      <c r="B605" s="81" t="s">
        <v>1280</v>
      </c>
      <c r="C605" s="81">
        <v>6</v>
      </c>
      <c r="D605" s="119">
        <v>0.0025908934580024545</v>
      </c>
      <c r="E605" s="119">
        <v>0.8193960402631013</v>
      </c>
      <c r="F605" s="81" t="s">
        <v>1232</v>
      </c>
      <c r="G605" s="81" t="b">
        <v>0</v>
      </c>
      <c r="H605" s="81" t="b">
        <v>0</v>
      </c>
      <c r="I605" s="81" t="b">
        <v>0</v>
      </c>
      <c r="J605" s="81" t="b">
        <v>0</v>
      </c>
      <c r="K605" s="81" t="b">
        <v>0</v>
      </c>
      <c r="L605" s="81" t="b">
        <v>0</v>
      </c>
    </row>
    <row r="606" spans="1:12" ht="15">
      <c r="A606" s="81" t="s">
        <v>848</v>
      </c>
      <c r="B606" s="81" t="s">
        <v>1282</v>
      </c>
      <c r="C606" s="81">
        <v>6</v>
      </c>
      <c r="D606" s="119">
        <v>0.0025908934580024545</v>
      </c>
      <c r="E606" s="119">
        <v>0.8651535308237764</v>
      </c>
      <c r="F606" s="81" t="s">
        <v>1232</v>
      </c>
      <c r="G606" s="81" t="b">
        <v>0</v>
      </c>
      <c r="H606" s="81" t="b">
        <v>0</v>
      </c>
      <c r="I606" s="81" t="b">
        <v>0</v>
      </c>
      <c r="J606" s="81" t="b">
        <v>0</v>
      </c>
      <c r="K606" s="81" t="b">
        <v>0</v>
      </c>
      <c r="L606" s="81" t="b">
        <v>0</v>
      </c>
    </row>
    <row r="607" spans="1:12" ht="15">
      <c r="A607" s="81" t="s">
        <v>1404</v>
      </c>
      <c r="B607" s="81" t="s">
        <v>1357</v>
      </c>
      <c r="C607" s="81">
        <v>5</v>
      </c>
      <c r="D607" s="119">
        <v>0.002288374495071104</v>
      </c>
      <c r="E607" s="119">
        <v>2.6896048008603892</v>
      </c>
      <c r="F607" s="81" t="s">
        <v>1232</v>
      </c>
      <c r="G607" s="81" t="b">
        <v>0</v>
      </c>
      <c r="H607" s="81" t="b">
        <v>0</v>
      </c>
      <c r="I607" s="81" t="b">
        <v>0</v>
      </c>
      <c r="J607" s="81" t="b">
        <v>0</v>
      </c>
      <c r="K607" s="81" t="b">
        <v>0</v>
      </c>
      <c r="L607" s="81" t="b">
        <v>0</v>
      </c>
    </row>
    <row r="608" spans="1:12" ht="15">
      <c r="A608" s="81" t="s">
        <v>1559</v>
      </c>
      <c r="B608" s="81" t="s">
        <v>1560</v>
      </c>
      <c r="C608" s="81">
        <v>4</v>
      </c>
      <c r="D608" s="119">
        <v>0.0027437890857185667</v>
      </c>
      <c r="E608" s="119">
        <v>2.8656960599160706</v>
      </c>
      <c r="F608" s="81" t="s">
        <v>1232</v>
      </c>
      <c r="G608" s="81" t="b">
        <v>0</v>
      </c>
      <c r="H608" s="81" t="b">
        <v>0</v>
      </c>
      <c r="I608" s="81" t="b">
        <v>0</v>
      </c>
      <c r="J608" s="81" t="b">
        <v>0</v>
      </c>
      <c r="K608" s="81" t="b">
        <v>0</v>
      </c>
      <c r="L608" s="81" t="b">
        <v>0</v>
      </c>
    </row>
    <row r="609" spans="1:12" ht="15">
      <c r="A609" s="81" t="s">
        <v>1307</v>
      </c>
      <c r="B609" s="81" t="s">
        <v>1293</v>
      </c>
      <c r="C609" s="81">
        <v>4</v>
      </c>
      <c r="D609" s="119">
        <v>0.001957296608477597</v>
      </c>
      <c r="E609" s="119">
        <v>1.9144800051069335</v>
      </c>
      <c r="F609" s="81" t="s">
        <v>1232</v>
      </c>
      <c r="G609" s="81" t="b">
        <v>0</v>
      </c>
      <c r="H609" s="81" t="b">
        <v>0</v>
      </c>
      <c r="I609" s="81" t="b">
        <v>0</v>
      </c>
      <c r="J609" s="81" t="b">
        <v>0</v>
      </c>
      <c r="K609" s="81" t="b">
        <v>0</v>
      </c>
      <c r="L609" s="81" t="b">
        <v>0</v>
      </c>
    </row>
    <row r="610" spans="1:12" ht="15">
      <c r="A610" s="81" t="s">
        <v>848</v>
      </c>
      <c r="B610" s="81" t="s">
        <v>1420</v>
      </c>
      <c r="C610" s="81">
        <v>4</v>
      </c>
      <c r="D610" s="119">
        <v>0.001957296608477597</v>
      </c>
      <c r="E610" s="119">
        <v>1.4214560315910638</v>
      </c>
      <c r="F610" s="81" t="s">
        <v>1232</v>
      </c>
      <c r="G610" s="81" t="b">
        <v>0</v>
      </c>
      <c r="H610" s="81" t="b">
        <v>0</v>
      </c>
      <c r="I610" s="81" t="b">
        <v>0</v>
      </c>
      <c r="J610" s="81" t="b">
        <v>0</v>
      </c>
      <c r="K610" s="81" t="b">
        <v>0</v>
      </c>
      <c r="L610" s="81" t="b">
        <v>0</v>
      </c>
    </row>
    <row r="611" spans="1:12" ht="15">
      <c r="A611" s="81" t="s">
        <v>1303</v>
      </c>
      <c r="B611" s="81" t="s">
        <v>1300</v>
      </c>
      <c r="C611" s="81">
        <v>4</v>
      </c>
      <c r="D611" s="119">
        <v>0.001957296608477597</v>
      </c>
      <c r="E611" s="119">
        <v>2.1155735331326704</v>
      </c>
      <c r="F611" s="81" t="s">
        <v>1232</v>
      </c>
      <c r="G611" s="81" t="b">
        <v>0</v>
      </c>
      <c r="H611" s="81" t="b">
        <v>0</v>
      </c>
      <c r="I611" s="81" t="b">
        <v>0</v>
      </c>
      <c r="J611" s="81" t="b">
        <v>0</v>
      </c>
      <c r="K611" s="81" t="b">
        <v>0</v>
      </c>
      <c r="L611" s="81" t="b">
        <v>0</v>
      </c>
    </row>
    <row r="612" spans="1:12" ht="15">
      <c r="A612" s="81" t="s">
        <v>1307</v>
      </c>
      <c r="B612" s="81" t="s">
        <v>1281</v>
      </c>
      <c r="C612" s="81">
        <v>4</v>
      </c>
      <c r="D612" s="119">
        <v>0.001957296608477597</v>
      </c>
      <c r="E612" s="119">
        <v>1.6482121157021643</v>
      </c>
      <c r="F612" s="81" t="s">
        <v>1232</v>
      </c>
      <c r="G612" s="81" t="b">
        <v>0</v>
      </c>
      <c r="H612" s="81" t="b">
        <v>0</v>
      </c>
      <c r="I612" s="81" t="b">
        <v>0</v>
      </c>
      <c r="J612" s="81" t="b">
        <v>0</v>
      </c>
      <c r="K612" s="81" t="b">
        <v>0</v>
      </c>
      <c r="L612" s="81" t="b">
        <v>0</v>
      </c>
    </row>
    <row r="613" spans="1:12" ht="15">
      <c r="A613" s="81" t="s">
        <v>1282</v>
      </c>
      <c r="B613" s="81" t="s">
        <v>848</v>
      </c>
      <c r="C613" s="81">
        <v>4</v>
      </c>
      <c r="D613" s="119">
        <v>0.001957296608477597</v>
      </c>
      <c r="E613" s="119">
        <v>0.6442818220737319</v>
      </c>
      <c r="F613" s="81" t="s">
        <v>1232</v>
      </c>
      <c r="G613" s="81" t="b">
        <v>0</v>
      </c>
      <c r="H613" s="81" t="b">
        <v>0</v>
      </c>
      <c r="I613" s="81" t="b">
        <v>0</v>
      </c>
      <c r="J613" s="81" t="b">
        <v>0</v>
      </c>
      <c r="K613" s="81" t="b">
        <v>0</v>
      </c>
      <c r="L613" s="81" t="b">
        <v>0</v>
      </c>
    </row>
    <row r="614" spans="1:12" ht="15">
      <c r="A614" s="81" t="s">
        <v>1520</v>
      </c>
      <c r="B614" s="81" t="s">
        <v>1521</v>
      </c>
      <c r="C614" s="81">
        <v>4</v>
      </c>
      <c r="D614" s="119">
        <v>0.0027437890857185667</v>
      </c>
      <c r="E614" s="119">
        <v>2.8656960599160706</v>
      </c>
      <c r="F614" s="81" t="s">
        <v>1232</v>
      </c>
      <c r="G614" s="81" t="b">
        <v>0</v>
      </c>
      <c r="H614" s="81" t="b">
        <v>0</v>
      </c>
      <c r="I614" s="81" t="b">
        <v>0</v>
      </c>
      <c r="J614" s="81" t="b">
        <v>0</v>
      </c>
      <c r="K614" s="81" t="b">
        <v>0</v>
      </c>
      <c r="L614" s="81" t="b">
        <v>0</v>
      </c>
    </row>
    <row r="615" spans="1:12" ht="15">
      <c r="A615" s="81" t="s">
        <v>848</v>
      </c>
      <c r="B615" s="81" t="s">
        <v>1399</v>
      </c>
      <c r="C615" s="81">
        <v>3</v>
      </c>
      <c r="D615" s="119">
        <v>0.0015903814079665912</v>
      </c>
      <c r="E615" s="119">
        <v>1.2965172949827637</v>
      </c>
      <c r="F615" s="81" t="s">
        <v>1232</v>
      </c>
      <c r="G615" s="81" t="b">
        <v>0</v>
      </c>
      <c r="H615" s="81" t="b">
        <v>0</v>
      </c>
      <c r="I615" s="81" t="b">
        <v>0</v>
      </c>
      <c r="J615" s="81" t="b">
        <v>0</v>
      </c>
      <c r="K615" s="81" t="b">
        <v>0</v>
      </c>
      <c r="L615" s="81" t="b">
        <v>0</v>
      </c>
    </row>
    <row r="616" spans="1:12" ht="15">
      <c r="A616" s="81" t="s">
        <v>1408</v>
      </c>
      <c r="B616" s="81" t="s">
        <v>1316</v>
      </c>
      <c r="C616" s="81">
        <v>3</v>
      </c>
      <c r="D616" s="119">
        <v>0.0015903814079665912</v>
      </c>
      <c r="E616" s="119">
        <v>2.263636068588108</v>
      </c>
      <c r="F616" s="81" t="s">
        <v>1232</v>
      </c>
      <c r="G616" s="81" t="b">
        <v>0</v>
      </c>
      <c r="H616" s="81" t="b">
        <v>0</v>
      </c>
      <c r="I616" s="81" t="b">
        <v>0</v>
      </c>
      <c r="J616" s="81" t="b">
        <v>0</v>
      </c>
      <c r="K616" s="81" t="b">
        <v>0</v>
      </c>
      <c r="L616" s="81" t="b">
        <v>0</v>
      </c>
    </row>
    <row r="617" spans="1:12" ht="15">
      <c r="A617" s="81" t="s">
        <v>1351</v>
      </c>
      <c r="B617" s="81" t="s">
        <v>1315</v>
      </c>
      <c r="C617" s="81">
        <v>3</v>
      </c>
      <c r="D617" s="119">
        <v>0.0015903814079665912</v>
      </c>
      <c r="E617" s="119">
        <v>2.5646660642520893</v>
      </c>
      <c r="F617" s="81" t="s">
        <v>1232</v>
      </c>
      <c r="G617" s="81" t="b">
        <v>0</v>
      </c>
      <c r="H617" s="81" t="b">
        <v>0</v>
      </c>
      <c r="I617" s="81" t="b">
        <v>0</v>
      </c>
      <c r="J617" s="81" t="b">
        <v>0</v>
      </c>
      <c r="K617" s="81" t="b">
        <v>0</v>
      </c>
      <c r="L617" s="81" t="b">
        <v>0</v>
      </c>
    </row>
    <row r="618" spans="1:12" ht="15">
      <c r="A618" s="81" t="s">
        <v>1315</v>
      </c>
      <c r="B618" s="81" t="s">
        <v>1370</v>
      </c>
      <c r="C618" s="81">
        <v>3</v>
      </c>
      <c r="D618" s="119">
        <v>0.0015903814079665912</v>
      </c>
      <c r="E618" s="119">
        <v>2.622658011229776</v>
      </c>
      <c r="F618" s="81" t="s">
        <v>1232</v>
      </c>
      <c r="G618" s="81" t="b">
        <v>0</v>
      </c>
      <c r="H618" s="81" t="b">
        <v>0</v>
      </c>
      <c r="I618" s="81" t="b">
        <v>0</v>
      </c>
      <c r="J618" s="81" t="b">
        <v>0</v>
      </c>
      <c r="K618" s="81" t="b">
        <v>0</v>
      </c>
      <c r="L618" s="81" t="b">
        <v>0</v>
      </c>
    </row>
    <row r="619" spans="1:12" ht="15">
      <c r="A619" s="81" t="s">
        <v>468</v>
      </c>
      <c r="B619" s="81" t="s">
        <v>1281</v>
      </c>
      <c r="C619" s="81">
        <v>3</v>
      </c>
      <c r="D619" s="119">
        <v>0.0015903814079665912</v>
      </c>
      <c r="E619" s="119">
        <v>1.2029382282344965</v>
      </c>
      <c r="F619" s="81" t="s">
        <v>1232</v>
      </c>
      <c r="G619" s="81" t="b">
        <v>0</v>
      </c>
      <c r="H619" s="81" t="b">
        <v>0</v>
      </c>
      <c r="I619" s="81" t="b">
        <v>0</v>
      </c>
      <c r="J619" s="81" t="b">
        <v>0</v>
      </c>
      <c r="K619" s="81" t="b">
        <v>0</v>
      </c>
      <c r="L619" s="81" t="b">
        <v>0</v>
      </c>
    </row>
    <row r="620" spans="1:12" ht="15">
      <c r="A620" s="81" t="s">
        <v>1305</v>
      </c>
      <c r="B620" s="81" t="s">
        <v>1283</v>
      </c>
      <c r="C620" s="81">
        <v>3</v>
      </c>
      <c r="D620" s="119">
        <v>0.0015903814079665912</v>
      </c>
      <c r="E620" s="119">
        <v>1.7118811955715414</v>
      </c>
      <c r="F620" s="81" t="s">
        <v>1232</v>
      </c>
      <c r="G620" s="81" t="b">
        <v>0</v>
      </c>
      <c r="H620" s="81" t="b">
        <v>0</v>
      </c>
      <c r="I620" s="81" t="b">
        <v>0</v>
      </c>
      <c r="J620" s="81" t="b">
        <v>0</v>
      </c>
      <c r="K620" s="81" t="b">
        <v>0</v>
      </c>
      <c r="L620" s="81" t="b">
        <v>0</v>
      </c>
    </row>
    <row r="621" spans="1:12" ht="15">
      <c r="A621" s="81" t="s">
        <v>1308</v>
      </c>
      <c r="B621" s="81" t="s">
        <v>1444</v>
      </c>
      <c r="C621" s="81">
        <v>3</v>
      </c>
      <c r="D621" s="119">
        <v>0.0015903814079665912</v>
      </c>
      <c r="E621" s="119">
        <v>2.2045146164694516</v>
      </c>
      <c r="F621" s="81" t="s">
        <v>1232</v>
      </c>
      <c r="G621" s="81" t="b">
        <v>0</v>
      </c>
      <c r="H621" s="81" t="b">
        <v>0</v>
      </c>
      <c r="I621" s="81" t="b">
        <v>0</v>
      </c>
      <c r="J621" s="81" t="b">
        <v>0</v>
      </c>
      <c r="K621" s="81" t="b">
        <v>0</v>
      </c>
      <c r="L621" s="81" t="b">
        <v>0</v>
      </c>
    </row>
    <row r="622" spans="1:12" ht="15">
      <c r="A622" s="81" t="s">
        <v>1280</v>
      </c>
      <c r="B622" s="81" t="s">
        <v>1374</v>
      </c>
      <c r="C622" s="81">
        <v>3</v>
      </c>
      <c r="D622" s="119">
        <v>0.0015903814079665912</v>
      </c>
      <c r="E622" s="119">
        <v>1.9114535504767456</v>
      </c>
      <c r="F622" s="81" t="s">
        <v>1232</v>
      </c>
      <c r="G622" s="81" t="b">
        <v>0</v>
      </c>
      <c r="H622" s="81" t="b">
        <v>0</v>
      </c>
      <c r="I622" s="81" t="b">
        <v>0</v>
      </c>
      <c r="J622" s="81" t="b">
        <v>0</v>
      </c>
      <c r="K622" s="81" t="b">
        <v>0</v>
      </c>
      <c r="L622" s="81" t="b">
        <v>0</v>
      </c>
    </row>
    <row r="623" spans="1:12" ht="15">
      <c r="A623" s="81" t="s">
        <v>1357</v>
      </c>
      <c r="B623" s="81" t="s">
        <v>1443</v>
      </c>
      <c r="C623" s="81">
        <v>3</v>
      </c>
      <c r="D623" s="119">
        <v>0.0015903814079665912</v>
      </c>
      <c r="E623" s="119">
        <v>2.467756051244033</v>
      </c>
      <c r="F623" s="81" t="s">
        <v>1232</v>
      </c>
      <c r="G623" s="81" t="b">
        <v>0</v>
      </c>
      <c r="H623" s="81" t="b">
        <v>0</v>
      </c>
      <c r="I623" s="81" t="b">
        <v>0</v>
      </c>
      <c r="J623" s="81" t="b">
        <v>0</v>
      </c>
      <c r="K623" s="81" t="b">
        <v>0</v>
      </c>
      <c r="L623" s="81" t="b">
        <v>0</v>
      </c>
    </row>
    <row r="624" spans="1:12" ht="15">
      <c r="A624" s="81" t="s">
        <v>1299</v>
      </c>
      <c r="B624" s="81" t="s">
        <v>1348</v>
      </c>
      <c r="C624" s="81">
        <v>3</v>
      </c>
      <c r="D624" s="119">
        <v>0.0015903814079665912</v>
      </c>
      <c r="E624" s="119">
        <v>2.041787318971752</v>
      </c>
      <c r="F624" s="81" t="s">
        <v>1232</v>
      </c>
      <c r="G624" s="81" t="b">
        <v>0</v>
      </c>
      <c r="H624" s="81" t="b">
        <v>0</v>
      </c>
      <c r="I624" s="81" t="b">
        <v>0</v>
      </c>
      <c r="J624" s="81" t="b">
        <v>0</v>
      </c>
      <c r="K624" s="81" t="b">
        <v>0</v>
      </c>
      <c r="L624" s="81" t="b">
        <v>0</v>
      </c>
    </row>
    <row r="625" spans="1:12" ht="15">
      <c r="A625" s="81" t="s">
        <v>1281</v>
      </c>
      <c r="B625" s="81" t="s">
        <v>848</v>
      </c>
      <c r="C625" s="81">
        <v>3</v>
      </c>
      <c r="D625" s="119">
        <v>0.0015903814079665912</v>
      </c>
      <c r="E625" s="119">
        <v>0.48458097920621984</v>
      </c>
      <c r="F625" s="81" t="s">
        <v>1232</v>
      </c>
      <c r="G625" s="81" t="b">
        <v>0</v>
      </c>
      <c r="H625" s="81" t="b">
        <v>0</v>
      </c>
      <c r="I625" s="81" t="b">
        <v>0</v>
      </c>
      <c r="J625" s="81" t="b">
        <v>0</v>
      </c>
      <c r="K625" s="81" t="b">
        <v>0</v>
      </c>
      <c r="L625" s="81" t="b">
        <v>0</v>
      </c>
    </row>
    <row r="626" spans="1:12" ht="15">
      <c r="A626" s="81" t="s">
        <v>1362</v>
      </c>
      <c r="B626" s="81" t="s">
        <v>1380</v>
      </c>
      <c r="C626" s="81">
        <v>3</v>
      </c>
      <c r="D626" s="119">
        <v>0.0015903814079665912</v>
      </c>
      <c r="E626" s="119">
        <v>2.643847310299714</v>
      </c>
      <c r="F626" s="81" t="s">
        <v>1232</v>
      </c>
      <c r="G626" s="81" t="b">
        <v>0</v>
      </c>
      <c r="H626" s="81" t="b">
        <v>0</v>
      </c>
      <c r="I626" s="81" t="b">
        <v>0</v>
      </c>
      <c r="J626" s="81" t="b">
        <v>0</v>
      </c>
      <c r="K626" s="81" t="b">
        <v>0</v>
      </c>
      <c r="L626" s="81" t="b">
        <v>0</v>
      </c>
    </row>
    <row r="627" spans="1:12" ht="15">
      <c r="A627" s="81" t="s">
        <v>848</v>
      </c>
      <c r="B627" s="81" t="s">
        <v>1346</v>
      </c>
      <c r="C627" s="81">
        <v>3</v>
      </c>
      <c r="D627" s="119">
        <v>0.0015903814079665912</v>
      </c>
      <c r="E627" s="119">
        <v>1.2965172949827637</v>
      </c>
      <c r="F627" s="81" t="s">
        <v>1232</v>
      </c>
      <c r="G627" s="81" t="b">
        <v>0</v>
      </c>
      <c r="H627" s="81" t="b">
        <v>0</v>
      </c>
      <c r="I627" s="81" t="b">
        <v>0</v>
      </c>
      <c r="J627" s="81" t="b">
        <v>0</v>
      </c>
      <c r="K627" s="81" t="b">
        <v>0</v>
      </c>
      <c r="L627" s="81" t="b">
        <v>0</v>
      </c>
    </row>
    <row r="628" spans="1:12" ht="15">
      <c r="A628" s="81" t="s">
        <v>1281</v>
      </c>
      <c r="B628" s="81" t="s">
        <v>1316</v>
      </c>
      <c r="C628" s="81">
        <v>3</v>
      </c>
      <c r="D628" s="119">
        <v>0.0015903814079665912</v>
      </c>
      <c r="E628" s="119">
        <v>1.6268139710009337</v>
      </c>
      <c r="F628" s="81" t="s">
        <v>1232</v>
      </c>
      <c r="G628" s="81" t="b">
        <v>0</v>
      </c>
      <c r="H628" s="81" t="b">
        <v>0</v>
      </c>
      <c r="I628" s="81" t="b">
        <v>0</v>
      </c>
      <c r="J628" s="81" t="b">
        <v>0</v>
      </c>
      <c r="K628" s="81" t="b">
        <v>0</v>
      </c>
      <c r="L628" s="81" t="b">
        <v>0</v>
      </c>
    </row>
    <row r="629" spans="1:12" ht="15">
      <c r="A629" s="81" t="s">
        <v>1286</v>
      </c>
      <c r="B629" s="81" t="s">
        <v>1281</v>
      </c>
      <c r="C629" s="81">
        <v>3</v>
      </c>
      <c r="D629" s="119">
        <v>0.0015903814079665912</v>
      </c>
      <c r="E629" s="119">
        <v>1.3885748051964082</v>
      </c>
      <c r="F629" s="81" t="s">
        <v>1232</v>
      </c>
      <c r="G629" s="81" t="b">
        <v>0</v>
      </c>
      <c r="H629" s="81" t="b">
        <v>0</v>
      </c>
      <c r="I629" s="81" t="b">
        <v>0</v>
      </c>
      <c r="J629" s="81" t="b">
        <v>0</v>
      </c>
      <c r="K629" s="81" t="b">
        <v>0</v>
      </c>
      <c r="L629" s="81" t="b">
        <v>0</v>
      </c>
    </row>
    <row r="630" spans="1:12" ht="15">
      <c r="A630" s="81" t="s">
        <v>1385</v>
      </c>
      <c r="B630" s="81" t="s">
        <v>1385</v>
      </c>
      <c r="C630" s="81">
        <v>3</v>
      </c>
      <c r="D630" s="119">
        <v>0.0017629071353235616</v>
      </c>
      <c r="E630" s="119">
        <v>2.467756051244033</v>
      </c>
      <c r="F630" s="81" t="s">
        <v>1232</v>
      </c>
      <c r="G630" s="81" t="b">
        <v>0</v>
      </c>
      <c r="H630" s="81" t="b">
        <v>0</v>
      </c>
      <c r="I630" s="81" t="b">
        <v>0</v>
      </c>
      <c r="J630" s="81" t="b">
        <v>0</v>
      </c>
      <c r="K630" s="81" t="b">
        <v>0</v>
      </c>
      <c r="L630" s="81" t="b">
        <v>0</v>
      </c>
    </row>
    <row r="631" spans="1:12" ht="15">
      <c r="A631" s="81" t="s">
        <v>1298</v>
      </c>
      <c r="B631" s="81" t="s">
        <v>1667</v>
      </c>
      <c r="C631" s="81">
        <v>3</v>
      </c>
      <c r="D631" s="119">
        <v>0.0015903814079665912</v>
      </c>
      <c r="E631" s="119">
        <v>2.388574805196408</v>
      </c>
      <c r="F631" s="81" t="s">
        <v>1232</v>
      </c>
      <c r="G631" s="81" t="b">
        <v>0</v>
      </c>
      <c r="H631" s="81" t="b">
        <v>0</v>
      </c>
      <c r="I631" s="81" t="b">
        <v>0</v>
      </c>
      <c r="J631" s="81" t="b">
        <v>0</v>
      </c>
      <c r="K631" s="81" t="b">
        <v>0</v>
      </c>
      <c r="L631" s="81" t="b">
        <v>0</v>
      </c>
    </row>
    <row r="632" spans="1:12" ht="15">
      <c r="A632" s="81" t="s">
        <v>1396</v>
      </c>
      <c r="B632" s="81" t="s">
        <v>1494</v>
      </c>
      <c r="C632" s="81">
        <v>3</v>
      </c>
      <c r="D632" s="119">
        <v>0.0017629071353235616</v>
      </c>
      <c r="E632" s="119">
        <v>2.5646660642520893</v>
      </c>
      <c r="F632" s="81" t="s">
        <v>1232</v>
      </c>
      <c r="G632" s="81" t="b">
        <v>0</v>
      </c>
      <c r="H632" s="81" t="b">
        <v>0</v>
      </c>
      <c r="I632" s="81" t="b">
        <v>0</v>
      </c>
      <c r="J632" s="81" t="b">
        <v>0</v>
      </c>
      <c r="K632" s="81" t="b">
        <v>0</v>
      </c>
      <c r="L632" s="81" t="b">
        <v>0</v>
      </c>
    </row>
    <row r="633" spans="1:12" ht="15">
      <c r="A633" s="81" t="s">
        <v>1494</v>
      </c>
      <c r="B633" s="81" t="s">
        <v>1644</v>
      </c>
      <c r="C633" s="81">
        <v>3</v>
      </c>
      <c r="D633" s="119">
        <v>0.0017629071353235616</v>
      </c>
      <c r="E633" s="119">
        <v>2.8656960599160706</v>
      </c>
      <c r="F633" s="81" t="s">
        <v>1232</v>
      </c>
      <c r="G633" s="81" t="b">
        <v>0</v>
      </c>
      <c r="H633" s="81" t="b">
        <v>0</v>
      </c>
      <c r="I633" s="81" t="b">
        <v>0</v>
      </c>
      <c r="J633" s="81" t="b">
        <v>0</v>
      </c>
      <c r="K633" s="81" t="b">
        <v>0</v>
      </c>
      <c r="L633" s="81" t="b">
        <v>0</v>
      </c>
    </row>
    <row r="634" spans="1:12" ht="15">
      <c r="A634" s="81" t="s">
        <v>1644</v>
      </c>
      <c r="B634" s="81" t="s">
        <v>1645</v>
      </c>
      <c r="C634" s="81">
        <v>3</v>
      </c>
      <c r="D634" s="119">
        <v>0.0017629071353235616</v>
      </c>
      <c r="E634" s="119">
        <v>2.9906347965243705</v>
      </c>
      <c r="F634" s="81" t="s">
        <v>1232</v>
      </c>
      <c r="G634" s="81" t="b">
        <v>0</v>
      </c>
      <c r="H634" s="81" t="b">
        <v>0</v>
      </c>
      <c r="I634" s="81" t="b">
        <v>0</v>
      </c>
      <c r="J634" s="81" t="b">
        <v>0</v>
      </c>
      <c r="K634" s="81" t="b">
        <v>0</v>
      </c>
      <c r="L634" s="81" t="b">
        <v>0</v>
      </c>
    </row>
    <row r="635" spans="1:12" ht="15">
      <c r="A635" s="81" t="s">
        <v>1280</v>
      </c>
      <c r="B635" s="81" t="s">
        <v>1580</v>
      </c>
      <c r="C635" s="81">
        <v>3</v>
      </c>
      <c r="D635" s="119">
        <v>0.0017629071353235616</v>
      </c>
      <c r="E635" s="119">
        <v>2.0363922870850457</v>
      </c>
      <c r="F635" s="81" t="s">
        <v>1232</v>
      </c>
      <c r="G635" s="81" t="b">
        <v>0</v>
      </c>
      <c r="H635" s="81" t="b">
        <v>0</v>
      </c>
      <c r="I635" s="81" t="b">
        <v>0</v>
      </c>
      <c r="J635" s="81" t="b">
        <v>0</v>
      </c>
      <c r="K635" s="81" t="b">
        <v>0</v>
      </c>
      <c r="L635" s="81" t="b">
        <v>0</v>
      </c>
    </row>
    <row r="636" spans="1:12" ht="15">
      <c r="A636" s="81" t="s">
        <v>1580</v>
      </c>
      <c r="B636" s="81" t="s">
        <v>848</v>
      </c>
      <c r="C636" s="81">
        <v>3</v>
      </c>
      <c r="D636" s="119">
        <v>0.0017629071353235616</v>
      </c>
      <c r="E636" s="119">
        <v>1.4224330724573755</v>
      </c>
      <c r="F636" s="81" t="s">
        <v>1232</v>
      </c>
      <c r="G636" s="81" t="b">
        <v>0</v>
      </c>
      <c r="H636" s="81" t="b">
        <v>0</v>
      </c>
      <c r="I636" s="81" t="b">
        <v>0</v>
      </c>
      <c r="J636" s="81" t="b">
        <v>0</v>
      </c>
      <c r="K636" s="81" t="b">
        <v>0</v>
      </c>
      <c r="L636" s="81" t="b">
        <v>0</v>
      </c>
    </row>
    <row r="637" spans="1:12" ht="15">
      <c r="A637" s="81" t="s">
        <v>848</v>
      </c>
      <c r="B637" s="81" t="s">
        <v>1581</v>
      </c>
      <c r="C637" s="81">
        <v>3</v>
      </c>
      <c r="D637" s="119">
        <v>0.0017629071353235616</v>
      </c>
      <c r="E637" s="119">
        <v>1.51836604459912</v>
      </c>
      <c r="F637" s="81" t="s">
        <v>1232</v>
      </c>
      <c r="G637" s="81" t="b">
        <v>0</v>
      </c>
      <c r="H637" s="81" t="b">
        <v>0</v>
      </c>
      <c r="I637" s="81" t="b">
        <v>0</v>
      </c>
      <c r="J637" s="81" t="b">
        <v>0</v>
      </c>
      <c r="K637" s="81" t="b">
        <v>0</v>
      </c>
      <c r="L637" s="81" t="b">
        <v>0</v>
      </c>
    </row>
    <row r="638" spans="1:12" ht="15">
      <c r="A638" s="81" t="s">
        <v>1581</v>
      </c>
      <c r="B638" s="81" t="s">
        <v>1582</v>
      </c>
      <c r="C638" s="81">
        <v>3</v>
      </c>
      <c r="D638" s="119">
        <v>0.0017629071353235616</v>
      </c>
      <c r="E638" s="119">
        <v>2.9906347965243705</v>
      </c>
      <c r="F638" s="81" t="s">
        <v>1232</v>
      </c>
      <c r="G638" s="81" t="b">
        <v>0</v>
      </c>
      <c r="H638" s="81" t="b">
        <v>0</v>
      </c>
      <c r="I638" s="81" t="b">
        <v>0</v>
      </c>
      <c r="J638" s="81" t="b">
        <v>0</v>
      </c>
      <c r="K638" s="81" t="b">
        <v>0</v>
      </c>
      <c r="L638" s="81" t="b">
        <v>0</v>
      </c>
    </row>
    <row r="639" spans="1:12" ht="15">
      <c r="A639" s="81" t="s">
        <v>1582</v>
      </c>
      <c r="B639" s="81" t="s">
        <v>1583</v>
      </c>
      <c r="C639" s="81">
        <v>3</v>
      </c>
      <c r="D639" s="119">
        <v>0.0017629071353235616</v>
      </c>
      <c r="E639" s="119">
        <v>2.9906347965243705</v>
      </c>
      <c r="F639" s="81" t="s">
        <v>1232</v>
      </c>
      <c r="G639" s="81" t="b">
        <v>0</v>
      </c>
      <c r="H639" s="81" t="b">
        <v>0</v>
      </c>
      <c r="I639" s="81" t="b">
        <v>0</v>
      </c>
      <c r="J639" s="81" t="b">
        <v>0</v>
      </c>
      <c r="K639" s="81" t="b">
        <v>0</v>
      </c>
      <c r="L639" s="81" t="b">
        <v>0</v>
      </c>
    </row>
    <row r="640" spans="1:12" ht="15">
      <c r="A640" s="81" t="s">
        <v>1583</v>
      </c>
      <c r="B640" s="81" t="s">
        <v>1584</v>
      </c>
      <c r="C640" s="81">
        <v>3</v>
      </c>
      <c r="D640" s="119">
        <v>0.0017629071353235616</v>
      </c>
      <c r="E640" s="119">
        <v>2.9906347965243705</v>
      </c>
      <c r="F640" s="81" t="s">
        <v>1232</v>
      </c>
      <c r="G640" s="81" t="b">
        <v>0</v>
      </c>
      <c r="H640" s="81" t="b">
        <v>0</v>
      </c>
      <c r="I640" s="81" t="b">
        <v>0</v>
      </c>
      <c r="J640" s="81" t="b">
        <v>0</v>
      </c>
      <c r="K640" s="81" t="b">
        <v>0</v>
      </c>
      <c r="L640" s="81" t="b">
        <v>0</v>
      </c>
    </row>
    <row r="641" spans="1:12" ht="15">
      <c r="A641" s="81" t="s">
        <v>1584</v>
      </c>
      <c r="B641" s="81" t="s">
        <v>1585</v>
      </c>
      <c r="C641" s="81">
        <v>3</v>
      </c>
      <c r="D641" s="119">
        <v>0.0017629071353235616</v>
      </c>
      <c r="E641" s="119">
        <v>2.9906347965243705</v>
      </c>
      <c r="F641" s="81" t="s">
        <v>1232</v>
      </c>
      <c r="G641" s="81" t="b">
        <v>0</v>
      </c>
      <c r="H641" s="81" t="b">
        <v>0</v>
      </c>
      <c r="I641" s="81" t="b">
        <v>0</v>
      </c>
      <c r="J641" s="81" t="b">
        <v>0</v>
      </c>
      <c r="K641" s="81" t="b">
        <v>0</v>
      </c>
      <c r="L641" s="81" t="b">
        <v>0</v>
      </c>
    </row>
    <row r="642" spans="1:12" ht="15">
      <c r="A642" s="81" t="s">
        <v>1585</v>
      </c>
      <c r="B642" s="81" t="s">
        <v>1586</v>
      </c>
      <c r="C642" s="81">
        <v>3</v>
      </c>
      <c r="D642" s="119">
        <v>0.0017629071353235616</v>
      </c>
      <c r="E642" s="119">
        <v>2.9906347965243705</v>
      </c>
      <c r="F642" s="81" t="s">
        <v>1232</v>
      </c>
      <c r="G642" s="81" t="b">
        <v>0</v>
      </c>
      <c r="H642" s="81" t="b">
        <v>0</v>
      </c>
      <c r="I642" s="81" t="b">
        <v>0</v>
      </c>
      <c r="J642" s="81" t="b">
        <v>0</v>
      </c>
      <c r="K642" s="81" t="b">
        <v>0</v>
      </c>
      <c r="L642" s="81" t="b">
        <v>0</v>
      </c>
    </row>
    <row r="643" spans="1:12" ht="15">
      <c r="A643" s="81" t="s">
        <v>1586</v>
      </c>
      <c r="B643" s="81" t="s">
        <v>1587</v>
      </c>
      <c r="C643" s="81">
        <v>3</v>
      </c>
      <c r="D643" s="119">
        <v>0.0017629071353235616</v>
      </c>
      <c r="E643" s="119">
        <v>2.9906347965243705</v>
      </c>
      <c r="F643" s="81" t="s">
        <v>1232</v>
      </c>
      <c r="G643" s="81" t="b">
        <v>0</v>
      </c>
      <c r="H643" s="81" t="b">
        <v>0</v>
      </c>
      <c r="I643" s="81" t="b">
        <v>0</v>
      </c>
      <c r="J643" s="81" t="b">
        <v>0</v>
      </c>
      <c r="K643" s="81" t="b">
        <v>0</v>
      </c>
      <c r="L643" s="81" t="b">
        <v>0</v>
      </c>
    </row>
    <row r="644" spans="1:12" ht="15">
      <c r="A644" s="81" t="s">
        <v>1587</v>
      </c>
      <c r="B644" s="81" t="s">
        <v>1588</v>
      </c>
      <c r="C644" s="81">
        <v>3</v>
      </c>
      <c r="D644" s="119">
        <v>0.0017629071353235616</v>
      </c>
      <c r="E644" s="119">
        <v>2.9906347965243705</v>
      </c>
      <c r="F644" s="81" t="s">
        <v>1232</v>
      </c>
      <c r="G644" s="81" t="b">
        <v>0</v>
      </c>
      <c r="H644" s="81" t="b">
        <v>0</v>
      </c>
      <c r="I644" s="81" t="b">
        <v>0</v>
      </c>
      <c r="J644" s="81" t="b">
        <v>0</v>
      </c>
      <c r="K644" s="81" t="b">
        <v>0</v>
      </c>
      <c r="L644" s="81" t="b">
        <v>0</v>
      </c>
    </row>
    <row r="645" spans="1:12" ht="15">
      <c r="A645" s="81" t="s">
        <v>1588</v>
      </c>
      <c r="B645" s="81" t="s">
        <v>1589</v>
      </c>
      <c r="C645" s="81">
        <v>3</v>
      </c>
      <c r="D645" s="119">
        <v>0.0017629071353235616</v>
      </c>
      <c r="E645" s="119">
        <v>2.9906347965243705</v>
      </c>
      <c r="F645" s="81" t="s">
        <v>1232</v>
      </c>
      <c r="G645" s="81" t="b">
        <v>0</v>
      </c>
      <c r="H645" s="81" t="b">
        <v>0</v>
      </c>
      <c r="I645" s="81" t="b">
        <v>0</v>
      </c>
      <c r="J645" s="81" t="b">
        <v>0</v>
      </c>
      <c r="K645" s="81" t="b">
        <v>0</v>
      </c>
      <c r="L645" s="81" t="b">
        <v>0</v>
      </c>
    </row>
    <row r="646" spans="1:12" ht="15">
      <c r="A646" s="81" t="s">
        <v>1589</v>
      </c>
      <c r="B646" s="81" t="s">
        <v>1590</v>
      </c>
      <c r="C646" s="81">
        <v>3</v>
      </c>
      <c r="D646" s="119">
        <v>0.0017629071353235616</v>
      </c>
      <c r="E646" s="119">
        <v>2.9906347965243705</v>
      </c>
      <c r="F646" s="81" t="s">
        <v>1232</v>
      </c>
      <c r="G646" s="81" t="b">
        <v>0</v>
      </c>
      <c r="H646" s="81" t="b">
        <v>0</v>
      </c>
      <c r="I646" s="81" t="b">
        <v>0</v>
      </c>
      <c r="J646" s="81" t="b">
        <v>0</v>
      </c>
      <c r="K646" s="81" t="b">
        <v>0</v>
      </c>
      <c r="L646" s="81" t="b">
        <v>0</v>
      </c>
    </row>
    <row r="647" spans="1:12" ht="15">
      <c r="A647" s="81" t="s">
        <v>1590</v>
      </c>
      <c r="B647" s="81" t="s">
        <v>1591</v>
      </c>
      <c r="C647" s="81">
        <v>3</v>
      </c>
      <c r="D647" s="119">
        <v>0.0017629071353235616</v>
      </c>
      <c r="E647" s="119">
        <v>2.9906347965243705</v>
      </c>
      <c r="F647" s="81" t="s">
        <v>1232</v>
      </c>
      <c r="G647" s="81" t="b">
        <v>0</v>
      </c>
      <c r="H647" s="81" t="b">
        <v>0</v>
      </c>
      <c r="I647" s="81" t="b">
        <v>0</v>
      </c>
      <c r="J647" s="81" t="b">
        <v>0</v>
      </c>
      <c r="K647" s="81" t="b">
        <v>0</v>
      </c>
      <c r="L647" s="81" t="b">
        <v>0</v>
      </c>
    </row>
    <row r="648" spans="1:12" ht="15">
      <c r="A648" s="81" t="s">
        <v>1591</v>
      </c>
      <c r="B648" s="81" t="s">
        <v>1592</v>
      </c>
      <c r="C648" s="81">
        <v>3</v>
      </c>
      <c r="D648" s="119">
        <v>0.0017629071353235616</v>
      </c>
      <c r="E648" s="119">
        <v>2.9906347965243705</v>
      </c>
      <c r="F648" s="81" t="s">
        <v>1232</v>
      </c>
      <c r="G648" s="81" t="b">
        <v>0</v>
      </c>
      <c r="H648" s="81" t="b">
        <v>0</v>
      </c>
      <c r="I648" s="81" t="b">
        <v>0</v>
      </c>
      <c r="J648" s="81" t="b">
        <v>0</v>
      </c>
      <c r="K648" s="81" t="b">
        <v>0</v>
      </c>
      <c r="L648" s="81" t="b">
        <v>0</v>
      </c>
    </row>
    <row r="649" spans="1:12" ht="15">
      <c r="A649" s="81" t="s">
        <v>1592</v>
      </c>
      <c r="B649" s="81" t="s">
        <v>1593</v>
      </c>
      <c r="C649" s="81">
        <v>3</v>
      </c>
      <c r="D649" s="119">
        <v>0.0017629071353235616</v>
      </c>
      <c r="E649" s="119">
        <v>2.9906347965243705</v>
      </c>
      <c r="F649" s="81" t="s">
        <v>1232</v>
      </c>
      <c r="G649" s="81" t="b">
        <v>0</v>
      </c>
      <c r="H649" s="81" t="b">
        <v>0</v>
      </c>
      <c r="I649" s="81" t="b">
        <v>0</v>
      </c>
      <c r="J649" s="81" t="b">
        <v>0</v>
      </c>
      <c r="K649" s="81" t="b">
        <v>0</v>
      </c>
      <c r="L649" s="81" t="b">
        <v>0</v>
      </c>
    </row>
    <row r="650" spans="1:12" ht="15">
      <c r="A650" s="81" t="s">
        <v>1593</v>
      </c>
      <c r="B650" s="81" t="s">
        <v>1480</v>
      </c>
      <c r="C650" s="81">
        <v>3</v>
      </c>
      <c r="D650" s="119">
        <v>0.0017629071353235616</v>
      </c>
      <c r="E650" s="119">
        <v>2.9906347965243705</v>
      </c>
      <c r="F650" s="81" t="s">
        <v>1232</v>
      </c>
      <c r="G650" s="81" t="b">
        <v>0</v>
      </c>
      <c r="H650" s="81" t="b">
        <v>0</v>
      </c>
      <c r="I650" s="81" t="b">
        <v>0</v>
      </c>
      <c r="J650" s="81" t="b">
        <v>0</v>
      </c>
      <c r="K650" s="81" t="b">
        <v>0</v>
      </c>
      <c r="L650" s="81" t="b">
        <v>0</v>
      </c>
    </row>
    <row r="651" spans="1:12" ht="15">
      <c r="A651" s="81" t="s">
        <v>1480</v>
      </c>
      <c r="B651" s="81" t="s">
        <v>1594</v>
      </c>
      <c r="C651" s="81">
        <v>3</v>
      </c>
      <c r="D651" s="119">
        <v>0.0017629071353235616</v>
      </c>
      <c r="E651" s="119">
        <v>2.9906347965243705</v>
      </c>
      <c r="F651" s="81" t="s">
        <v>1232</v>
      </c>
      <c r="G651" s="81" t="b">
        <v>0</v>
      </c>
      <c r="H651" s="81" t="b">
        <v>0</v>
      </c>
      <c r="I651" s="81" t="b">
        <v>0</v>
      </c>
      <c r="J651" s="81" t="b">
        <v>0</v>
      </c>
      <c r="K651" s="81" t="b">
        <v>0</v>
      </c>
      <c r="L651" s="81" t="b">
        <v>0</v>
      </c>
    </row>
    <row r="652" spans="1:12" ht="15">
      <c r="A652" s="81" t="s">
        <v>1594</v>
      </c>
      <c r="B652" s="81" t="s">
        <v>1595</v>
      </c>
      <c r="C652" s="81">
        <v>3</v>
      </c>
      <c r="D652" s="119">
        <v>0.0017629071353235616</v>
      </c>
      <c r="E652" s="119">
        <v>2.9906347965243705</v>
      </c>
      <c r="F652" s="81" t="s">
        <v>1232</v>
      </c>
      <c r="G652" s="81" t="b">
        <v>0</v>
      </c>
      <c r="H652" s="81" t="b">
        <v>0</v>
      </c>
      <c r="I652" s="81" t="b">
        <v>0</v>
      </c>
      <c r="J652" s="81" t="b">
        <v>0</v>
      </c>
      <c r="K652" s="81" t="b">
        <v>0</v>
      </c>
      <c r="L652" s="81" t="b">
        <v>0</v>
      </c>
    </row>
    <row r="653" spans="1:12" ht="15">
      <c r="A653" s="81" t="s">
        <v>1595</v>
      </c>
      <c r="B653" s="81" t="s">
        <v>1596</v>
      </c>
      <c r="C653" s="81">
        <v>3</v>
      </c>
      <c r="D653" s="119">
        <v>0.0017629071353235616</v>
      </c>
      <c r="E653" s="119">
        <v>2.9906347965243705</v>
      </c>
      <c r="F653" s="81" t="s">
        <v>1232</v>
      </c>
      <c r="G653" s="81" t="b">
        <v>0</v>
      </c>
      <c r="H653" s="81" t="b">
        <v>0</v>
      </c>
      <c r="I653" s="81" t="b">
        <v>0</v>
      </c>
      <c r="J653" s="81" t="b">
        <v>0</v>
      </c>
      <c r="K653" s="81" t="b">
        <v>0</v>
      </c>
      <c r="L653" s="81" t="b">
        <v>0</v>
      </c>
    </row>
    <row r="654" spans="1:12" ht="15">
      <c r="A654" s="81" t="s">
        <v>1596</v>
      </c>
      <c r="B654" s="81" t="s">
        <v>1597</v>
      </c>
      <c r="C654" s="81">
        <v>3</v>
      </c>
      <c r="D654" s="119">
        <v>0.0017629071353235616</v>
      </c>
      <c r="E654" s="119">
        <v>2.9906347965243705</v>
      </c>
      <c r="F654" s="81" t="s">
        <v>1232</v>
      </c>
      <c r="G654" s="81" t="b">
        <v>0</v>
      </c>
      <c r="H654" s="81" t="b">
        <v>0</v>
      </c>
      <c r="I654" s="81" t="b">
        <v>0</v>
      </c>
      <c r="J654" s="81" t="b">
        <v>0</v>
      </c>
      <c r="K654" s="81" t="b">
        <v>0</v>
      </c>
      <c r="L654" s="81" t="b">
        <v>0</v>
      </c>
    </row>
    <row r="655" spans="1:12" ht="15">
      <c r="A655" s="81" t="s">
        <v>1597</v>
      </c>
      <c r="B655" s="81" t="s">
        <v>1598</v>
      </c>
      <c r="C655" s="81">
        <v>3</v>
      </c>
      <c r="D655" s="119">
        <v>0.0017629071353235616</v>
      </c>
      <c r="E655" s="119">
        <v>2.9906347965243705</v>
      </c>
      <c r="F655" s="81" t="s">
        <v>1232</v>
      </c>
      <c r="G655" s="81" t="b">
        <v>0</v>
      </c>
      <c r="H655" s="81" t="b">
        <v>0</v>
      </c>
      <c r="I655" s="81" t="b">
        <v>0</v>
      </c>
      <c r="J655" s="81" t="b">
        <v>0</v>
      </c>
      <c r="K655" s="81" t="b">
        <v>0</v>
      </c>
      <c r="L655" s="81" t="b">
        <v>0</v>
      </c>
    </row>
    <row r="656" spans="1:12" ht="15">
      <c r="A656" s="81" t="s">
        <v>1598</v>
      </c>
      <c r="B656" s="81" t="s">
        <v>1282</v>
      </c>
      <c r="C656" s="81">
        <v>3</v>
      </c>
      <c r="D656" s="119">
        <v>0.0017629071353235616</v>
      </c>
      <c r="E656" s="119">
        <v>2.0363922870850457</v>
      </c>
      <c r="F656" s="81" t="s">
        <v>1232</v>
      </c>
      <c r="G656" s="81" t="b">
        <v>0</v>
      </c>
      <c r="H656" s="81" t="b">
        <v>0</v>
      </c>
      <c r="I656" s="81" t="b">
        <v>0</v>
      </c>
      <c r="J656" s="81" t="b">
        <v>0</v>
      </c>
      <c r="K656" s="81" t="b">
        <v>0</v>
      </c>
      <c r="L656" s="81" t="b">
        <v>0</v>
      </c>
    </row>
    <row r="657" spans="1:12" ht="15">
      <c r="A657" s="81" t="s">
        <v>1282</v>
      </c>
      <c r="B657" s="81" t="s">
        <v>1599</v>
      </c>
      <c r="C657" s="81">
        <v>3</v>
      </c>
      <c r="D657" s="119">
        <v>0.0017629071353235616</v>
      </c>
      <c r="E657" s="119">
        <v>2.087544809532427</v>
      </c>
      <c r="F657" s="81" t="s">
        <v>1232</v>
      </c>
      <c r="G657" s="81" t="b">
        <v>0</v>
      </c>
      <c r="H657" s="81" t="b">
        <v>0</v>
      </c>
      <c r="I657" s="81" t="b">
        <v>0</v>
      </c>
      <c r="J657" s="81" t="b">
        <v>0</v>
      </c>
      <c r="K657" s="81" t="b">
        <v>0</v>
      </c>
      <c r="L657" s="81" t="b">
        <v>0</v>
      </c>
    </row>
    <row r="658" spans="1:12" ht="15">
      <c r="A658" s="81" t="s">
        <v>1599</v>
      </c>
      <c r="B658" s="81" t="s">
        <v>1383</v>
      </c>
      <c r="C658" s="81">
        <v>3</v>
      </c>
      <c r="D658" s="119">
        <v>0.0017629071353235616</v>
      </c>
      <c r="E658" s="119">
        <v>2.6896048008603892</v>
      </c>
      <c r="F658" s="81" t="s">
        <v>1232</v>
      </c>
      <c r="G658" s="81" t="b">
        <v>0</v>
      </c>
      <c r="H658" s="81" t="b">
        <v>0</v>
      </c>
      <c r="I658" s="81" t="b">
        <v>0</v>
      </c>
      <c r="J658" s="81" t="b">
        <v>0</v>
      </c>
      <c r="K658" s="81" t="b">
        <v>0</v>
      </c>
      <c r="L658" s="81" t="b">
        <v>0</v>
      </c>
    </row>
    <row r="659" spans="1:12" ht="15">
      <c r="A659" s="81" t="s">
        <v>1335</v>
      </c>
      <c r="B659" s="81" t="s">
        <v>1294</v>
      </c>
      <c r="C659" s="81">
        <v>2</v>
      </c>
      <c r="D659" s="119">
        <v>0.001175271423549041</v>
      </c>
      <c r="E659" s="119">
        <v>1.6896048008603892</v>
      </c>
      <c r="F659" s="81" t="s">
        <v>1232</v>
      </c>
      <c r="G659" s="81" t="b">
        <v>0</v>
      </c>
      <c r="H659" s="81" t="b">
        <v>0</v>
      </c>
      <c r="I659" s="81" t="b">
        <v>0</v>
      </c>
      <c r="J659" s="81" t="b">
        <v>0</v>
      </c>
      <c r="K659" s="81" t="b">
        <v>0</v>
      </c>
      <c r="L659" s="81" t="b">
        <v>0</v>
      </c>
    </row>
    <row r="660" spans="1:12" ht="15">
      <c r="A660" s="81" t="s">
        <v>1294</v>
      </c>
      <c r="B660" s="81" t="s">
        <v>1310</v>
      </c>
      <c r="C660" s="81">
        <v>2</v>
      </c>
      <c r="D660" s="119">
        <v>0.001175271423549041</v>
      </c>
      <c r="E660" s="119">
        <v>1.6104235548127646</v>
      </c>
      <c r="F660" s="81" t="s">
        <v>1232</v>
      </c>
      <c r="G660" s="81" t="b">
        <v>0</v>
      </c>
      <c r="H660" s="81" t="b">
        <v>0</v>
      </c>
      <c r="I660" s="81" t="b">
        <v>0</v>
      </c>
      <c r="J660" s="81" t="b">
        <v>0</v>
      </c>
      <c r="K660" s="81" t="b">
        <v>0</v>
      </c>
      <c r="L660" s="81" t="b">
        <v>0</v>
      </c>
    </row>
    <row r="661" spans="1:12" ht="15">
      <c r="A661" s="81" t="s">
        <v>1408</v>
      </c>
      <c r="B661" s="81" t="s">
        <v>848</v>
      </c>
      <c r="C661" s="81">
        <v>2</v>
      </c>
      <c r="D661" s="119">
        <v>0.001175271423549041</v>
      </c>
      <c r="E661" s="119">
        <v>0.9453118177377131</v>
      </c>
      <c r="F661" s="81" t="s">
        <v>1232</v>
      </c>
      <c r="G661" s="81" t="b">
        <v>0</v>
      </c>
      <c r="H661" s="81" t="b">
        <v>0</v>
      </c>
      <c r="I661" s="81" t="b">
        <v>0</v>
      </c>
      <c r="J661" s="81" t="b">
        <v>0</v>
      </c>
      <c r="K661" s="81" t="b">
        <v>0</v>
      </c>
      <c r="L661" s="81" t="b">
        <v>0</v>
      </c>
    </row>
    <row r="662" spans="1:12" ht="15">
      <c r="A662" s="81" t="s">
        <v>1290</v>
      </c>
      <c r="B662" s="81" t="s">
        <v>1293</v>
      </c>
      <c r="C662" s="81">
        <v>2</v>
      </c>
      <c r="D662" s="119">
        <v>0.0013718945428592834</v>
      </c>
      <c r="E662" s="119">
        <v>1.6134500094429522</v>
      </c>
      <c r="F662" s="81" t="s">
        <v>1232</v>
      </c>
      <c r="G662" s="81" t="b">
        <v>1</v>
      </c>
      <c r="H662" s="81" t="b">
        <v>0</v>
      </c>
      <c r="I662" s="81" t="b">
        <v>0</v>
      </c>
      <c r="J662" s="81" t="b">
        <v>0</v>
      </c>
      <c r="K662" s="81" t="b">
        <v>0</v>
      </c>
      <c r="L662" s="81" t="b">
        <v>0</v>
      </c>
    </row>
    <row r="663" spans="1:12" ht="15">
      <c r="A663" s="81" t="s">
        <v>2015</v>
      </c>
      <c r="B663" s="81" t="s">
        <v>1330</v>
      </c>
      <c r="C663" s="81">
        <v>2</v>
      </c>
      <c r="D663" s="119">
        <v>0.001175271423549041</v>
      </c>
      <c r="E663" s="119">
        <v>2.5646660642520893</v>
      </c>
      <c r="F663" s="81" t="s">
        <v>1232</v>
      </c>
      <c r="G663" s="81" t="b">
        <v>0</v>
      </c>
      <c r="H663" s="81" t="b">
        <v>0</v>
      </c>
      <c r="I663" s="81" t="b">
        <v>0</v>
      </c>
      <c r="J663" s="81" t="b">
        <v>0</v>
      </c>
      <c r="K663" s="81" t="b">
        <v>0</v>
      </c>
      <c r="L663" s="81" t="b">
        <v>0</v>
      </c>
    </row>
    <row r="664" spans="1:12" ht="15">
      <c r="A664" s="81" t="s">
        <v>468</v>
      </c>
      <c r="B664" s="81" t="s">
        <v>1295</v>
      </c>
      <c r="C664" s="81">
        <v>2</v>
      </c>
      <c r="D664" s="119">
        <v>0.001175271423549041</v>
      </c>
      <c r="E664" s="119">
        <v>1.5039682238984777</v>
      </c>
      <c r="F664" s="81" t="s">
        <v>1232</v>
      </c>
      <c r="G664" s="81" t="b">
        <v>0</v>
      </c>
      <c r="H664" s="81" t="b">
        <v>0</v>
      </c>
      <c r="I664" s="81" t="b">
        <v>0</v>
      </c>
      <c r="J664" s="81" t="b">
        <v>0</v>
      </c>
      <c r="K664" s="81" t="b">
        <v>0</v>
      </c>
      <c r="L664" s="81" t="b">
        <v>0</v>
      </c>
    </row>
    <row r="665" spans="1:12" ht="15">
      <c r="A665" s="81" t="s">
        <v>1560</v>
      </c>
      <c r="B665" s="81" t="s">
        <v>1302</v>
      </c>
      <c r="C665" s="81">
        <v>2</v>
      </c>
      <c r="D665" s="119">
        <v>0.0013718945428592834</v>
      </c>
      <c r="E665" s="119">
        <v>2.125333370421827</v>
      </c>
      <c r="F665" s="81" t="s">
        <v>1232</v>
      </c>
      <c r="G665" s="81" t="b">
        <v>0</v>
      </c>
      <c r="H665" s="81" t="b">
        <v>0</v>
      </c>
      <c r="I665" s="81" t="b">
        <v>0</v>
      </c>
      <c r="J665" s="81" t="b">
        <v>0</v>
      </c>
      <c r="K665" s="81" t="b">
        <v>0</v>
      </c>
      <c r="L665" s="81" t="b">
        <v>0</v>
      </c>
    </row>
    <row r="666" spans="1:12" ht="15">
      <c r="A666" s="81" t="s">
        <v>2079</v>
      </c>
      <c r="B666" s="81" t="s">
        <v>1469</v>
      </c>
      <c r="C666" s="81">
        <v>2</v>
      </c>
      <c r="D666" s="119">
        <v>0.0013718945428592834</v>
      </c>
      <c r="E666" s="119">
        <v>2.768786046908014</v>
      </c>
      <c r="F666" s="81" t="s">
        <v>1232</v>
      </c>
      <c r="G666" s="81" t="b">
        <v>0</v>
      </c>
      <c r="H666" s="81" t="b">
        <v>0</v>
      </c>
      <c r="I666" s="81" t="b">
        <v>0</v>
      </c>
      <c r="J666" s="81" t="b">
        <v>0</v>
      </c>
      <c r="K666" s="81" t="b">
        <v>0</v>
      </c>
      <c r="L666" s="81" t="b">
        <v>0</v>
      </c>
    </row>
    <row r="667" spans="1:12" ht="15">
      <c r="A667" s="81" t="s">
        <v>1284</v>
      </c>
      <c r="B667" s="81" t="s">
        <v>1524</v>
      </c>
      <c r="C667" s="81">
        <v>2</v>
      </c>
      <c r="D667" s="119">
        <v>0.0013718945428592834</v>
      </c>
      <c r="E667" s="119">
        <v>1.936277134201778</v>
      </c>
      <c r="F667" s="81" t="s">
        <v>1232</v>
      </c>
      <c r="G667" s="81" t="b">
        <v>0</v>
      </c>
      <c r="H667" s="81" t="b">
        <v>0</v>
      </c>
      <c r="I667" s="81" t="b">
        <v>0</v>
      </c>
      <c r="J667" s="81" t="b">
        <v>0</v>
      </c>
      <c r="K667" s="81" t="b">
        <v>1</v>
      </c>
      <c r="L667" s="81" t="b">
        <v>0</v>
      </c>
    </row>
    <row r="668" spans="1:12" ht="15">
      <c r="A668" s="81" t="s">
        <v>848</v>
      </c>
      <c r="B668" s="81" t="s">
        <v>1296</v>
      </c>
      <c r="C668" s="81">
        <v>2</v>
      </c>
      <c r="D668" s="119">
        <v>0.001175271423549041</v>
      </c>
      <c r="E668" s="119">
        <v>0.7402147942154765</v>
      </c>
      <c r="F668" s="81" t="s">
        <v>1232</v>
      </c>
      <c r="G668" s="81" t="b">
        <v>0</v>
      </c>
      <c r="H668" s="81" t="b">
        <v>0</v>
      </c>
      <c r="I668" s="81" t="b">
        <v>0</v>
      </c>
      <c r="J668" s="81" t="b">
        <v>0</v>
      </c>
      <c r="K668" s="81" t="b">
        <v>0</v>
      </c>
      <c r="L668" s="81" t="b">
        <v>0</v>
      </c>
    </row>
    <row r="669" spans="1:12" ht="15">
      <c r="A669" s="81" t="s">
        <v>2031</v>
      </c>
      <c r="B669" s="81" t="s">
        <v>2032</v>
      </c>
      <c r="C669" s="81">
        <v>2</v>
      </c>
      <c r="D669" s="119">
        <v>0.0013718945428592834</v>
      </c>
      <c r="E669" s="119">
        <v>3.166726055580052</v>
      </c>
      <c r="F669" s="81" t="s">
        <v>1232</v>
      </c>
      <c r="G669" s="81" t="b">
        <v>0</v>
      </c>
      <c r="H669" s="81" t="b">
        <v>0</v>
      </c>
      <c r="I669" s="81" t="b">
        <v>0</v>
      </c>
      <c r="J669" s="81" t="b">
        <v>0</v>
      </c>
      <c r="K669" s="81" t="b">
        <v>0</v>
      </c>
      <c r="L669" s="81" t="b">
        <v>0</v>
      </c>
    </row>
    <row r="670" spans="1:12" ht="15">
      <c r="A670" s="81" t="s">
        <v>1321</v>
      </c>
      <c r="B670" s="81" t="s">
        <v>1395</v>
      </c>
      <c r="C670" s="81">
        <v>2</v>
      </c>
      <c r="D670" s="119">
        <v>0.001175271423549041</v>
      </c>
      <c r="E670" s="119">
        <v>2.212483546140727</v>
      </c>
      <c r="F670" s="81" t="s">
        <v>1232</v>
      </c>
      <c r="G670" s="81" t="b">
        <v>0</v>
      </c>
      <c r="H670" s="81" t="b">
        <v>0</v>
      </c>
      <c r="I670" s="81" t="b">
        <v>0</v>
      </c>
      <c r="J670" s="81" t="b">
        <v>1</v>
      </c>
      <c r="K670" s="81" t="b">
        <v>0</v>
      </c>
      <c r="L670" s="81" t="b">
        <v>0</v>
      </c>
    </row>
    <row r="671" spans="1:12" ht="15">
      <c r="A671" s="81" t="s">
        <v>1313</v>
      </c>
      <c r="B671" s="81" t="s">
        <v>1352</v>
      </c>
      <c r="C671" s="81">
        <v>2</v>
      </c>
      <c r="D671" s="119">
        <v>0.001175271423549041</v>
      </c>
      <c r="E671" s="119">
        <v>2.388574805196408</v>
      </c>
      <c r="F671" s="81" t="s">
        <v>1232</v>
      </c>
      <c r="G671" s="81" t="b">
        <v>0</v>
      </c>
      <c r="H671" s="81" t="b">
        <v>0</v>
      </c>
      <c r="I671" s="81" t="b">
        <v>0</v>
      </c>
      <c r="J671" s="81" t="b">
        <v>0</v>
      </c>
      <c r="K671" s="81" t="b">
        <v>0</v>
      </c>
      <c r="L671" s="81" t="b">
        <v>0</v>
      </c>
    </row>
    <row r="672" spans="1:12" ht="15">
      <c r="A672" s="81" t="s">
        <v>1817</v>
      </c>
      <c r="B672" s="81" t="s">
        <v>1623</v>
      </c>
      <c r="C672" s="81">
        <v>2</v>
      </c>
      <c r="D672" s="119">
        <v>0.001175271423549041</v>
      </c>
      <c r="E672" s="119">
        <v>2.9906347965243705</v>
      </c>
      <c r="F672" s="81" t="s">
        <v>1232</v>
      </c>
      <c r="G672" s="81" t="b">
        <v>0</v>
      </c>
      <c r="H672" s="81" t="b">
        <v>0</v>
      </c>
      <c r="I672" s="81" t="b">
        <v>0</v>
      </c>
      <c r="J672" s="81" t="b">
        <v>0</v>
      </c>
      <c r="K672" s="81" t="b">
        <v>0</v>
      </c>
      <c r="L672" s="81" t="b">
        <v>0</v>
      </c>
    </row>
    <row r="673" spans="1:12" ht="15">
      <c r="A673" s="81" t="s">
        <v>1429</v>
      </c>
      <c r="B673" s="81" t="s">
        <v>1431</v>
      </c>
      <c r="C673" s="81">
        <v>2</v>
      </c>
      <c r="D673" s="119">
        <v>0.001175271423549041</v>
      </c>
      <c r="E673" s="119">
        <v>2.467756051244033</v>
      </c>
      <c r="F673" s="81" t="s">
        <v>1232</v>
      </c>
      <c r="G673" s="81" t="b">
        <v>0</v>
      </c>
      <c r="H673" s="81" t="b">
        <v>0</v>
      </c>
      <c r="I673" s="81" t="b">
        <v>0</v>
      </c>
      <c r="J673" s="81" t="b">
        <v>0</v>
      </c>
      <c r="K673" s="81" t="b">
        <v>0</v>
      </c>
      <c r="L673" s="81" t="b">
        <v>0</v>
      </c>
    </row>
    <row r="674" spans="1:12" ht="15">
      <c r="A674" s="81" t="s">
        <v>1370</v>
      </c>
      <c r="B674" s="81" t="s">
        <v>1320</v>
      </c>
      <c r="C674" s="81">
        <v>2</v>
      </c>
      <c r="D674" s="119">
        <v>0.001175271423549041</v>
      </c>
      <c r="E674" s="119">
        <v>2.592694787852333</v>
      </c>
      <c r="F674" s="81" t="s">
        <v>1232</v>
      </c>
      <c r="G674" s="81" t="b">
        <v>0</v>
      </c>
      <c r="H674" s="81" t="b">
        <v>0</v>
      </c>
      <c r="I674" s="81" t="b">
        <v>0</v>
      </c>
      <c r="J674" s="81" t="b">
        <v>0</v>
      </c>
      <c r="K674" s="81" t="b">
        <v>0</v>
      </c>
      <c r="L674" s="81" t="b">
        <v>0</v>
      </c>
    </row>
    <row r="675" spans="1:12" ht="15">
      <c r="A675" s="81" t="s">
        <v>1281</v>
      </c>
      <c r="B675" s="81" t="s">
        <v>1434</v>
      </c>
      <c r="C675" s="81">
        <v>2</v>
      </c>
      <c r="D675" s="119">
        <v>0.0013718945428592834</v>
      </c>
      <c r="E675" s="119">
        <v>1.6548426946011774</v>
      </c>
      <c r="F675" s="81" t="s">
        <v>1232</v>
      </c>
      <c r="G675" s="81" t="b">
        <v>0</v>
      </c>
      <c r="H675" s="81" t="b">
        <v>0</v>
      </c>
      <c r="I675" s="81" t="b">
        <v>0</v>
      </c>
      <c r="J675" s="81" t="b">
        <v>0</v>
      </c>
      <c r="K675" s="81" t="b">
        <v>0</v>
      </c>
      <c r="L675" s="81" t="b">
        <v>0</v>
      </c>
    </row>
    <row r="676" spans="1:12" ht="15">
      <c r="A676" s="81" t="s">
        <v>1286</v>
      </c>
      <c r="B676" s="81" t="s">
        <v>848</v>
      </c>
      <c r="C676" s="81">
        <v>2</v>
      </c>
      <c r="D676" s="119">
        <v>0.001175271423549041</v>
      </c>
      <c r="E676" s="119">
        <v>0.5473718090656754</v>
      </c>
      <c r="F676" s="81" t="s">
        <v>1232</v>
      </c>
      <c r="G676" s="81" t="b">
        <v>0</v>
      </c>
      <c r="H676" s="81" t="b">
        <v>0</v>
      </c>
      <c r="I676" s="81" t="b">
        <v>0</v>
      </c>
      <c r="J676" s="81" t="b">
        <v>0</v>
      </c>
      <c r="K676" s="81" t="b">
        <v>0</v>
      </c>
      <c r="L676" s="81" t="b">
        <v>0</v>
      </c>
    </row>
    <row r="677" spans="1:12" ht="15">
      <c r="A677" s="81" t="s">
        <v>1290</v>
      </c>
      <c r="B677" s="81" t="s">
        <v>1305</v>
      </c>
      <c r="C677" s="81">
        <v>2</v>
      </c>
      <c r="D677" s="119">
        <v>0.001175271423549041</v>
      </c>
      <c r="E677" s="119">
        <v>1.7731508523104642</v>
      </c>
      <c r="F677" s="81" t="s">
        <v>1232</v>
      </c>
      <c r="G677" s="81" t="b">
        <v>1</v>
      </c>
      <c r="H677" s="81" t="b">
        <v>0</v>
      </c>
      <c r="I677" s="81" t="b">
        <v>0</v>
      </c>
      <c r="J677" s="81" t="b">
        <v>0</v>
      </c>
      <c r="K677" s="81" t="b">
        <v>0</v>
      </c>
      <c r="L677" s="81" t="b">
        <v>0</v>
      </c>
    </row>
    <row r="678" spans="1:12" ht="15">
      <c r="A678" s="81" t="s">
        <v>1283</v>
      </c>
      <c r="B678" s="81" t="s">
        <v>1347</v>
      </c>
      <c r="C678" s="81">
        <v>2</v>
      </c>
      <c r="D678" s="119">
        <v>0.001175271423549041</v>
      </c>
      <c r="E678" s="119">
        <v>1.8879724546272227</v>
      </c>
      <c r="F678" s="81" t="s">
        <v>1232</v>
      </c>
      <c r="G678" s="81" t="b">
        <v>0</v>
      </c>
      <c r="H678" s="81" t="b">
        <v>0</v>
      </c>
      <c r="I678" s="81" t="b">
        <v>0</v>
      </c>
      <c r="J678" s="81" t="b">
        <v>0</v>
      </c>
      <c r="K678" s="81" t="b">
        <v>0</v>
      </c>
      <c r="L678" s="81" t="b">
        <v>0</v>
      </c>
    </row>
    <row r="679" spans="1:12" ht="15">
      <c r="A679" s="81" t="s">
        <v>1293</v>
      </c>
      <c r="B679" s="81" t="s">
        <v>1286</v>
      </c>
      <c r="C679" s="81">
        <v>2</v>
      </c>
      <c r="D679" s="119">
        <v>0.001175271423549041</v>
      </c>
      <c r="E679" s="119">
        <v>1.5434767651821513</v>
      </c>
      <c r="F679" s="81" t="s">
        <v>1232</v>
      </c>
      <c r="G679" s="81" t="b">
        <v>0</v>
      </c>
      <c r="H679" s="81" t="b">
        <v>0</v>
      </c>
      <c r="I679" s="81" t="b">
        <v>0</v>
      </c>
      <c r="J679" s="81" t="b">
        <v>0</v>
      </c>
      <c r="K679" s="81" t="b">
        <v>0</v>
      </c>
      <c r="L679" s="81" t="b">
        <v>0</v>
      </c>
    </row>
    <row r="680" spans="1:12" ht="15">
      <c r="A680" s="81" t="s">
        <v>1288</v>
      </c>
      <c r="B680" s="81" t="s">
        <v>1282</v>
      </c>
      <c r="C680" s="81">
        <v>2</v>
      </c>
      <c r="D680" s="119">
        <v>0.001175271423549041</v>
      </c>
      <c r="E680" s="119">
        <v>1.2582410367014019</v>
      </c>
      <c r="F680" s="81" t="s">
        <v>1232</v>
      </c>
      <c r="G680" s="81" t="b">
        <v>0</v>
      </c>
      <c r="H680" s="81" t="b">
        <v>0</v>
      </c>
      <c r="I680" s="81" t="b">
        <v>0</v>
      </c>
      <c r="J680" s="81" t="b">
        <v>0</v>
      </c>
      <c r="K680" s="81" t="b">
        <v>0</v>
      </c>
      <c r="L680" s="81" t="b">
        <v>0</v>
      </c>
    </row>
    <row r="681" spans="1:12" ht="15">
      <c r="A681" s="81" t="s">
        <v>1289</v>
      </c>
      <c r="B681" s="81" t="s">
        <v>1327</v>
      </c>
      <c r="C681" s="81">
        <v>2</v>
      </c>
      <c r="D681" s="119">
        <v>0.001175271423549041</v>
      </c>
      <c r="E681" s="119">
        <v>1.8445067608461325</v>
      </c>
      <c r="F681" s="81" t="s">
        <v>1232</v>
      </c>
      <c r="G681" s="81" t="b">
        <v>0</v>
      </c>
      <c r="H681" s="81" t="b">
        <v>0</v>
      </c>
      <c r="I681" s="81" t="b">
        <v>0</v>
      </c>
      <c r="J681" s="81" t="b">
        <v>0</v>
      </c>
      <c r="K681" s="81" t="b">
        <v>0</v>
      </c>
      <c r="L681" s="81" t="b">
        <v>0</v>
      </c>
    </row>
    <row r="682" spans="1:12" ht="15">
      <c r="A682" s="81" t="s">
        <v>1282</v>
      </c>
      <c r="B682" s="81" t="s">
        <v>1280</v>
      </c>
      <c r="C682" s="81">
        <v>2</v>
      </c>
      <c r="D682" s="119">
        <v>0.001175271423549041</v>
      </c>
      <c r="E682" s="119">
        <v>0.9114535504767457</v>
      </c>
      <c r="F682" s="81" t="s">
        <v>1232</v>
      </c>
      <c r="G682" s="81" t="b">
        <v>0</v>
      </c>
      <c r="H682" s="81" t="b">
        <v>0</v>
      </c>
      <c r="I682" s="81" t="b">
        <v>0</v>
      </c>
      <c r="J682" s="81" t="b">
        <v>0</v>
      </c>
      <c r="K682" s="81" t="b">
        <v>0</v>
      </c>
      <c r="L682" s="81" t="b">
        <v>0</v>
      </c>
    </row>
    <row r="683" spans="1:12" ht="15">
      <c r="A683" s="81" t="s">
        <v>848</v>
      </c>
      <c r="B683" s="81" t="s">
        <v>1650</v>
      </c>
      <c r="C683" s="81">
        <v>2</v>
      </c>
      <c r="D683" s="119">
        <v>0.001175271423549041</v>
      </c>
      <c r="E683" s="119">
        <v>1.342274785543439</v>
      </c>
      <c r="F683" s="81" t="s">
        <v>1232</v>
      </c>
      <c r="G683" s="81" t="b">
        <v>0</v>
      </c>
      <c r="H683" s="81" t="b">
        <v>0</v>
      </c>
      <c r="I683" s="81" t="b">
        <v>0</v>
      </c>
      <c r="J683" s="81" t="b">
        <v>0</v>
      </c>
      <c r="K683" s="81" t="b">
        <v>0</v>
      </c>
      <c r="L683" s="81" t="b">
        <v>0</v>
      </c>
    </row>
    <row r="684" spans="1:12" ht="15">
      <c r="A684" s="81" t="s">
        <v>1338</v>
      </c>
      <c r="B684" s="81" t="s">
        <v>1915</v>
      </c>
      <c r="C684" s="81">
        <v>2</v>
      </c>
      <c r="D684" s="119">
        <v>0.001175271423549041</v>
      </c>
      <c r="E684" s="119">
        <v>2.6896048008603892</v>
      </c>
      <c r="F684" s="81" t="s">
        <v>1232</v>
      </c>
      <c r="G684" s="81" t="b">
        <v>0</v>
      </c>
      <c r="H684" s="81" t="b">
        <v>0</v>
      </c>
      <c r="I684" s="81" t="b">
        <v>0</v>
      </c>
      <c r="J684" s="81" t="b">
        <v>0</v>
      </c>
      <c r="K684" s="81" t="b">
        <v>0</v>
      </c>
      <c r="L684" s="81" t="b">
        <v>0</v>
      </c>
    </row>
    <row r="685" spans="1:12" ht="15">
      <c r="A685" s="81" t="s">
        <v>1290</v>
      </c>
      <c r="B685" s="81" t="s">
        <v>1285</v>
      </c>
      <c r="C685" s="81">
        <v>2</v>
      </c>
      <c r="D685" s="119">
        <v>0.001175271423549041</v>
      </c>
      <c r="E685" s="119">
        <v>1.3849706809275828</v>
      </c>
      <c r="F685" s="81" t="s">
        <v>1232</v>
      </c>
      <c r="G685" s="81" t="b">
        <v>1</v>
      </c>
      <c r="H685" s="81" t="b">
        <v>0</v>
      </c>
      <c r="I685" s="81" t="b">
        <v>0</v>
      </c>
      <c r="J685" s="81" t="b">
        <v>0</v>
      </c>
      <c r="K685" s="81" t="b">
        <v>0</v>
      </c>
      <c r="L685" s="81" t="b">
        <v>0</v>
      </c>
    </row>
    <row r="686" spans="1:12" ht="15">
      <c r="A686" s="81" t="s">
        <v>1302</v>
      </c>
      <c r="B686" s="81" t="s">
        <v>1563</v>
      </c>
      <c r="C686" s="81">
        <v>2</v>
      </c>
      <c r="D686" s="119">
        <v>0.001175271423549041</v>
      </c>
      <c r="E686" s="119">
        <v>2.4263633660858077</v>
      </c>
      <c r="F686" s="81" t="s">
        <v>1232</v>
      </c>
      <c r="G686" s="81" t="b">
        <v>0</v>
      </c>
      <c r="H686" s="81" t="b">
        <v>0</v>
      </c>
      <c r="I686" s="81" t="b">
        <v>0</v>
      </c>
      <c r="J686" s="81" t="b">
        <v>0</v>
      </c>
      <c r="K686" s="81" t="b">
        <v>0</v>
      </c>
      <c r="L686" s="81" t="b">
        <v>0</v>
      </c>
    </row>
    <row r="687" spans="1:12" ht="15">
      <c r="A687" s="81" t="s">
        <v>1325</v>
      </c>
      <c r="B687" s="81" t="s">
        <v>1285</v>
      </c>
      <c r="C687" s="81">
        <v>2</v>
      </c>
      <c r="D687" s="119">
        <v>0.001175271423549041</v>
      </c>
      <c r="E687" s="119">
        <v>1.581265326071551</v>
      </c>
      <c r="F687" s="81" t="s">
        <v>1232</v>
      </c>
      <c r="G687" s="81" t="b">
        <v>0</v>
      </c>
      <c r="H687" s="81" t="b">
        <v>0</v>
      </c>
      <c r="I687" s="81" t="b">
        <v>0</v>
      </c>
      <c r="J687" s="81" t="b">
        <v>0</v>
      </c>
      <c r="K687" s="81" t="b">
        <v>0</v>
      </c>
      <c r="L687" s="81" t="b">
        <v>0</v>
      </c>
    </row>
    <row r="688" spans="1:12" ht="15">
      <c r="A688" s="81" t="s">
        <v>1285</v>
      </c>
      <c r="B688" s="81" t="s">
        <v>1308</v>
      </c>
      <c r="C688" s="81">
        <v>2</v>
      </c>
      <c r="D688" s="119">
        <v>0.001175271423549041</v>
      </c>
      <c r="E688" s="119">
        <v>1.426363366085808</v>
      </c>
      <c r="F688" s="81" t="s">
        <v>1232</v>
      </c>
      <c r="G688" s="81" t="b">
        <v>0</v>
      </c>
      <c r="H688" s="81" t="b">
        <v>0</v>
      </c>
      <c r="I688" s="81" t="b">
        <v>0</v>
      </c>
      <c r="J688" s="81" t="b">
        <v>0</v>
      </c>
      <c r="K688" s="81" t="b">
        <v>0</v>
      </c>
      <c r="L688" s="81" t="b">
        <v>0</v>
      </c>
    </row>
    <row r="689" spans="1:12" ht="15">
      <c r="A689" s="81" t="s">
        <v>2021</v>
      </c>
      <c r="B689" s="81" t="s">
        <v>1404</v>
      </c>
      <c r="C689" s="81">
        <v>2</v>
      </c>
      <c r="D689" s="119">
        <v>0.001175271423549041</v>
      </c>
      <c r="E689" s="119">
        <v>2.768786046908014</v>
      </c>
      <c r="F689" s="81" t="s">
        <v>1232</v>
      </c>
      <c r="G689" s="81" t="b">
        <v>1</v>
      </c>
      <c r="H689" s="81" t="b">
        <v>0</v>
      </c>
      <c r="I689" s="81" t="b">
        <v>0</v>
      </c>
      <c r="J689" s="81" t="b">
        <v>0</v>
      </c>
      <c r="K689" s="81" t="b">
        <v>0</v>
      </c>
      <c r="L689" s="81" t="b">
        <v>0</v>
      </c>
    </row>
    <row r="690" spans="1:12" ht="15">
      <c r="A690" s="81" t="s">
        <v>1526</v>
      </c>
      <c r="B690" s="81" t="s">
        <v>848</v>
      </c>
      <c r="C690" s="81">
        <v>2</v>
      </c>
      <c r="D690" s="119">
        <v>0.001175271423549041</v>
      </c>
      <c r="E690" s="119">
        <v>1.1214030767933942</v>
      </c>
      <c r="F690" s="81" t="s">
        <v>1232</v>
      </c>
      <c r="G690" s="81" t="b">
        <v>0</v>
      </c>
      <c r="H690" s="81" t="b">
        <v>0</v>
      </c>
      <c r="I690" s="81" t="b">
        <v>0</v>
      </c>
      <c r="J690" s="81" t="b">
        <v>0</v>
      </c>
      <c r="K690" s="81" t="b">
        <v>0</v>
      </c>
      <c r="L690" s="81" t="b">
        <v>0</v>
      </c>
    </row>
    <row r="691" spans="1:12" ht="15">
      <c r="A691" s="81" t="s">
        <v>1298</v>
      </c>
      <c r="B691" s="81" t="s">
        <v>1407</v>
      </c>
      <c r="C691" s="81">
        <v>2</v>
      </c>
      <c r="D691" s="119">
        <v>0.001175271423549041</v>
      </c>
      <c r="E691" s="119">
        <v>1.9114535504767458</v>
      </c>
      <c r="F691" s="81" t="s">
        <v>1232</v>
      </c>
      <c r="G691" s="81" t="b">
        <v>0</v>
      </c>
      <c r="H691" s="81" t="b">
        <v>0</v>
      </c>
      <c r="I691" s="81" t="b">
        <v>0</v>
      </c>
      <c r="J691" s="81" t="b">
        <v>0</v>
      </c>
      <c r="K691" s="81" t="b">
        <v>0</v>
      </c>
      <c r="L691" s="81" t="b">
        <v>0</v>
      </c>
    </row>
    <row r="692" spans="1:12" ht="15">
      <c r="A692" s="81" t="s">
        <v>1407</v>
      </c>
      <c r="B692" s="81" t="s">
        <v>2022</v>
      </c>
      <c r="C692" s="81">
        <v>2</v>
      </c>
      <c r="D692" s="119">
        <v>0.001175271423549041</v>
      </c>
      <c r="E692" s="119">
        <v>2.6896048008603892</v>
      </c>
      <c r="F692" s="81" t="s">
        <v>1232</v>
      </c>
      <c r="G692" s="81" t="b">
        <v>0</v>
      </c>
      <c r="H692" s="81" t="b">
        <v>0</v>
      </c>
      <c r="I692" s="81" t="b">
        <v>0</v>
      </c>
      <c r="J692" s="81" t="b">
        <v>0</v>
      </c>
      <c r="K692" s="81" t="b">
        <v>0</v>
      </c>
      <c r="L692" s="81" t="b">
        <v>0</v>
      </c>
    </row>
    <row r="693" spans="1:12" ht="15">
      <c r="A693" s="81" t="s">
        <v>1291</v>
      </c>
      <c r="B693" s="81" t="s">
        <v>1293</v>
      </c>
      <c r="C693" s="81">
        <v>2</v>
      </c>
      <c r="D693" s="119">
        <v>0.001175271423549041</v>
      </c>
      <c r="E693" s="119">
        <v>1.4243937732229035</v>
      </c>
      <c r="F693" s="81" t="s">
        <v>1232</v>
      </c>
      <c r="G693" s="81" t="b">
        <v>0</v>
      </c>
      <c r="H693" s="81" t="b">
        <v>0</v>
      </c>
      <c r="I693" s="81" t="b">
        <v>0</v>
      </c>
      <c r="J693" s="81" t="b">
        <v>0</v>
      </c>
      <c r="K693" s="81" t="b">
        <v>0</v>
      </c>
      <c r="L693" s="81" t="b">
        <v>0</v>
      </c>
    </row>
    <row r="694" spans="1:12" ht="15">
      <c r="A694" s="81" t="s">
        <v>1669</v>
      </c>
      <c r="B694" s="81" t="s">
        <v>2002</v>
      </c>
      <c r="C694" s="81">
        <v>2</v>
      </c>
      <c r="D694" s="119">
        <v>0.001175271423549041</v>
      </c>
      <c r="E694" s="119">
        <v>2.9906347965243705</v>
      </c>
      <c r="F694" s="81" t="s">
        <v>1232</v>
      </c>
      <c r="G694" s="81" t="b">
        <v>0</v>
      </c>
      <c r="H694" s="81" t="b">
        <v>0</v>
      </c>
      <c r="I694" s="81" t="b">
        <v>0</v>
      </c>
      <c r="J694" s="81" t="b">
        <v>0</v>
      </c>
      <c r="K694" s="81" t="b">
        <v>0</v>
      </c>
      <c r="L694" s="81" t="b">
        <v>0</v>
      </c>
    </row>
    <row r="695" spans="1:12" ht="15">
      <c r="A695" s="81" t="s">
        <v>1285</v>
      </c>
      <c r="B695" s="81" t="s">
        <v>1281</v>
      </c>
      <c r="C695" s="81">
        <v>2</v>
      </c>
      <c r="D695" s="119">
        <v>0.001175271423549041</v>
      </c>
      <c r="E695" s="119">
        <v>1.0461521243742018</v>
      </c>
      <c r="F695" s="81" t="s">
        <v>1232</v>
      </c>
      <c r="G695" s="81" t="b">
        <v>0</v>
      </c>
      <c r="H695" s="81" t="b">
        <v>0</v>
      </c>
      <c r="I695" s="81" t="b">
        <v>0</v>
      </c>
      <c r="J695" s="81" t="b">
        <v>0</v>
      </c>
      <c r="K695" s="81" t="b">
        <v>0</v>
      </c>
      <c r="L695" s="81" t="b">
        <v>0</v>
      </c>
    </row>
    <row r="696" spans="1:12" ht="15">
      <c r="A696" s="81" t="s">
        <v>1495</v>
      </c>
      <c r="B696" s="81" t="s">
        <v>1832</v>
      </c>
      <c r="C696" s="81">
        <v>2</v>
      </c>
      <c r="D696" s="119">
        <v>0.001175271423549041</v>
      </c>
      <c r="E696" s="119">
        <v>3.166726055580052</v>
      </c>
      <c r="F696" s="81" t="s">
        <v>1232</v>
      </c>
      <c r="G696" s="81" t="b">
        <v>0</v>
      </c>
      <c r="H696" s="81" t="b">
        <v>0</v>
      </c>
      <c r="I696" s="81" t="b">
        <v>0</v>
      </c>
      <c r="J696" s="81" t="b">
        <v>0</v>
      </c>
      <c r="K696" s="81" t="b">
        <v>0</v>
      </c>
      <c r="L696" s="81" t="b">
        <v>0</v>
      </c>
    </row>
    <row r="697" spans="1:12" ht="15">
      <c r="A697" s="81" t="s">
        <v>1314</v>
      </c>
      <c r="B697" s="81" t="s">
        <v>1285</v>
      </c>
      <c r="C697" s="81">
        <v>2</v>
      </c>
      <c r="D697" s="119">
        <v>0.001175271423549041</v>
      </c>
      <c r="E697" s="119">
        <v>1.9492421113661453</v>
      </c>
      <c r="F697" s="81" t="s">
        <v>1232</v>
      </c>
      <c r="G697" s="81" t="b">
        <v>0</v>
      </c>
      <c r="H697" s="81" t="b">
        <v>0</v>
      </c>
      <c r="I697" s="81" t="b">
        <v>0</v>
      </c>
      <c r="J697" s="81" t="b">
        <v>0</v>
      </c>
      <c r="K697" s="81" t="b">
        <v>0</v>
      </c>
      <c r="L697" s="81" t="b">
        <v>0</v>
      </c>
    </row>
    <row r="698" spans="1:12" ht="15">
      <c r="A698" s="81" t="s">
        <v>1285</v>
      </c>
      <c r="B698" s="81" t="s">
        <v>1408</v>
      </c>
      <c r="C698" s="81">
        <v>2</v>
      </c>
      <c r="D698" s="119">
        <v>0.001175271423549041</v>
      </c>
      <c r="E698" s="119">
        <v>1.6482121157021643</v>
      </c>
      <c r="F698" s="81" t="s">
        <v>1232</v>
      </c>
      <c r="G698" s="81" t="b">
        <v>0</v>
      </c>
      <c r="H698" s="81" t="b">
        <v>0</v>
      </c>
      <c r="I698" s="81" t="b">
        <v>0</v>
      </c>
      <c r="J698" s="81" t="b">
        <v>0</v>
      </c>
      <c r="K698" s="81" t="b">
        <v>0</v>
      </c>
      <c r="L698" s="81" t="b">
        <v>0</v>
      </c>
    </row>
    <row r="699" spans="1:12" ht="15">
      <c r="A699" s="81" t="s">
        <v>1673</v>
      </c>
      <c r="B699" s="81" t="s">
        <v>1970</v>
      </c>
      <c r="C699" s="81">
        <v>2</v>
      </c>
      <c r="D699" s="119">
        <v>0.001175271423549041</v>
      </c>
      <c r="E699" s="119">
        <v>2.9906347965243705</v>
      </c>
      <c r="F699" s="81" t="s">
        <v>1232</v>
      </c>
      <c r="G699" s="81" t="b">
        <v>0</v>
      </c>
      <c r="H699" s="81" t="b">
        <v>0</v>
      </c>
      <c r="I699" s="81" t="b">
        <v>0</v>
      </c>
      <c r="J699" s="81" t="b">
        <v>0</v>
      </c>
      <c r="K699" s="81" t="b">
        <v>0</v>
      </c>
      <c r="L699" s="81" t="b">
        <v>0</v>
      </c>
    </row>
    <row r="700" spans="1:12" ht="15">
      <c r="A700" s="81" t="s">
        <v>1310</v>
      </c>
      <c r="B700" s="81" t="s">
        <v>848</v>
      </c>
      <c r="C700" s="81">
        <v>2</v>
      </c>
      <c r="D700" s="119">
        <v>0.001175271423549041</v>
      </c>
      <c r="E700" s="119">
        <v>0.7692205586820318</v>
      </c>
      <c r="F700" s="81" t="s">
        <v>1232</v>
      </c>
      <c r="G700" s="81" t="b">
        <v>0</v>
      </c>
      <c r="H700" s="81" t="b">
        <v>0</v>
      </c>
      <c r="I700" s="81" t="b">
        <v>0</v>
      </c>
      <c r="J700" s="81" t="b">
        <v>0</v>
      </c>
      <c r="K700" s="81" t="b">
        <v>0</v>
      </c>
      <c r="L700" s="81" t="b">
        <v>0</v>
      </c>
    </row>
    <row r="701" spans="1:12" ht="15">
      <c r="A701" s="81" t="s">
        <v>848</v>
      </c>
      <c r="B701" s="81" t="s">
        <v>1281</v>
      </c>
      <c r="C701" s="81">
        <v>2</v>
      </c>
      <c r="D701" s="119">
        <v>0.001175271423549041</v>
      </c>
      <c r="E701" s="119">
        <v>0.4391847985514954</v>
      </c>
      <c r="F701" s="81" t="s">
        <v>1232</v>
      </c>
      <c r="G701" s="81" t="b">
        <v>0</v>
      </c>
      <c r="H701" s="81" t="b">
        <v>0</v>
      </c>
      <c r="I701" s="81" t="b">
        <v>0</v>
      </c>
      <c r="J701" s="81" t="b">
        <v>0</v>
      </c>
      <c r="K701" s="81" t="b">
        <v>0</v>
      </c>
      <c r="L701" s="81" t="b">
        <v>0</v>
      </c>
    </row>
    <row r="702" spans="1:12" ht="15">
      <c r="A702" s="81" t="s">
        <v>1280</v>
      </c>
      <c r="B702" s="81" t="s">
        <v>1858</v>
      </c>
      <c r="C702" s="81">
        <v>2</v>
      </c>
      <c r="D702" s="119">
        <v>0.001175271423549041</v>
      </c>
      <c r="E702" s="119">
        <v>2.0363922870850457</v>
      </c>
      <c r="F702" s="81" t="s">
        <v>1232</v>
      </c>
      <c r="G702" s="81" t="b">
        <v>0</v>
      </c>
      <c r="H702" s="81" t="b">
        <v>0</v>
      </c>
      <c r="I702" s="81" t="b">
        <v>0</v>
      </c>
      <c r="J702" s="81" t="b">
        <v>0</v>
      </c>
      <c r="K702" s="81" t="b">
        <v>0</v>
      </c>
      <c r="L702" s="81" t="b">
        <v>0</v>
      </c>
    </row>
    <row r="703" spans="1:12" ht="15">
      <c r="A703" s="81" t="s">
        <v>1305</v>
      </c>
      <c r="B703" s="81" t="s">
        <v>483</v>
      </c>
      <c r="C703" s="81">
        <v>2</v>
      </c>
      <c r="D703" s="119">
        <v>0.001175271423549041</v>
      </c>
      <c r="E703" s="119">
        <v>1.638452278413008</v>
      </c>
      <c r="F703" s="81" t="s">
        <v>1232</v>
      </c>
      <c r="G703" s="81" t="b">
        <v>0</v>
      </c>
      <c r="H703" s="81" t="b">
        <v>0</v>
      </c>
      <c r="I703" s="81" t="b">
        <v>0</v>
      </c>
      <c r="J703" s="81" t="b">
        <v>0</v>
      </c>
      <c r="K703" s="81" t="b">
        <v>0</v>
      </c>
      <c r="L703" s="81" t="b">
        <v>0</v>
      </c>
    </row>
    <row r="704" spans="1:12" ht="15">
      <c r="A704" s="81" t="s">
        <v>1280</v>
      </c>
      <c r="B704" s="81" t="s">
        <v>1629</v>
      </c>
      <c r="C704" s="81">
        <v>2</v>
      </c>
      <c r="D704" s="119">
        <v>0.001175271423549041</v>
      </c>
      <c r="E704" s="119">
        <v>1.8603010280293644</v>
      </c>
      <c r="F704" s="81" t="s">
        <v>1232</v>
      </c>
      <c r="G704" s="81" t="b">
        <v>0</v>
      </c>
      <c r="H704" s="81" t="b">
        <v>0</v>
      </c>
      <c r="I704" s="81" t="b">
        <v>0</v>
      </c>
      <c r="J704" s="81" t="b">
        <v>0</v>
      </c>
      <c r="K704" s="81" t="b">
        <v>0</v>
      </c>
      <c r="L704" s="81" t="b">
        <v>0</v>
      </c>
    </row>
    <row r="705" spans="1:12" ht="15">
      <c r="A705" s="81" t="s">
        <v>468</v>
      </c>
      <c r="B705" s="81" t="s">
        <v>1302</v>
      </c>
      <c r="C705" s="81">
        <v>2</v>
      </c>
      <c r="D705" s="119">
        <v>0.001175271423549041</v>
      </c>
      <c r="E705" s="119">
        <v>1.3656655257321961</v>
      </c>
      <c r="F705" s="81" t="s">
        <v>1232</v>
      </c>
      <c r="G705" s="81" t="b">
        <v>0</v>
      </c>
      <c r="H705" s="81" t="b">
        <v>0</v>
      </c>
      <c r="I705" s="81" t="b">
        <v>0</v>
      </c>
      <c r="J705" s="81" t="b">
        <v>0</v>
      </c>
      <c r="K705" s="81" t="b">
        <v>0</v>
      </c>
      <c r="L705" s="81" t="b">
        <v>0</v>
      </c>
    </row>
    <row r="706" spans="1:12" ht="15">
      <c r="A706" s="81" t="s">
        <v>1441</v>
      </c>
      <c r="B706" s="81" t="s">
        <v>1441</v>
      </c>
      <c r="C706" s="81">
        <v>2</v>
      </c>
      <c r="D706" s="119">
        <v>0.0013718945428592834</v>
      </c>
      <c r="E706" s="119">
        <v>2.592694787852333</v>
      </c>
      <c r="F706" s="81" t="s">
        <v>1232</v>
      </c>
      <c r="G706" s="81" t="b">
        <v>1</v>
      </c>
      <c r="H706" s="81" t="b">
        <v>0</v>
      </c>
      <c r="I706" s="81" t="b">
        <v>0</v>
      </c>
      <c r="J706" s="81" t="b">
        <v>1</v>
      </c>
      <c r="K706" s="81" t="b">
        <v>0</v>
      </c>
      <c r="L706" s="81" t="b">
        <v>0</v>
      </c>
    </row>
    <row r="707" spans="1:12" ht="15">
      <c r="A707" s="81" t="s">
        <v>1354</v>
      </c>
      <c r="B707" s="81" t="s">
        <v>1681</v>
      </c>
      <c r="C707" s="81">
        <v>2</v>
      </c>
      <c r="D707" s="119">
        <v>0.001175271423549041</v>
      </c>
      <c r="E707" s="119">
        <v>2.6896048008603892</v>
      </c>
      <c r="F707" s="81" t="s">
        <v>1232</v>
      </c>
      <c r="G707" s="81" t="b">
        <v>0</v>
      </c>
      <c r="H707" s="81" t="b">
        <v>0</v>
      </c>
      <c r="I707" s="81" t="b">
        <v>0</v>
      </c>
      <c r="J707" s="81" t="b">
        <v>0</v>
      </c>
      <c r="K707" s="81" t="b">
        <v>0</v>
      </c>
      <c r="L707" s="81" t="b">
        <v>0</v>
      </c>
    </row>
    <row r="708" spans="1:12" ht="15">
      <c r="A708" s="81" t="s">
        <v>483</v>
      </c>
      <c r="B708" s="81" t="s">
        <v>1284</v>
      </c>
      <c r="C708" s="81">
        <v>2</v>
      </c>
      <c r="D708" s="119">
        <v>0.001175271423549041</v>
      </c>
      <c r="E708" s="119">
        <v>1.4243937732229035</v>
      </c>
      <c r="F708" s="81" t="s">
        <v>1232</v>
      </c>
      <c r="G708" s="81" t="b">
        <v>0</v>
      </c>
      <c r="H708" s="81" t="b">
        <v>0</v>
      </c>
      <c r="I708" s="81" t="b">
        <v>0</v>
      </c>
      <c r="J708" s="81" t="b">
        <v>0</v>
      </c>
      <c r="K708" s="81" t="b">
        <v>0</v>
      </c>
      <c r="L708" s="81" t="b">
        <v>0</v>
      </c>
    </row>
    <row r="709" spans="1:12" ht="15">
      <c r="A709" s="81" t="s">
        <v>1311</v>
      </c>
      <c r="B709" s="81" t="s">
        <v>1338</v>
      </c>
      <c r="C709" s="81">
        <v>2</v>
      </c>
      <c r="D709" s="119">
        <v>0.001175271423549041</v>
      </c>
      <c r="E709" s="119">
        <v>2.2916647921883517</v>
      </c>
      <c r="F709" s="81" t="s">
        <v>1232</v>
      </c>
      <c r="G709" s="81" t="b">
        <v>0</v>
      </c>
      <c r="H709" s="81" t="b">
        <v>0</v>
      </c>
      <c r="I709" s="81" t="b">
        <v>0</v>
      </c>
      <c r="J709" s="81" t="b">
        <v>0</v>
      </c>
      <c r="K709" s="81" t="b">
        <v>0</v>
      </c>
      <c r="L709" s="81" t="b">
        <v>0</v>
      </c>
    </row>
    <row r="710" spans="1:12" ht="15">
      <c r="A710" s="81" t="s">
        <v>1296</v>
      </c>
      <c r="B710" s="81" t="s">
        <v>1288</v>
      </c>
      <c r="C710" s="81">
        <v>2</v>
      </c>
      <c r="D710" s="119">
        <v>0.001175271423549041</v>
      </c>
      <c r="E710" s="119">
        <v>1.6548426946011774</v>
      </c>
      <c r="F710" s="81" t="s">
        <v>1232</v>
      </c>
      <c r="G710" s="81" t="b">
        <v>0</v>
      </c>
      <c r="H710" s="81" t="b">
        <v>0</v>
      </c>
      <c r="I710" s="81" t="b">
        <v>0</v>
      </c>
      <c r="J710" s="81" t="b">
        <v>0</v>
      </c>
      <c r="K710" s="81" t="b">
        <v>0</v>
      </c>
      <c r="L710" s="81" t="b">
        <v>0</v>
      </c>
    </row>
    <row r="711" spans="1:12" ht="15">
      <c r="A711" s="81" t="s">
        <v>1281</v>
      </c>
      <c r="B711" s="81" t="s">
        <v>1324</v>
      </c>
      <c r="C711" s="81">
        <v>2</v>
      </c>
      <c r="D711" s="119">
        <v>0.001175271423549041</v>
      </c>
      <c r="E711" s="119">
        <v>1.3538126989371961</v>
      </c>
      <c r="F711" s="81" t="s">
        <v>1232</v>
      </c>
      <c r="G711" s="81" t="b">
        <v>0</v>
      </c>
      <c r="H711" s="81" t="b">
        <v>0</v>
      </c>
      <c r="I711" s="81" t="b">
        <v>0</v>
      </c>
      <c r="J711" s="81" t="b">
        <v>0</v>
      </c>
      <c r="K711" s="81" t="b">
        <v>0</v>
      </c>
      <c r="L711" s="81" t="b">
        <v>0</v>
      </c>
    </row>
    <row r="712" spans="1:12" ht="15">
      <c r="A712" s="81" t="s">
        <v>1522</v>
      </c>
      <c r="B712" s="81" t="s">
        <v>1283</v>
      </c>
      <c r="C712" s="81">
        <v>2</v>
      </c>
      <c r="D712" s="119">
        <v>0.001175271423549041</v>
      </c>
      <c r="E712" s="119">
        <v>2.012911191235523</v>
      </c>
      <c r="F712" s="81" t="s">
        <v>1232</v>
      </c>
      <c r="G712" s="81" t="b">
        <v>0</v>
      </c>
      <c r="H712" s="81" t="b">
        <v>0</v>
      </c>
      <c r="I712" s="81" t="b">
        <v>0</v>
      </c>
      <c r="J712" s="81" t="b">
        <v>0</v>
      </c>
      <c r="K712" s="81" t="b">
        <v>0</v>
      </c>
      <c r="L712" s="81" t="b">
        <v>0</v>
      </c>
    </row>
    <row r="713" spans="1:12" ht="15">
      <c r="A713" s="81" t="s">
        <v>1283</v>
      </c>
      <c r="B713" s="81" t="s">
        <v>1286</v>
      </c>
      <c r="C713" s="81">
        <v>2</v>
      </c>
      <c r="D713" s="119">
        <v>0.001175271423549041</v>
      </c>
      <c r="E713" s="119">
        <v>1.4108511999075604</v>
      </c>
      <c r="F713" s="81" t="s">
        <v>1232</v>
      </c>
      <c r="G713" s="81" t="b">
        <v>0</v>
      </c>
      <c r="H713" s="81" t="b">
        <v>0</v>
      </c>
      <c r="I713" s="81" t="b">
        <v>0</v>
      </c>
      <c r="J713" s="81" t="b">
        <v>0</v>
      </c>
      <c r="K713" s="81" t="b">
        <v>0</v>
      </c>
      <c r="L713" s="81" t="b">
        <v>0</v>
      </c>
    </row>
    <row r="714" spans="1:12" ht="15">
      <c r="A714" s="81" t="s">
        <v>1286</v>
      </c>
      <c r="B714" s="81" t="s">
        <v>1407</v>
      </c>
      <c r="C714" s="81">
        <v>2</v>
      </c>
      <c r="D714" s="119">
        <v>0.001175271423549041</v>
      </c>
      <c r="E714" s="119">
        <v>1.8145435374686893</v>
      </c>
      <c r="F714" s="81" t="s">
        <v>1232</v>
      </c>
      <c r="G714" s="81" t="b">
        <v>0</v>
      </c>
      <c r="H714" s="81" t="b">
        <v>0</v>
      </c>
      <c r="I714" s="81" t="b">
        <v>0</v>
      </c>
      <c r="J714" s="81" t="b">
        <v>0</v>
      </c>
      <c r="K714" s="81" t="b">
        <v>0</v>
      </c>
      <c r="L714" s="81" t="b">
        <v>0</v>
      </c>
    </row>
    <row r="715" spans="1:12" ht="15">
      <c r="A715" s="81" t="s">
        <v>1407</v>
      </c>
      <c r="B715" s="81" t="s">
        <v>1526</v>
      </c>
      <c r="C715" s="81">
        <v>2</v>
      </c>
      <c r="D715" s="119">
        <v>0.001175271423549041</v>
      </c>
      <c r="E715" s="119">
        <v>2.388574805196408</v>
      </c>
      <c r="F715" s="81" t="s">
        <v>1232</v>
      </c>
      <c r="G715" s="81" t="b">
        <v>0</v>
      </c>
      <c r="H715" s="81" t="b">
        <v>0</v>
      </c>
      <c r="I715" s="81" t="b">
        <v>0</v>
      </c>
      <c r="J715" s="81" t="b">
        <v>0</v>
      </c>
      <c r="K715" s="81" t="b">
        <v>0</v>
      </c>
      <c r="L715" s="81" t="b">
        <v>0</v>
      </c>
    </row>
    <row r="716" spans="1:12" ht="15">
      <c r="A716" s="81" t="s">
        <v>1526</v>
      </c>
      <c r="B716" s="81" t="s">
        <v>1504</v>
      </c>
      <c r="C716" s="81">
        <v>2</v>
      </c>
      <c r="D716" s="119">
        <v>0.001175271423549041</v>
      </c>
      <c r="E716" s="119">
        <v>2.8656960599160706</v>
      </c>
      <c r="F716" s="81" t="s">
        <v>1232</v>
      </c>
      <c r="G716" s="81" t="b">
        <v>0</v>
      </c>
      <c r="H716" s="81" t="b">
        <v>0</v>
      </c>
      <c r="I716" s="81" t="b">
        <v>0</v>
      </c>
      <c r="J716" s="81" t="b">
        <v>0</v>
      </c>
      <c r="K716" s="81" t="b">
        <v>0</v>
      </c>
      <c r="L716" s="81" t="b">
        <v>0</v>
      </c>
    </row>
    <row r="717" spans="1:12" ht="15">
      <c r="A717" s="81" t="s">
        <v>1504</v>
      </c>
      <c r="B717" s="81" t="s">
        <v>1407</v>
      </c>
      <c r="C717" s="81">
        <v>2</v>
      </c>
      <c r="D717" s="119">
        <v>0.001175271423549041</v>
      </c>
      <c r="E717" s="119">
        <v>2.6896048008603892</v>
      </c>
      <c r="F717" s="81" t="s">
        <v>1232</v>
      </c>
      <c r="G717" s="81" t="b">
        <v>0</v>
      </c>
      <c r="H717" s="81" t="b">
        <v>0</v>
      </c>
      <c r="I717" s="81" t="b">
        <v>0</v>
      </c>
      <c r="J717" s="81" t="b">
        <v>0</v>
      </c>
      <c r="K717" s="81" t="b">
        <v>0</v>
      </c>
      <c r="L717" s="81" t="b">
        <v>0</v>
      </c>
    </row>
    <row r="718" spans="1:12" ht="15">
      <c r="A718" s="81" t="s">
        <v>1407</v>
      </c>
      <c r="B718" s="81" t="s">
        <v>848</v>
      </c>
      <c r="C718" s="81">
        <v>2</v>
      </c>
      <c r="D718" s="119">
        <v>0.001175271423549041</v>
      </c>
      <c r="E718" s="119">
        <v>0.9453118177377131</v>
      </c>
      <c r="F718" s="81" t="s">
        <v>1232</v>
      </c>
      <c r="G718" s="81" t="b">
        <v>0</v>
      </c>
      <c r="H718" s="81" t="b">
        <v>0</v>
      </c>
      <c r="I718" s="81" t="b">
        <v>0</v>
      </c>
      <c r="J718" s="81" t="b">
        <v>0</v>
      </c>
      <c r="K718" s="81" t="b">
        <v>0</v>
      </c>
      <c r="L718" s="81" t="b">
        <v>0</v>
      </c>
    </row>
    <row r="719" spans="1:12" ht="15">
      <c r="A719" s="81" t="s">
        <v>1667</v>
      </c>
      <c r="B719" s="81" t="s">
        <v>1284</v>
      </c>
      <c r="C719" s="81">
        <v>2</v>
      </c>
      <c r="D719" s="119">
        <v>0.001175271423549041</v>
      </c>
      <c r="E719" s="119">
        <v>2.0612158708100776</v>
      </c>
      <c r="F719" s="81" t="s">
        <v>1232</v>
      </c>
      <c r="G719" s="81" t="b">
        <v>0</v>
      </c>
      <c r="H719" s="81" t="b">
        <v>0</v>
      </c>
      <c r="I719" s="81" t="b">
        <v>0</v>
      </c>
      <c r="J719" s="81" t="b">
        <v>0</v>
      </c>
      <c r="K719" s="81" t="b">
        <v>0</v>
      </c>
      <c r="L719" s="81" t="b">
        <v>0</v>
      </c>
    </row>
    <row r="720" spans="1:12" ht="15">
      <c r="A720" s="81" t="s">
        <v>1284</v>
      </c>
      <c r="B720" s="81" t="s">
        <v>1359</v>
      </c>
      <c r="C720" s="81">
        <v>2</v>
      </c>
      <c r="D720" s="119">
        <v>0.001175271423549041</v>
      </c>
      <c r="E720" s="119">
        <v>2.0612158708100776</v>
      </c>
      <c r="F720" s="81" t="s">
        <v>1232</v>
      </c>
      <c r="G720" s="81" t="b">
        <v>0</v>
      </c>
      <c r="H720" s="81" t="b">
        <v>0</v>
      </c>
      <c r="I720" s="81" t="b">
        <v>0</v>
      </c>
      <c r="J720" s="81" t="b">
        <v>0</v>
      </c>
      <c r="K720" s="81" t="b">
        <v>0</v>
      </c>
      <c r="L720" s="81" t="b">
        <v>0</v>
      </c>
    </row>
    <row r="721" spans="1:12" ht="15">
      <c r="A721" s="81" t="s">
        <v>1359</v>
      </c>
      <c r="B721" s="81" t="s">
        <v>1438</v>
      </c>
      <c r="C721" s="81">
        <v>2</v>
      </c>
      <c r="D721" s="119">
        <v>0.001175271423549041</v>
      </c>
      <c r="E721" s="119">
        <v>2.467756051244033</v>
      </c>
      <c r="F721" s="81" t="s">
        <v>1232</v>
      </c>
      <c r="G721" s="81" t="b">
        <v>0</v>
      </c>
      <c r="H721" s="81" t="b">
        <v>0</v>
      </c>
      <c r="I721" s="81" t="b">
        <v>0</v>
      </c>
      <c r="J721" s="81" t="b">
        <v>0</v>
      </c>
      <c r="K721" s="81" t="b">
        <v>0</v>
      </c>
      <c r="L721" s="81" t="b">
        <v>0</v>
      </c>
    </row>
    <row r="722" spans="1:12" ht="15">
      <c r="A722" s="81" t="s">
        <v>1438</v>
      </c>
      <c r="B722" s="81" t="s">
        <v>1607</v>
      </c>
      <c r="C722" s="81">
        <v>2</v>
      </c>
      <c r="D722" s="119">
        <v>0.001175271423549041</v>
      </c>
      <c r="E722" s="119">
        <v>2.768786046908014</v>
      </c>
      <c r="F722" s="81" t="s">
        <v>1232</v>
      </c>
      <c r="G722" s="81" t="b">
        <v>0</v>
      </c>
      <c r="H722" s="81" t="b">
        <v>0</v>
      </c>
      <c r="I722" s="81" t="b">
        <v>0</v>
      </c>
      <c r="J722" s="81" t="b">
        <v>1</v>
      </c>
      <c r="K722" s="81" t="b">
        <v>0</v>
      </c>
      <c r="L722" s="81" t="b">
        <v>0</v>
      </c>
    </row>
    <row r="723" spans="1:12" ht="15">
      <c r="A723" s="81" t="s">
        <v>1607</v>
      </c>
      <c r="B723" s="81" t="s">
        <v>1450</v>
      </c>
      <c r="C723" s="81">
        <v>2</v>
      </c>
      <c r="D723" s="119">
        <v>0.001175271423549041</v>
      </c>
      <c r="E723" s="119">
        <v>3.166726055580052</v>
      </c>
      <c r="F723" s="81" t="s">
        <v>1232</v>
      </c>
      <c r="G723" s="81" t="b">
        <v>1</v>
      </c>
      <c r="H723" s="81" t="b">
        <v>0</v>
      </c>
      <c r="I723" s="81" t="b">
        <v>0</v>
      </c>
      <c r="J723" s="81" t="b">
        <v>0</v>
      </c>
      <c r="K723" s="81" t="b">
        <v>0</v>
      </c>
      <c r="L723" s="81" t="b">
        <v>0</v>
      </c>
    </row>
    <row r="724" spans="1:12" ht="15">
      <c r="A724" s="81" t="s">
        <v>1450</v>
      </c>
      <c r="B724" s="81" t="s">
        <v>1982</v>
      </c>
      <c r="C724" s="81">
        <v>2</v>
      </c>
      <c r="D724" s="119">
        <v>0.001175271423549041</v>
      </c>
      <c r="E724" s="119">
        <v>3.166726055580052</v>
      </c>
      <c r="F724" s="81" t="s">
        <v>1232</v>
      </c>
      <c r="G724" s="81" t="b">
        <v>0</v>
      </c>
      <c r="H724" s="81" t="b">
        <v>0</v>
      </c>
      <c r="I724" s="81" t="b">
        <v>0</v>
      </c>
      <c r="J724" s="81" t="b">
        <v>0</v>
      </c>
      <c r="K724" s="81" t="b">
        <v>0</v>
      </c>
      <c r="L724" s="81" t="b">
        <v>0</v>
      </c>
    </row>
    <row r="725" spans="1:12" ht="15">
      <c r="A725" s="81" t="s">
        <v>1982</v>
      </c>
      <c r="B725" s="81" t="s">
        <v>1299</v>
      </c>
      <c r="C725" s="81">
        <v>2</v>
      </c>
      <c r="D725" s="119">
        <v>0.001175271423549041</v>
      </c>
      <c r="E725" s="119">
        <v>2.467756051244033</v>
      </c>
      <c r="F725" s="81" t="s">
        <v>1232</v>
      </c>
      <c r="G725" s="81" t="b">
        <v>0</v>
      </c>
      <c r="H725" s="81" t="b">
        <v>0</v>
      </c>
      <c r="I725" s="81" t="b">
        <v>0</v>
      </c>
      <c r="J725" s="81" t="b">
        <v>0</v>
      </c>
      <c r="K725" s="81" t="b">
        <v>0</v>
      </c>
      <c r="L725" s="81" t="b">
        <v>0</v>
      </c>
    </row>
    <row r="726" spans="1:12" ht="15">
      <c r="A726" s="81" t="s">
        <v>1299</v>
      </c>
      <c r="B726" s="81" t="s">
        <v>1983</v>
      </c>
      <c r="C726" s="81">
        <v>2</v>
      </c>
      <c r="D726" s="119">
        <v>0.001175271423549041</v>
      </c>
      <c r="E726" s="119">
        <v>2.467756051244033</v>
      </c>
      <c r="F726" s="81" t="s">
        <v>1232</v>
      </c>
      <c r="G726" s="81" t="b">
        <v>0</v>
      </c>
      <c r="H726" s="81" t="b">
        <v>0</v>
      </c>
      <c r="I726" s="81" t="b">
        <v>0</v>
      </c>
      <c r="J726" s="81" t="b">
        <v>0</v>
      </c>
      <c r="K726" s="81" t="b">
        <v>0</v>
      </c>
      <c r="L726" s="81" t="b">
        <v>0</v>
      </c>
    </row>
    <row r="727" spans="1:12" ht="15">
      <c r="A727" s="81" t="s">
        <v>1983</v>
      </c>
      <c r="B727" s="81" t="s">
        <v>1984</v>
      </c>
      <c r="C727" s="81">
        <v>2</v>
      </c>
      <c r="D727" s="119">
        <v>0.001175271423549041</v>
      </c>
      <c r="E727" s="119">
        <v>3.166726055580052</v>
      </c>
      <c r="F727" s="81" t="s">
        <v>1232</v>
      </c>
      <c r="G727" s="81" t="b">
        <v>0</v>
      </c>
      <c r="H727" s="81" t="b">
        <v>0</v>
      </c>
      <c r="I727" s="81" t="b">
        <v>0</v>
      </c>
      <c r="J727" s="81" t="b">
        <v>0</v>
      </c>
      <c r="K727" s="81" t="b">
        <v>0</v>
      </c>
      <c r="L727" s="81" t="b">
        <v>0</v>
      </c>
    </row>
    <row r="728" spans="1:12" ht="15">
      <c r="A728" s="81" t="s">
        <v>1984</v>
      </c>
      <c r="B728" s="81" t="s">
        <v>1985</v>
      </c>
      <c r="C728" s="81">
        <v>2</v>
      </c>
      <c r="D728" s="119">
        <v>0.001175271423549041</v>
      </c>
      <c r="E728" s="119">
        <v>3.166726055580052</v>
      </c>
      <c r="F728" s="81" t="s">
        <v>1232</v>
      </c>
      <c r="G728" s="81" t="b">
        <v>0</v>
      </c>
      <c r="H728" s="81" t="b">
        <v>0</v>
      </c>
      <c r="I728" s="81" t="b">
        <v>0</v>
      </c>
      <c r="J728" s="81" t="b">
        <v>0</v>
      </c>
      <c r="K728" s="81" t="b">
        <v>0</v>
      </c>
      <c r="L728" s="81" t="b">
        <v>0</v>
      </c>
    </row>
    <row r="729" spans="1:12" ht="15">
      <c r="A729" s="81" t="s">
        <v>1985</v>
      </c>
      <c r="B729" s="81" t="s">
        <v>1280</v>
      </c>
      <c r="C729" s="81">
        <v>2</v>
      </c>
      <c r="D729" s="119">
        <v>0.001175271423549041</v>
      </c>
      <c r="E729" s="119">
        <v>1.9906347965243705</v>
      </c>
      <c r="F729" s="81" t="s">
        <v>1232</v>
      </c>
      <c r="G729" s="81" t="b">
        <v>0</v>
      </c>
      <c r="H729" s="81" t="b">
        <v>0</v>
      </c>
      <c r="I729" s="81" t="b">
        <v>0</v>
      </c>
      <c r="J729" s="81" t="b">
        <v>0</v>
      </c>
      <c r="K729" s="81" t="b">
        <v>0</v>
      </c>
      <c r="L729" s="81" t="b">
        <v>0</v>
      </c>
    </row>
    <row r="730" spans="1:12" ht="15">
      <c r="A730" s="81" t="s">
        <v>1374</v>
      </c>
      <c r="B730" s="81" t="s">
        <v>1282</v>
      </c>
      <c r="C730" s="81">
        <v>2</v>
      </c>
      <c r="D730" s="119">
        <v>0.001175271423549041</v>
      </c>
      <c r="E730" s="119">
        <v>1.7353622914210645</v>
      </c>
      <c r="F730" s="81" t="s">
        <v>1232</v>
      </c>
      <c r="G730" s="81" t="b">
        <v>0</v>
      </c>
      <c r="H730" s="81" t="b">
        <v>0</v>
      </c>
      <c r="I730" s="81" t="b">
        <v>0</v>
      </c>
      <c r="J730" s="81" t="b">
        <v>0</v>
      </c>
      <c r="K730" s="81" t="b">
        <v>0</v>
      </c>
      <c r="L730" s="81" t="b">
        <v>0</v>
      </c>
    </row>
    <row r="731" spans="1:12" ht="15">
      <c r="A731" s="81" t="s">
        <v>1282</v>
      </c>
      <c r="B731" s="81" t="s">
        <v>1288</v>
      </c>
      <c r="C731" s="81">
        <v>2</v>
      </c>
      <c r="D731" s="119">
        <v>0.001175271423549041</v>
      </c>
      <c r="E731" s="119">
        <v>1.2746314528895712</v>
      </c>
      <c r="F731" s="81" t="s">
        <v>1232</v>
      </c>
      <c r="G731" s="81" t="b">
        <v>0</v>
      </c>
      <c r="H731" s="81" t="b">
        <v>0</v>
      </c>
      <c r="I731" s="81" t="b">
        <v>0</v>
      </c>
      <c r="J731" s="81" t="b">
        <v>0</v>
      </c>
      <c r="K731" s="81" t="b">
        <v>0</v>
      </c>
      <c r="L731" s="81" t="b">
        <v>0</v>
      </c>
    </row>
    <row r="732" spans="1:12" ht="15">
      <c r="A732" s="81" t="s">
        <v>1288</v>
      </c>
      <c r="B732" s="81" t="s">
        <v>1375</v>
      </c>
      <c r="C732" s="81">
        <v>2</v>
      </c>
      <c r="D732" s="119">
        <v>0.001175271423549041</v>
      </c>
      <c r="E732" s="119">
        <v>2.0875448095324267</v>
      </c>
      <c r="F732" s="81" t="s">
        <v>1232</v>
      </c>
      <c r="G732" s="81" t="b">
        <v>0</v>
      </c>
      <c r="H732" s="81" t="b">
        <v>0</v>
      </c>
      <c r="I732" s="81" t="b">
        <v>0</v>
      </c>
      <c r="J732" s="81" t="b">
        <v>0</v>
      </c>
      <c r="K732" s="81" t="b">
        <v>0</v>
      </c>
      <c r="L732" s="81" t="b">
        <v>0</v>
      </c>
    </row>
    <row r="733" spans="1:12" ht="15">
      <c r="A733" s="81" t="s">
        <v>1375</v>
      </c>
      <c r="B733" s="81" t="s">
        <v>1339</v>
      </c>
      <c r="C733" s="81">
        <v>2</v>
      </c>
      <c r="D733" s="119">
        <v>0.001175271423549041</v>
      </c>
      <c r="E733" s="119">
        <v>2.5646660642520893</v>
      </c>
      <c r="F733" s="81" t="s">
        <v>1232</v>
      </c>
      <c r="G733" s="81" t="b">
        <v>0</v>
      </c>
      <c r="H733" s="81" t="b">
        <v>0</v>
      </c>
      <c r="I733" s="81" t="b">
        <v>0</v>
      </c>
      <c r="J733" s="81" t="b">
        <v>0</v>
      </c>
      <c r="K733" s="81" t="b">
        <v>0</v>
      </c>
      <c r="L733" s="81" t="b">
        <v>0</v>
      </c>
    </row>
    <row r="734" spans="1:12" ht="15">
      <c r="A734" s="81" t="s">
        <v>1380</v>
      </c>
      <c r="B734" s="81" t="s">
        <v>1328</v>
      </c>
      <c r="C734" s="81">
        <v>2</v>
      </c>
      <c r="D734" s="119">
        <v>0.001175271423549041</v>
      </c>
      <c r="E734" s="119">
        <v>2.263636068588108</v>
      </c>
      <c r="F734" s="81" t="s">
        <v>1232</v>
      </c>
      <c r="G734" s="81" t="b">
        <v>0</v>
      </c>
      <c r="H734" s="81" t="b">
        <v>0</v>
      </c>
      <c r="I734" s="81" t="b">
        <v>0</v>
      </c>
      <c r="J734" s="81" t="b">
        <v>0</v>
      </c>
      <c r="K734" s="81" t="b">
        <v>0</v>
      </c>
      <c r="L734" s="81" t="b">
        <v>0</v>
      </c>
    </row>
    <row r="735" spans="1:12" ht="15">
      <c r="A735" s="81" t="s">
        <v>1964</v>
      </c>
      <c r="B735" s="81" t="s">
        <v>1965</v>
      </c>
      <c r="C735" s="81">
        <v>2</v>
      </c>
      <c r="D735" s="119">
        <v>0.0013718945428592834</v>
      </c>
      <c r="E735" s="119">
        <v>3.166726055580052</v>
      </c>
      <c r="F735" s="81" t="s">
        <v>1232</v>
      </c>
      <c r="G735" s="81" t="b">
        <v>0</v>
      </c>
      <c r="H735" s="81" t="b">
        <v>0</v>
      </c>
      <c r="I735" s="81" t="b">
        <v>0</v>
      </c>
      <c r="J735" s="81" t="b">
        <v>0</v>
      </c>
      <c r="K735" s="81" t="b">
        <v>0</v>
      </c>
      <c r="L735" s="81" t="b">
        <v>0</v>
      </c>
    </row>
    <row r="736" spans="1:12" ht="15">
      <c r="A736" s="81" t="s">
        <v>1330</v>
      </c>
      <c r="B736" s="81" t="s">
        <v>1956</v>
      </c>
      <c r="C736" s="81">
        <v>2</v>
      </c>
      <c r="D736" s="119">
        <v>0.0013718945428592834</v>
      </c>
      <c r="E736" s="119">
        <v>2.5646660642520893</v>
      </c>
      <c r="F736" s="81" t="s">
        <v>1232</v>
      </c>
      <c r="G736" s="81" t="b">
        <v>0</v>
      </c>
      <c r="H736" s="81" t="b">
        <v>0</v>
      </c>
      <c r="I736" s="81" t="b">
        <v>0</v>
      </c>
      <c r="J736" s="81" t="b">
        <v>0</v>
      </c>
      <c r="K736" s="81" t="b">
        <v>0</v>
      </c>
      <c r="L736" s="81" t="b">
        <v>0</v>
      </c>
    </row>
    <row r="737" spans="1:12" ht="15">
      <c r="A737" s="81" t="s">
        <v>1958</v>
      </c>
      <c r="B737" s="81" t="s">
        <v>1959</v>
      </c>
      <c r="C737" s="81">
        <v>2</v>
      </c>
      <c r="D737" s="119">
        <v>0.0013718945428592834</v>
      </c>
      <c r="E737" s="119">
        <v>3.166726055580052</v>
      </c>
      <c r="F737" s="81" t="s">
        <v>1232</v>
      </c>
      <c r="G737" s="81" t="b">
        <v>0</v>
      </c>
      <c r="H737" s="81" t="b">
        <v>1</v>
      </c>
      <c r="I737" s="81" t="b">
        <v>0</v>
      </c>
      <c r="J737" s="81" t="b">
        <v>0</v>
      </c>
      <c r="K737" s="81" t="b">
        <v>0</v>
      </c>
      <c r="L737" s="81" t="b">
        <v>0</v>
      </c>
    </row>
    <row r="738" spans="1:12" ht="15">
      <c r="A738" s="81" t="s">
        <v>1959</v>
      </c>
      <c r="B738" s="81" t="s">
        <v>1960</v>
      </c>
      <c r="C738" s="81">
        <v>2</v>
      </c>
      <c r="D738" s="119">
        <v>0.0013718945428592834</v>
      </c>
      <c r="E738" s="119">
        <v>3.166726055580052</v>
      </c>
      <c r="F738" s="81" t="s">
        <v>1232</v>
      </c>
      <c r="G738" s="81" t="b">
        <v>0</v>
      </c>
      <c r="H738" s="81" t="b">
        <v>0</v>
      </c>
      <c r="I738" s="81" t="b">
        <v>0</v>
      </c>
      <c r="J738" s="81" t="b">
        <v>0</v>
      </c>
      <c r="K738" s="81" t="b">
        <v>0</v>
      </c>
      <c r="L738" s="81" t="b">
        <v>0</v>
      </c>
    </row>
    <row r="739" spans="1:12" ht="15">
      <c r="A739" s="81" t="s">
        <v>1320</v>
      </c>
      <c r="B739" s="81" t="s">
        <v>1313</v>
      </c>
      <c r="C739" s="81">
        <v>2</v>
      </c>
      <c r="D739" s="119">
        <v>0.001175271423549041</v>
      </c>
      <c r="E739" s="119">
        <v>2.2916647921883517</v>
      </c>
      <c r="F739" s="81" t="s">
        <v>1232</v>
      </c>
      <c r="G739" s="81" t="b">
        <v>0</v>
      </c>
      <c r="H739" s="81" t="b">
        <v>0</v>
      </c>
      <c r="I739" s="81" t="b">
        <v>0</v>
      </c>
      <c r="J739" s="81" t="b">
        <v>0</v>
      </c>
      <c r="K739" s="81" t="b">
        <v>0</v>
      </c>
      <c r="L739" s="81" t="b">
        <v>0</v>
      </c>
    </row>
    <row r="740" spans="1:12" ht="15">
      <c r="A740" s="81" t="s">
        <v>1331</v>
      </c>
      <c r="B740" s="81" t="s">
        <v>1944</v>
      </c>
      <c r="C740" s="81">
        <v>2</v>
      </c>
      <c r="D740" s="119">
        <v>0.0013718945428592834</v>
      </c>
      <c r="E740" s="119">
        <v>2.622658011229776</v>
      </c>
      <c r="F740" s="81" t="s">
        <v>1232</v>
      </c>
      <c r="G740" s="81" t="b">
        <v>0</v>
      </c>
      <c r="H740" s="81" t="b">
        <v>0</v>
      </c>
      <c r="I740" s="81" t="b">
        <v>0</v>
      </c>
      <c r="J740" s="81" t="b">
        <v>0</v>
      </c>
      <c r="K740" s="81" t="b">
        <v>0</v>
      </c>
      <c r="L740" s="81" t="b">
        <v>0</v>
      </c>
    </row>
    <row r="741" spans="1:12" ht="15">
      <c r="A741" s="81" t="s">
        <v>1945</v>
      </c>
      <c r="B741" s="81" t="s">
        <v>1303</v>
      </c>
      <c r="C741" s="81">
        <v>2</v>
      </c>
      <c r="D741" s="119">
        <v>0.0013718945428592834</v>
      </c>
      <c r="E741" s="119">
        <v>2.513513541804708</v>
      </c>
      <c r="F741" s="81" t="s">
        <v>1232</v>
      </c>
      <c r="G741" s="81" t="b">
        <v>0</v>
      </c>
      <c r="H741" s="81" t="b">
        <v>0</v>
      </c>
      <c r="I741" s="81" t="b">
        <v>0</v>
      </c>
      <c r="J741" s="81" t="b">
        <v>0</v>
      </c>
      <c r="K741" s="81" t="b">
        <v>0</v>
      </c>
      <c r="L741" s="81" t="b">
        <v>0</v>
      </c>
    </row>
    <row r="742" spans="1:12" ht="15">
      <c r="A742" s="81" t="s">
        <v>1282</v>
      </c>
      <c r="B742" s="81" t="s">
        <v>1296</v>
      </c>
      <c r="C742" s="81">
        <v>2</v>
      </c>
      <c r="D742" s="119">
        <v>0.001175271423549041</v>
      </c>
      <c r="E742" s="119">
        <v>1.3093935591487833</v>
      </c>
      <c r="F742" s="81" t="s">
        <v>1232</v>
      </c>
      <c r="G742" s="81" t="b">
        <v>0</v>
      </c>
      <c r="H742" s="81" t="b">
        <v>0</v>
      </c>
      <c r="I742" s="81" t="b">
        <v>0</v>
      </c>
      <c r="J742" s="81" t="b">
        <v>0</v>
      </c>
      <c r="K742" s="81" t="b">
        <v>0</v>
      </c>
      <c r="L742" s="81" t="b">
        <v>0</v>
      </c>
    </row>
    <row r="743" spans="1:12" ht="15">
      <c r="A743" s="81" t="s">
        <v>1296</v>
      </c>
      <c r="B743" s="81" t="s">
        <v>1490</v>
      </c>
      <c r="C743" s="81">
        <v>2</v>
      </c>
      <c r="D743" s="119">
        <v>0.001175271423549041</v>
      </c>
      <c r="E743" s="119">
        <v>2.2916647921883517</v>
      </c>
      <c r="F743" s="81" t="s">
        <v>1232</v>
      </c>
      <c r="G743" s="81" t="b">
        <v>0</v>
      </c>
      <c r="H743" s="81" t="b">
        <v>0</v>
      </c>
      <c r="I743" s="81" t="b">
        <v>0</v>
      </c>
      <c r="J743" s="81" t="b">
        <v>0</v>
      </c>
      <c r="K743" s="81" t="b">
        <v>0</v>
      </c>
      <c r="L743" s="81" t="b">
        <v>0</v>
      </c>
    </row>
    <row r="744" spans="1:12" ht="15">
      <c r="A744" s="81" t="s">
        <v>1470</v>
      </c>
      <c r="B744" s="81" t="s">
        <v>1341</v>
      </c>
      <c r="C744" s="81">
        <v>2</v>
      </c>
      <c r="D744" s="119">
        <v>0.001175271423549041</v>
      </c>
      <c r="E744" s="119">
        <v>2.321628015565795</v>
      </c>
      <c r="F744" s="81" t="s">
        <v>1232</v>
      </c>
      <c r="G744" s="81" t="b">
        <v>0</v>
      </c>
      <c r="H744" s="81" t="b">
        <v>0</v>
      </c>
      <c r="I744" s="81" t="b">
        <v>0</v>
      </c>
      <c r="J744" s="81" t="b">
        <v>0</v>
      </c>
      <c r="K744" s="81" t="b">
        <v>0</v>
      </c>
      <c r="L744" s="81" t="b">
        <v>0</v>
      </c>
    </row>
    <row r="745" spans="1:12" ht="15">
      <c r="A745" s="81" t="s">
        <v>848</v>
      </c>
      <c r="B745" s="81" t="s">
        <v>1378</v>
      </c>
      <c r="C745" s="81">
        <v>2</v>
      </c>
      <c r="D745" s="119">
        <v>0.001175271423549041</v>
      </c>
      <c r="E745" s="119">
        <v>1.1204260359270826</v>
      </c>
      <c r="F745" s="81" t="s">
        <v>1232</v>
      </c>
      <c r="G745" s="81" t="b">
        <v>0</v>
      </c>
      <c r="H745" s="81" t="b">
        <v>0</v>
      </c>
      <c r="I745" s="81" t="b">
        <v>0</v>
      </c>
      <c r="J745" s="81" t="b">
        <v>0</v>
      </c>
      <c r="K745" s="81" t="b">
        <v>0</v>
      </c>
      <c r="L745" s="81" t="b">
        <v>0</v>
      </c>
    </row>
    <row r="746" spans="1:12" ht="15">
      <c r="A746" s="81" t="s">
        <v>1285</v>
      </c>
      <c r="B746" s="81" t="s">
        <v>1286</v>
      </c>
      <c r="C746" s="81">
        <v>2</v>
      </c>
      <c r="D746" s="119">
        <v>0.001175271423549041</v>
      </c>
      <c r="E746" s="119">
        <v>1.347182120038183</v>
      </c>
      <c r="F746" s="81" t="s">
        <v>1232</v>
      </c>
      <c r="G746" s="81" t="b">
        <v>0</v>
      </c>
      <c r="H746" s="81" t="b">
        <v>0</v>
      </c>
      <c r="I746" s="81" t="b">
        <v>0</v>
      </c>
      <c r="J746" s="81" t="b">
        <v>0</v>
      </c>
      <c r="K746" s="81" t="b">
        <v>0</v>
      </c>
      <c r="L746" s="81" t="b">
        <v>0</v>
      </c>
    </row>
    <row r="747" spans="1:12" ht="15">
      <c r="A747" s="81" t="s">
        <v>1281</v>
      </c>
      <c r="B747" s="81" t="s">
        <v>1285</v>
      </c>
      <c r="C747" s="81">
        <v>2</v>
      </c>
      <c r="D747" s="119">
        <v>0.001175271423549041</v>
      </c>
      <c r="E747" s="119">
        <v>1.01139001811499</v>
      </c>
      <c r="F747" s="81" t="s">
        <v>1232</v>
      </c>
      <c r="G747" s="81" t="b">
        <v>0</v>
      </c>
      <c r="H747" s="81" t="b">
        <v>0</v>
      </c>
      <c r="I747" s="81" t="b">
        <v>0</v>
      </c>
      <c r="J747" s="81" t="b">
        <v>0</v>
      </c>
      <c r="K747" s="81" t="b">
        <v>0</v>
      </c>
      <c r="L747" s="81" t="b">
        <v>0</v>
      </c>
    </row>
    <row r="748" spans="1:12" ht="15">
      <c r="A748" s="81" t="s">
        <v>1440</v>
      </c>
      <c r="B748" s="81" t="s">
        <v>1908</v>
      </c>
      <c r="C748" s="81">
        <v>2</v>
      </c>
      <c r="D748" s="119">
        <v>0.001175271423549041</v>
      </c>
      <c r="E748" s="119">
        <v>3.166726055580052</v>
      </c>
      <c r="F748" s="81" t="s">
        <v>1232</v>
      </c>
      <c r="G748" s="81" t="b">
        <v>0</v>
      </c>
      <c r="H748" s="81" t="b">
        <v>0</v>
      </c>
      <c r="I748" s="81" t="b">
        <v>0</v>
      </c>
      <c r="J748" s="81" t="b">
        <v>0</v>
      </c>
      <c r="K748" s="81" t="b">
        <v>0</v>
      </c>
      <c r="L748" s="81" t="b">
        <v>0</v>
      </c>
    </row>
    <row r="749" spans="1:12" ht="15">
      <c r="A749" s="81" t="s">
        <v>1908</v>
      </c>
      <c r="B749" s="81" t="s">
        <v>1660</v>
      </c>
      <c r="C749" s="81">
        <v>2</v>
      </c>
      <c r="D749" s="119">
        <v>0.001175271423549041</v>
      </c>
      <c r="E749" s="119">
        <v>2.9906347965243705</v>
      </c>
      <c r="F749" s="81" t="s">
        <v>1232</v>
      </c>
      <c r="G749" s="81" t="b">
        <v>0</v>
      </c>
      <c r="H749" s="81" t="b">
        <v>0</v>
      </c>
      <c r="I749" s="81" t="b">
        <v>0</v>
      </c>
      <c r="J749" s="81" t="b">
        <v>0</v>
      </c>
      <c r="K749" s="81" t="b">
        <v>0</v>
      </c>
      <c r="L749" s="81" t="b">
        <v>0</v>
      </c>
    </row>
    <row r="750" spans="1:12" ht="15">
      <c r="A750" s="81" t="s">
        <v>1660</v>
      </c>
      <c r="B750" s="81" t="s">
        <v>1909</v>
      </c>
      <c r="C750" s="81">
        <v>2</v>
      </c>
      <c r="D750" s="119">
        <v>0.001175271423549041</v>
      </c>
      <c r="E750" s="119">
        <v>2.9906347965243705</v>
      </c>
      <c r="F750" s="81" t="s">
        <v>1232</v>
      </c>
      <c r="G750" s="81" t="b">
        <v>0</v>
      </c>
      <c r="H750" s="81" t="b">
        <v>0</v>
      </c>
      <c r="I750" s="81" t="b">
        <v>0</v>
      </c>
      <c r="J750" s="81" t="b">
        <v>0</v>
      </c>
      <c r="K750" s="81" t="b">
        <v>0</v>
      </c>
      <c r="L750" s="81" t="b">
        <v>0</v>
      </c>
    </row>
    <row r="751" spans="1:12" ht="15">
      <c r="A751" s="81" t="s">
        <v>1909</v>
      </c>
      <c r="B751" s="81" t="s">
        <v>1285</v>
      </c>
      <c r="C751" s="81">
        <v>2</v>
      </c>
      <c r="D751" s="119">
        <v>0.001175271423549041</v>
      </c>
      <c r="E751" s="119">
        <v>2.125333370421827</v>
      </c>
      <c r="F751" s="81" t="s">
        <v>1232</v>
      </c>
      <c r="G751" s="81" t="b">
        <v>0</v>
      </c>
      <c r="H751" s="81" t="b">
        <v>0</v>
      </c>
      <c r="I751" s="81" t="b">
        <v>0</v>
      </c>
      <c r="J751" s="81" t="b">
        <v>0</v>
      </c>
      <c r="K751" s="81" t="b">
        <v>0</v>
      </c>
      <c r="L751" s="81" t="b">
        <v>0</v>
      </c>
    </row>
    <row r="752" spans="1:12" ht="15">
      <c r="A752" s="81" t="s">
        <v>1285</v>
      </c>
      <c r="B752" s="81" t="s">
        <v>1386</v>
      </c>
      <c r="C752" s="81">
        <v>2</v>
      </c>
      <c r="D752" s="119">
        <v>0.001175271423549041</v>
      </c>
      <c r="E752" s="119">
        <v>1.9492421113661453</v>
      </c>
      <c r="F752" s="81" t="s">
        <v>1232</v>
      </c>
      <c r="G752" s="81" t="b">
        <v>0</v>
      </c>
      <c r="H752" s="81" t="b">
        <v>0</v>
      </c>
      <c r="I752" s="81" t="b">
        <v>0</v>
      </c>
      <c r="J752" s="81" t="b">
        <v>0</v>
      </c>
      <c r="K752" s="81" t="b">
        <v>0</v>
      </c>
      <c r="L752" s="81" t="b">
        <v>0</v>
      </c>
    </row>
    <row r="753" spans="1:12" ht="15">
      <c r="A753" s="81" t="s">
        <v>1386</v>
      </c>
      <c r="B753" s="81" t="s">
        <v>1305</v>
      </c>
      <c r="C753" s="81">
        <v>2</v>
      </c>
      <c r="D753" s="119">
        <v>0.001175271423549041</v>
      </c>
      <c r="E753" s="119">
        <v>2.337422282749027</v>
      </c>
      <c r="F753" s="81" t="s">
        <v>1232</v>
      </c>
      <c r="G753" s="81" t="b">
        <v>0</v>
      </c>
      <c r="H753" s="81" t="b">
        <v>0</v>
      </c>
      <c r="I753" s="81" t="b">
        <v>0</v>
      </c>
      <c r="J753" s="81" t="b">
        <v>0</v>
      </c>
      <c r="K753" s="81" t="b">
        <v>0</v>
      </c>
      <c r="L753" s="81" t="b">
        <v>0</v>
      </c>
    </row>
    <row r="754" spans="1:12" ht="15">
      <c r="A754" s="81" t="s">
        <v>1305</v>
      </c>
      <c r="B754" s="81" t="s">
        <v>1910</v>
      </c>
      <c r="C754" s="81">
        <v>2</v>
      </c>
      <c r="D754" s="119">
        <v>0.001175271423549041</v>
      </c>
      <c r="E754" s="119">
        <v>2.513513541804708</v>
      </c>
      <c r="F754" s="81" t="s">
        <v>1232</v>
      </c>
      <c r="G754" s="81" t="b">
        <v>0</v>
      </c>
      <c r="H754" s="81" t="b">
        <v>0</v>
      </c>
      <c r="I754" s="81" t="b">
        <v>0</v>
      </c>
      <c r="J754" s="81" t="b">
        <v>0</v>
      </c>
      <c r="K754" s="81" t="b">
        <v>0</v>
      </c>
      <c r="L754" s="81" t="b">
        <v>0</v>
      </c>
    </row>
    <row r="755" spans="1:12" ht="15">
      <c r="A755" s="81" t="s">
        <v>1910</v>
      </c>
      <c r="B755" s="81" t="s">
        <v>848</v>
      </c>
      <c r="C755" s="81">
        <v>2</v>
      </c>
      <c r="D755" s="119">
        <v>0.001175271423549041</v>
      </c>
      <c r="E755" s="119">
        <v>1.4224330724573755</v>
      </c>
      <c r="F755" s="81" t="s">
        <v>1232</v>
      </c>
      <c r="G755" s="81" t="b">
        <v>0</v>
      </c>
      <c r="H755" s="81" t="b">
        <v>0</v>
      </c>
      <c r="I755" s="81" t="b">
        <v>0</v>
      </c>
      <c r="J755" s="81" t="b">
        <v>0</v>
      </c>
      <c r="K755" s="81" t="b">
        <v>0</v>
      </c>
      <c r="L755" s="81" t="b">
        <v>0</v>
      </c>
    </row>
    <row r="756" spans="1:12" ht="15">
      <c r="A756" s="81" t="s">
        <v>848</v>
      </c>
      <c r="B756" s="81" t="s">
        <v>1911</v>
      </c>
      <c r="C756" s="81">
        <v>2</v>
      </c>
      <c r="D756" s="119">
        <v>0.001175271423549041</v>
      </c>
      <c r="E756" s="119">
        <v>1.51836604459912</v>
      </c>
      <c r="F756" s="81" t="s">
        <v>1232</v>
      </c>
      <c r="G756" s="81" t="b">
        <v>0</v>
      </c>
      <c r="H756" s="81" t="b">
        <v>0</v>
      </c>
      <c r="I756" s="81" t="b">
        <v>0</v>
      </c>
      <c r="J756" s="81" t="b">
        <v>0</v>
      </c>
      <c r="K756" s="81" t="b">
        <v>0</v>
      </c>
      <c r="L756" s="81" t="b">
        <v>0</v>
      </c>
    </row>
    <row r="757" spans="1:12" ht="15">
      <c r="A757" s="81" t="s">
        <v>1911</v>
      </c>
      <c r="B757" s="81" t="s">
        <v>1288</v>
      </c>
      <c r="C757" s="81">
        <v>2</v>
      </c>
      <c r="D757" s="119">
        <v>0.001175271423549041</v>
      </c>
      <c r="E757" s="119">
        <v>2.353812698937196</v>
      </c>
      <c r="F757" s="81" t="s">
        <v>1232</v>
      </c>
      <c r="G757" s="81" t="b">
        <v>0</v>
      </c>
      <c r="H757" s="81" t="b">
        <v>0</v>
      </c>
      <c r="I757" s="81" t="b">
        <v>0</v>
      </c>
      <c r="J757" s="81" t="b">
        <v>0</v>
      </c>
      <c r="K757" s="81" t="b">
        <v>0</v>
      </c>
      <c r="L757" s="81" t="b">
        <v>0</v>
      </c>
    </row>
    <row r="758" spans="1:12" ht="15">
      <c r="A758" s="81" t="s">
        <v>1288</v>
      </c>
      <c r="B758" s="81" t="s">
        <v>483</v>
      </c>
      <c r="C758" s="81">
        <v>2</v>
      </c>
      <c r="D758" s="119">
        <v>0.001175271423549041</v>
      </c>
      <c r="E758" s="119">
        <v>1.513513541804708</v>
      </c>
      <c r="F758" s="81" t="s">
        <v>1232</v>
      </c>
      <c r="G758" s="81" t="b">
        <v>0</v>
      </c>
      <c r="H758" s="81" t="b">
        <v>0</v>
      </c>
      <c r="I758" s="81" t="b">
        <v>0</v>
      </c>
      <c r="J758" s="81" t="b">
        <v>0</v>
      </c>
      <c r="K758" s="81" t="b">
        <v>0</v>
      </c>
      <c r="L758" s="81" t="b">
        <v>0</v>
      </c>
    </row>
    <row r="759" spans="1:12" ht="15">
      <c r="A759" s="81" t="s">
        <v>1348</v>
      </c>
      <c r="B759" s="81" t="s">
        <v>1371</v>
      </c>
      <c r="C759" s="81">
        <v>2</v>
      </c>
      <c r="D759" s="119">
        <v>0.001175271423549041</v>
      </c>
      <c r="E759" s="119">
        <v>2.0875448095324267</v>
      </c>
      <c r="F759" s="81" t="s">
        <v>1232</v>
      </c>
      <c r="G759" s="81" t="b">
        <v>0</v>
      </c>
      <c r="H759" s="81" t="b">
        <v>0</v>
      </c>
      <c r="I759" s="81" t="b">
        <v>0</v>
      </c>
      <c r="J759" s="81" t="b">
        <v>0</v>
      </c>
      <c r="K759" s="81" t="b">
        <v>0</v>
      </c>
      <c r="L759" s="81" t="b">
        <v>0</v>
      </c>
    </row>
    <row r="760" spans="1:12" ht="15">
      <c r="A760" s="81" t="s">
        <v>1371</v>
      </c>
      <c r="B760" s="81" t="s">
        <v>1328</v>
      </c>
      <c r="C760" s="81">
        <v>2</v>
      </c>
      <c r="D760" s="119">
        <v>0.001175271423549041</v>
      </c>
      <c r="E760" s="119">
        <v>2.0205980199018136</v>
      </c>
      <c r="F760" s="81" t="s">
        <v>1232</v>
      </c>
      <c r="G760" s="81" t="b">
        <v>0</v>
      </c>
      <c r="H760" s="81" t="b">
        <v>0</v>
      </c>
      <c r="I760" s="81" t="b">
        <v>0</v>
      </c>
      <c r="J760" s="81" t="b">
        <v>0</v>
      </c>
      <c r="K760" s="81" t="b">
        <v>0</v>
      </c>
      <c r="L760" s="81" t="b">
        <v>0</v>
      </c>
    </row>
    <row r="761" spans="1:12" ht="15">
      <c r="A761" s="81" t="s">
        <v>1328</v>
      </c>
      <c r="B761" s="81" t="s">
        <v>1284</v>
      </c>
      <c r="C761" s="81">
        <v>2</v>
      </c>
      <c r="D761" s="119">
        <v>0.001175271423549041</v>
      </c>
      <c r="E761" s="119">
        <v>1.6352471385377967</v>
      </c>
      <c r="F761" s="81" t="s">
        <v>1232</v>
      </c>
      <c r="G761" s="81" t="b">
        <v>0</v>
      </c>
      <c r="H761" s="81" t="b">
        <v>0</v>
      </c>
      <c r="I761" s="81" t="b">
        <v>0</v>
      </c>
      <c r="J761" s="81" t="b">
        <v>0</v>
      </c>
      <c r="K761" s="81" t="b">
        <v>0</v>
      </c>
      <c r="L761" s="81" t="b">
        <v>0</v>
      </c>
    </row>
    <row r="762" spans="1:12" ht="15">
      <c r="A762" s="81" t="s">
        <v>1284</v>
      </c>
      <c r="B762" s="81" t="s">
        <v>1354</v>
      </c>
      <c r="C762" s="81">
        <v>2</v>
      </c>
      <c r="D762" s="119">
        <v>0.001175271423549041</v>
      </c>
      <c r="E762" s="119">
        <v>1.936277134201778</v>
      </c>
      <c r="F762" s="81" t="s">
        <v>1232</v>
      </c>
      <c r="G762" s="81" t="b">
        <v>0</v>
      </c>
      <c r="H762" s="81" t="b">
        <v>0</v>
      </c>
      <c r="I762" s="81" t="b">
        <v>0</v>
      </c>
      <c r="J762" s="81" t="b">
        <v>0</v>
      </c>
      <c r="K762" s="81" t="b">
        <v>0</v>
      </c>
      <c r="L762" s="81" t="b">
        <v>0</v>
      </c>
    </row>
    <row r="763" spans="1:12" ht="15">
      <c r="A763" s="81" t="s">
        <v>1365</v>
      </c>
      <c r="B763" s="81" t="s">
        <v>1499</v>
      </c>
      <c r="C763" s="81">
        <v>2</v>
      </c>
      <c r="D763" s="119">
        <v>0.001175271423549041</v>
      </c>
      <c r="E763" s="119">
        <v>2.321628015565795</v>
      </c>
      <c r="F763" s="81" t="s">
        <v>1232</v>
      </c>
      <c r="G763" s="81" t="b">
        <v>0</v>
      </c>
      <c r="H763" s="81" t="b">
        <v>0</v>
      </c>
      <c r="I763" s="81" t="b">
        <v>0</v>
      </c>
      <c r="J763" s="81" t="b">
        <v>0</v>
      </c>
      <c r="K763" s="81" t="b">
        <v>0</v>
      </c>
      <c r="L763" s="81" t="b">
        <v>0</v>
      </c>
    </row>
    <row r="764" spans="1:12" ht="15">
      <c r="A764" s="81" t="s">
        <v>1499</v>
      </c>
      <c r="B764" s="81" t="s">
        <v>1572</v>
      </c>
      <c r="C764" s="81">
        <v>2</v>
      </c>
      <c r="D764" s="119">
        <v>0.001175271423549041</v>
      </c>
      <c r="E764" s="119">
        <v>2.6896048008603892</v>
      </c>
      <c r="F764" s="81" t="s">
        <v>1232</v>
      </c>
      <c r="G764" s="81" t="b">
        <v>0</v>
      </c>
      <c r="H764" s="81" t="b">
        <v>0</v>
      </c>
      <c r="I764" s="81" t="b">
        <v>0</v>
      </c>
      <c r="J764" s="81" t="b">
        <v>0</v>
      </c>
      <c r="K764" s="81" t="b">
        <v>0</v>
      </c>
      <c r="L764" s="81" t="b">
        <v>0</v>
      </c>
    </row>
    <row r="765" spans="1:12" ht="15">
      <c r="A765" s="81" t="s">
        <v>1643</v>
      </c>
      <c r="B765" s="81" t="s">
        <v>1361</v>
      </c>
      <c r="C765" s="81">
        <v>2</v>
      </c>
      <c r="D765" s="119">
        <v>0.001175271423549041</v>
      </c>
      <c r="E765" s="119">
        <v>2.5135135418047083</v>
      </c>
      <c r="F765" s="81" t="s">
        <v>1232</v>
      </c>
      <c r="G765" s="81" t="b">
        <v>0</v>
      </c>
      <c r="H765" s="81" t="b">
        <v>0</v>
      </c>
      <c r="I765" s="81" t="b">
        <v>0</v>
      </c>
      <c r="J765" s="81" t="b">
        <v>1</v>
      </c>
      <c r="K765" s="81" t="b">
        <v>0</v>
      </c>
      <c r="L765" s="81" t="b">
        <v>0</v>
      </c>
    </row>
    <row r="766" spans="1:12" ht="15">
      <c r="A766" s="81" t="s">
        <v>1361</v>
      </c>
      <c r="B766" s="81" t="s">
        <v>1396</v>
      </c>
      <c r="C766" s="81">
        <v>2</v>
      </c>
      <c r="D766" s="119">
        <v>0.001175271423549041</v>
      </c>
      <c r="E766" s="119">
        <v>2.212483546140727</v>
      </c>
      <c r="F766" s="81" t="s">
        <v>1232</v>
      </c>
      <c r="G766" s="81" t="b">
        <v>1</v>
      </c>
      <c r="H766" s="81" t="b">
        <v>0</v>
      </c>
      <c r="I766" s="81" t="b">
        <v>0</v>
      </c>
      <c r="J766" s="81" t="b">
        <v>0</v>
      </c>
      <c r="K766" s="81" t="b">
        <v>0</v>
      </c>
      <c r="L766" s="81" t="b">
        <v>0</v>
      </c>
    </row>
    <row r="767" spans="1:12" ht="15">
      <c r="A767" s="81" t="s">
        <v>468</v>
      </c>
      <c r="B767" s="81" t="s">
        <v>1845</v>
      </c>
      <c r="C767" s="81">
        <v>2</v>
      </c>
      <c r="D767" s="119">
        <v>0.001175271423549041</v>
      </c>
      <c r="E767" s="119">
        <v>2.10602821522644</v>
      </c>
      <c r="F767" s="81" t="s">
        <v>1232</v>
      </c>
      <c r="G767" s="81" t="b">
        <v>0</v>
      </c>
      <c r="H767" s="81" t="b">
        <v>0</v>
      </c>
      <c r="I767" s="81" t="b">
        <v>0</v>
      </c>
      <c r="J767" s="81" t="b">
        <v>0</v>
      </c>
      <c r="K767" s="81" t="b">
        <v>0</v>
      </c>
      <c r="L767" s="81" t="b">
        <v>0</v>
      </c>
    </row>
    <row r="768" spans="1:12" ht="15">
      <c r="A768" s="81" t="s">
        <v>1646</v>
      </c>
      <c r="B768" s="81" t="s">
        <v>1846</v>
      </c>
      <c r="C768" s="81">
        <v>2</v>
      </c>
      <c r="D768" s="119">
        <v>0.001175271423549041</v>
      </c>
      <c r="E768" s="119">
        <v>2.9906347965243705</v>
      </c>
      <c r="F768" s="81" t="s">
        <v>1232</v>
      </c>
      <c r="G768" s="81" t="b">
        <v>0</v>
      </c>
      <c r="H768" s="81" t="b">
        <v>0</v>
      </c>
      <c r="I768" s="81" t="b">
        <v>0</v>
      </c>
      <c r="J768" s="81" t="b">
        <v>0</v>
      </c>
      <c r="K768" s="81" t="b">
        <v>0</v>
      </c>
      <c r="L768" s="81" t="b">
        <v>0</v>
      </c>
    </row>
    <row r="769" spans="1:12" ht="15">
      <c r="A769" s="81" t="s">
        <v>1846</v>
      </c>
      <c r="B769" s="81" t="s">
        <v>1438</v>
      </c>
      <c r="C769" s="81">
        <v>2</v>
      </c>
      <c r="D769" s="119">
        <v>0.001175271423549041</v>
      </c>
      <c r="E769" s="119">
        <v>2.768786046908014</v>
      </c>
      <c r="F769" s="81" t="s">
        <v>1232</v>
      </c>
      <c r="G769" s="81" t="b">
        <v>0</v>
      </c>
      <c r="H769" s="81" t="b">
        <v>0</v>
      </c>
      <c r="I769" s="81" t="b">
        <v>0</v>
      </c>
      <c r="J769" s="81" t="b">
        <v>0</v>
      </c>
      <c r="K769" s="81" t="b">
        <v>0</v>
      </c>
      <c r="L769" s="81" t="b">
        <v>0</v>
      </c>
    </row>
    <row r="770" spans="1:12" ht="15">
      <c r="A770" s="81" t="s">
        <v>1847</v>
      </c>
      <c r="B770" s="81" t="s">
        <v>1293</v>
      </c>
      <c r="C770" s="81">
        <v>2</v>
      </c>
      <c r="D770" s="119">
        <v>0.001175271423549041</v>
      </c>
      <c r="E770" s="119">
        <v>2.353812698937196</v>
      </c>
      <c r="F770" s="81" t="s">
        <v>1232</v>
      </c>
      <c r="G770" s="81" t="b">
        <v>0</v>
      </c>
      <c r="H770" s="81" t="b">
        <v>0</v>
      </c>
      <c r="I770" s="81" t="b">
        <v>0</v>
      </c>
      <c r="J770" s="81" t="b">
        <v>0</v>
      </c>
      <c r="K770" s="81" t="b">
        <v>0</v>
      </c>
      <c r="L770" s="81" t="b">
        <v>0</v>
      </c>
    </row>
    <row r="771" spans="1:12" ht="15">
      <c r="A771" s="81" t="s">
        <v>1293</v>
      </c>
      <c r="B771" s="81" t="s">
        <v>1283</v>
      </c>
      <c r="C771" s="81">
        <v>2</v>
      </c>
      <c r="D771" s="119">
        <v>0.001175271423549041</v>
      </c>
      <c r="E771" s="119">
        <v>1.343904410276947</v>
      </c>
      <c r="F771" s="81" t="s">
        <v>1232</v>
      </c>
      <c r="G771" s="81" t="b">
        <v>0</v>
      </c>
      <c r="H771" s="81" t="b">
        <v>0</v>
      </c>
      <c r="I771" s="81" t="b">
        <v>0</v>
      </c>
      <c r="J771" s="81" t="b">
        <v>0</v>
      </c>
      <c r="K771" s="81" t="b">
        <v>0</v>
      </c>
      <c r="L771" s="81" t="b">
        <v>0</v>
      </c>
    </row>
    <row r="772" spans="1:12" ht="15">
      <c r="A772" s="81" t="s">
        <v>1283</v>
      </c>
      <c r="B772" s="81" t="s">
        <v>1848</v>
      </c>
      <c r="C772" s="81">
        <v>2</v>
      </c>
      <c r="D772" s="119">
        <v>0.001175271423549041</v>
      </c>
      <c r="E772" s="119">
        <v>2.1890024502912038</v>
      </c>
      <c r="F772" s="81" t="s">
        <v>1232</v>
      </c>
      <c r="G772" s="81" t="b">
        <v>0</v>
      </c>
      <c r="H772" s="81" t="b">
        <v>0</v>
      </c>
      <c r="I772" s="81" t="b">
        <v>0</v>
      </c>
      <c r="J772" s="81" t="b">
        <v>0</v>
      </c>
      <c r="K772" s="81" t="b">
        <v>0</v>
      </c>
      <c r="L772" s="81" t="b">
        <v>0</v>
      </c>
    </row>
    <row r="773" spans="1:12" ht="15">
      <c r="A773" s="81" t="s">
        <v>1288</v>
      </c>
      <c r="B773" s="81" t="s">
        <v>1339</v>
      </c>
      <c r="C773" s="81">
        <v>2</v>
      </c>
      <c r="D773" s="119">
        <v>0.001175271423549041</v>
      </c>
      <c r="E773" s="119">
        <v>2.0875448095324267</v>
      </c>
      <c r="F773" s="81" t="s">
        <v>1232</v>
      </c>
      <c r="G773" s="81" t="b">
        <v>0</v>
      </c>
      <c r="H773" s="81" t="b">
        <v>0</v>
      </c>
      <c r="I773" s="81" t="b">
        <v>0</v>
      </c>
      <c r="J773" s="81" t="b">
        <v>0</v>
      </c>
      <c r="K773" s="81" t="b">
        <v>0</v>
      </c>
      <c r="L773" s="81" t="b">
        <v>0</v>
      </c>
    </row>
    <row r="774" spans="1:12" ht="15">
      <c r="A774" s="81" t="s">
        <v>1339</v>
      </c>
      <c r="B774" s="81" t="s">
        <v>1849</v>
      </c>
      <c r="C774" s="81">
        <v>2</v>
      </c>
      <c r="D774" s="119">
        <v>0.001175271423549041</v>
      </c>
      <c r="E774" s="119">
        <v>3.166726055580052</v>
      </c>
      <c r="F774" s="81" t="s">
        <v>1232</v>
      </c>
      <c r="G774" s="81" t="b">
        <v>0</v>
      </c>
      <c r="H774" s="81" t="b">
        <v>0</v>
      </c>
      <c r="I774" s="81" t="b">
        <v>0</v>
      </c>
      <c r="J774" s="81" t="b">
        <v>0</v>
      </c>
      <c r="K774" s="81" t="b">
        <v>0</v>
      </c>
      <c r="L774" s="81" t="b">
        <v>0</v>
      </c>
    </row>
    <row r="775" spans="1:12" ht="15">
      <c r="A775" s="81" t="s">
        <v>1851</v>
      </c>
      <c r="B775" s="81" t="s">
        <v>1500</v>
      </c>
      <c r="C775" s="81">
        <v>2</v>
      </c>
      <c r="D775" s="119">
        <v>0.001175271423549041</v>
      </c>
      <c r="E775" s="119">
        <v>2.8656960599160706</v>
      </c>
      <c r="F775" s="81" t="s">
        <v>1232</v>
      </c>
      <c r="G775" s="81" t="b">
        <v>0</v>
      </c>
      <c r="H775" s="81" t="b">
        <v>0</v>
      </c>
      <c r="I775" s="81" t="b">
        <v>0</v>
      </c>
      <c r="J775" s="81" t="b">
        <v>0</v>
      </c>
      <c r="K775" s="81" t="b">
        <v>0</v>
      </c>
      <c r="L775" s="81" t="b">
        <v>0</v>
      </c>
    </row>
    <row r="776" spans="1:12" ht="15">
      <c r="A776" s="81" t="s">
        <v>1286</v>
      </c>
      <c r="B776" s="81" t="s">
        <v>1287</v>
      </c>
      <c r="C776" s="81">
        <v>2</v>
      </c>
      <c r="D776" s="119">
        <v>0.0013718945428592834</v>
      </c>
      <c r="E776" s="119">
        <v>1.747596747838076</v>
      </c>
      <c r="F776" s="81" t="s">
        <v>1232</v>
      </c>
      <c r="G776" s="81" t="b">
        <v>0</v>
      </c>
      <c r="H776" s="81" t="b">
        <v>0</v>
      </c>
      <c r="I776" s="81" t="b">
        <v>0</v>
      </c>
      <c r="J776" s="81" t="b">
        <v>0</v>
      </c>
      <c r="K776" s="81" t="b">
        <v>0</v>
      </c>
      <c r="L776" s="81" t="b">
        <v>0</v>
      </c>
    </row>
    <row r="777" spans="1:12" ht="15">
      <c r="A777" s="81" t="s">
        <v>1627</v>
      </c>
      <c r="B777" s="81" t="s">
        <v>1823</v>
      </c>
      <c r="C777" s="81">
        <v>2</v>
      </c>
      <c r="D777" s="119">
        <v>0.0013718945428592834</v>
      </c>
      <c r="E777" s="119">
        <v>2.9906347965243705</v>
      </c>
      <c r="F777" s="81" t="s">
        <v>1232</v>
      </c>
      <c r="G777" s="81" t="b">
        <v>0</v>
      </c>
      <c r="H777" s="81" t="b">
        <v>0</v>
      </c>
      <c r="I777" s="81" t="b">
        <v>0</v>
      </c>
      <c r="J777" s="81" t="b">
        <v>1</v>
      </c>
      <c r="K777" s="81" t="b">
        <v>0</v>
      </c>
      <c r="L777" s="81" t="b">
        <v>0</v>
      </c>
    </row>
    <row r="778" spans="1:12" ht="15">
      <c r="A778" s="81" t="s">
        <v>1302</v>
      </c>
      <c r="B778" s="81" t="s">
        <v>1284</v>
      </c>
      <c r="C778" s="81">
        <v>2</v>
      </c>
      <c r="D778" s="119">
        <v>0.001175271423549041</v>
      </c>
      <c r="E778" s="119">
        <v>1.496944440371515</v>
      </c>
      <c r="F778" s="81" t="s">
        <v>1232</v>
      </c>
      <c r="G778" s="81" t="b">
        <v>0</v>
      </c>
      <c r="H778" s="81" t="b">
        <v>0</v>
      </c>
      <c r="I778" s="81" t="b">
        <v>0</v>
      </c>
      <c r="J778" s="81" t="b">
        <v>0</v>
      </c>
      <c r="K778" s="81" t="b">
        <v>0</v>
      </c>
      <c r="L778" s="81" t="b">
        <v>0</v>
      </c>
    </row>
    <row r="779" spans="1:12" ht="15">
      <c r="A779" s="81" t="s">
        <v>1326</v>
      </c>
      <c r="B779" s="81" t="s">
        <v>1414</v>
      </c>
      <c r="C779" s="81">
        <v>2</v>
      </c>
      <c r="D779" s="119">
        <v>0.001175271423549041</v>
      </c>
      <c r="E779" s="119">
        <v>2.3708460382359764</v>
      </c>
      <c r="F779" s="81" t="s">
        <v>1232</v>
      </c>
      <c r="G779" s="81" t="b">
        <v>0</v>
      </c>
      <c r="H779" s="81" t="b">
        <v>0</v>
      </c>
      <c r="I779" s="81" t="b">
        <v>0</v>
      </c>
      <c r="J779" s="81" t="b">
        <v>0</v>
      </c>
      <c r="K779" s="81" t="b">
        <v>0</v>
      </c>
      <c r="L779" s="81" t="b">
        <v>0</v>
      </c>
    </row>
    <row r="780" spans="1:12" ht="15">
      <c r="A780" s="81" t="s">
        <v>1414</v>
      </c>
      <c r="B780" s="81" t="s">
        <v>1342</v>
      </c>
      <c r="C780" s="81">
        <v>2</v>
      </c>
      <c r="D780" s="119">
        <v>0.001175271423549041</v>
      </c>
      <c r="E780" s="119">
        <v>2.2247180025577387</v>
      </c>
      <c r="F780" s="81" t="s">
        <v>1232</v>
      </c>
      <c r="G780" s="81" t="b">
        <v>0</v>
      </c>
      <c r="H780" s="81" t="b">
        <v>0</v>
      </c>
      <c r="I780" s="81" t="b">
        <v>0</v>
      </c>
      <c r="J780" s="81" t="b">
        <v>0</v>
      </c>
      <c r="K780" s="81" t="b">
        <v>0</v>
      </c>
      <c r="L780" s="81" t="b">
        <v>0</v>
      </c>
    </row>
    <row r="781" spans="1:12" ht="15">
      <c r="A781" s="81" t="s">
        <v>1762</v>
      </c>
      <c r="B781" s="81" t="s">
        <v>1364</v>
      </c>
      <c r="C781" s="81">
        <v>2</v>
      </c>
      <c r="D781" s="119">
        <v>0.001175271423549041</v>
      </c>
      <c r="E781" s="119">
        <v>2.6896048008603892</v>
      </c>
      <c r="F781" s="81" t="s">
        <v>1232</v>
      </c>
      <c r="G781" s="81" t="b">
        <v>0</v>
      </c>
      <c r="H781" s="81" t="b">
        <v>0</v>
      </c>
      <c r="I781" s="81" t="b">
        <v>0</v>
      </c>
      <c r="J781" s="81" t="b">
        <v>0</v>
      </c>
      <c r="K781" s="81" t="b">
        <v>0</v>
      </c>
      <c r="L781" s="81" t="b">
        <v>0</v>
      </c>
    </row>
    <row r="782" spans="1:12" ht="15">
      <c r="A782" s="81" t="s">
        <v>1576</v>
      </c>
      <c r="B782" s="81" t="s">
        <v>1763</v>
      </c>
      <c r="C782" s="81">
        <v>2</v>
      </c>
      <c r="D782" s="119">
        <v>0.001175271423549041</v>
      </c>
      <c r="E782" s="119">
        <v>2.9906347965243705</v>
      </c>
      <c r="F782" s="81" t="s">
        <v>1232</v>
      </c>
      <c r="G782" s="81" t="b">
        <v>0</v>
      </c>
      <c r="H782" s="81" t="b">
        <v>0</v>
      </c>
      <c r="I782" s="81" t="b">
        <v>0</v>
      </c>
      <c r="J782" s="81" t="b">
        <v>0</v>
      </c>
      <c r="K782" s="81" t="b">
        <v>0</v>
      </c>
      <c r="L782" s="81" t="b">
        <v>0</v>
      </c>
    </row>
    <row r="783" spans="1:12" ht="15">
      <c r="A783" s="81" t="s">
        <v>1577</v>
      </c>
      <c r="B783" s="81" t="s">
        <v>1381</v>
      </c>
      <c r="C783" s="81">
        <v>2</v>
      </c>
      <c r="D783" s="119">
        <v>0.001175271423549041</v>
      </c>
      <c r="E783" s="119">
        <v>2.592694787852333</v>
      </c>
      <c r="F783" s="81" t="s">
        <v>1232</v>
      </c>
      <c r="G783" s="81" t="b">
        <v>0</v>
      </c>
      <c r="H783" s="81" t="b">
        <v>0</v>
      </c>
      <c r="I783" s="81" t="b">
        <v>0</v>
      </c>
      <c r="J783" s="81" t="b">
        <v>0</v>
      </c>
      <c r="K783" s="81" t="b">
        <v>0</v>
      </c>
      <c r="L783" s="81" t="b">
        <v>0</v>
      </c>
    </row>
    <row r="784" spans="1:12" ht="15">
      <c r="A784" s="81" t="s">
        <v>1381</v>
      </c>
      <c r="B784" s="81" t="s">
        <v>1323</v>
      </c>
      <c r="C784" s="81">
        <v>2</v>
      </c>
      <c r="D784" s="119">
        <v>0.001175271423549041</v>
      </c>
      <c r="E784" s="119">
        <v>2.1155735331326704</v>
      </c>
      <c r="F784" s="81" t="s">
        <v>1232</v>
      </c>
      <c r="G784" s="81" t="b">
        <v>0</v>
      </c>
      <c r="H784" s="81" t="b">
        <v>0</v>
      </c>
      <c r="I784" s="81" t="b">
        <v>0</v>
      </c>
      <c r="J784" s="81" t="b">
        <v>0</v>
      </c>
      <c r="K784" s="81" t="b">
        <v>0</v>
      </c>
      <c r="L784" s="81" t="b">
        <v>0</v>
      </c>
    </row>
    <row r="785" spans="1:12" ht="15">
      <c r="A785" s="81" t="s">
        <v>1323</v>
      </c>
      <c r="B785" s="81" t="s">
        <v>468</v>
      </c>
      <c r="C785" s="81">
        <v>2</v>
      </c>
      <c r="D785" s="119">
        <v>0.001175271423549041</v>
      </c>
      <c r="E785" s="119">
        <v>1.4528157014510963</v>
      </c>
      <c r="F785" s="81" t="s">
        <v>1232</v>
      </c>
      <c r="G785" s="81" t="b">
        <v>0</v>
      </c>
      <c r="H785" s="81" t="b">
        <v>0</v>
      </c>
      <c r="I785" s="81" t="b">
        <v>0</v>
      </c>
      <c r="J785" s="81" t="b">
        <v>0</v>
      </c>
      <c r="K785" s="81" t="b">
        <v>0</v>
      </c>
      <c r="L785" s="81" t="b">
        <v>0</v>
      </c>
    </row>
    <row r="786" spans="1:12" ht="15">
      <c r="A786" s="81" t="s">
        <v>1578</v>
      </c>
      <c r="B786" s="81" t="s">
        <v>1574</v>
      </c>
      <c r="C786" s="81">
        <v>2</v>
      </c>
      <c r="D786" s="119">
        <v>0.001175271423549041</v>
      </c>
      <c r="E786" s="119">
        <v>2.814543537468689</v>
      </c>
      <c r="F786" s="81" t="s">
        <v>1232</v>
      </c>
      <c r="G786" s="81" t="b">
        <v>0</v>
      </c>
      <c r="H786" s="81" t="b">
        <v>0</v>
      </c>
      <c r="I786" s="81" t="b">
        <v>0</v>
      </c>
      <c r="J786" s="81" t="b">
        <v>0</v>
      </c>
      <c r="K786" s="81" t="b">
        <v>0</v>
      </c>
      <c r="L786" s="81" t="b">
        <v>0</v>
      </c>
    </row>
    <row r="787" spans="1:12" ht="15">
      <c r="A787" s="81" t="s">
        <v>1300</v>
      </c>
      <c r="B787" s="81" t="s">
        <v>1309</v>
      </c>
      <c r="C787" s="81">
        <v>2</v>
      </c>
      <c r="D787" s="119">
        <v>0.0013718945428592834</v>
      </c>
      <c r="E787" s="119">
        <v>1.8145435374686891</v>
      </c>
      <c r="F787" s="81" t="s">
        <v>1232</v>
      </c>
      <c r="G787" s="81" t="b">
        <v>0</v>
      </c>
      <c r="H787" s="81" t="b">
        <v>0</v>
      </c>
      <c r="I787" s="81" t="b">
        <v>0</v>
      </c>
      <c r="J787" s="81" t="b">
        <v>0</v>
      </c>
      <c r="K787" s="81" t="b">
        <v>0</v>
      </c>
      <c r="L787" s="81" t="b">
        <v>0</v>
      </c>
    </row>
    <row r="788" spans="1:12" ht="15">
      <c r="A788" s="81" t="s">
        <v>1773</v>
      </c>
      <c r="B788" s="81" t="s">
        <v>1280</v>
      </c>
      <c r="C788" s="81">
        <v>2</v>
      </c>
      <c r="D788" s="119">
        <v>0.0013718945428592834</v>
      </c>
      <c r="E788" s="119">
        <v>1.9906347965243705</v>
      </c>
      <c r="F788" s="81" t="s">
        <v>1232</v>
      </c>
      <c r="G788" s="81" t="b">
        <v>0</v>
      </c>
      <c r="H788" s="81" t="b">
        <v>0</v>
      </c>
      <c r="I788" s="81" t="b">
        <v>0</v>
      </c>
      <c r="J788" s="81" t="b">
        <v>0</v>
      </c>
      <c r="K788" s="81" t="b">
        <v>0</v>
      </c>
      <c r="L788" s="81" t="b">
        <v>0</v>
      </c>
    </row>
    <row r="789" spans="1:12" ht="15">
      <c r="A789" s="81" t="s">
        <v>1281</v>
      </c>
      <c r="B789" s="81" t="s">
        <v>848</v>
      </c>
      <c r="C789" s="81">
        <v>4</v>
      </c>
      <c r="D789" s="119">
        <v>0.00440263247771819</v>
      </c>
      <c r="E789" s="119">
        <v>1.344883279369863</v>
      </c>
      <c r="F789" s="81" t="s">
        <v>1233</v>
      </c>
      <c r="G789" s="81" t="b">
        <v>0</v>
      </c>
      <c r="H789" s="81" t="b">
        <v>0</v>
      </c>
      <c r="I789" s="81" t="b">
        <v>0</v>
      </c>
      <c r="J789" s="81" t="b">
        <v>0</v>
      </c>
      <c r="K789" s="81" t="b">
        <v>0</v>
      </c>
      <c r="L789" s="81" t="b">
        <v>0</v>
      </c>
    </row>
    <row r="790" spans="1:12" ht="15">
      <c r="A790" s="81" t="s">
        <v>848</v>
      </c>
      <c r="B790" s="81" t="s">
        <v>1280</v>
      </c>
      <c r="C790" s="81">
        <v>4</v>
      </c>
      <c r="D790" s="119">
        <v>0.00440263247771819</v>
      </c>
      <c r="E790" s="119">
        <v>1.5278139629558498</v>
      </c>
      <c r="F790" s="81" t="s">
        <v>1233</v>
      </c>
      <c r="G790" s="81" t="b">
        <v>0</v>
      </c>
      <c r="H790" s="81" t="b">
        <v>0</v>
      </c>
      <c r="I790" s="81" t="b">
        <v>0</v>
      </c>
      <c r="J790" s="81" t="b">
        <v>0</v>
      </c>
      <c r="K790" s="81" t="b">
        <v>0</v>
      </c>
      <c r="L790" s="81" t="b">
        <v>0</v>
      </c>
    </row>
    <row r="791" spans="1:12" ht="15">
      <c r="A791" s="81" t="s">
        <v>468</v>
      </c>
      <c r="B791" s="81" t="s">
        <v>1295</v>
      </c>
      <c r="C791" s="81">
        <v>3</v>
      </c>
      <c r="D791" s="119">
        <v>0.003987195948462133</v>
      </c>
      <c r="E791" s="119">
        <v>1.5490032620257879</v>
      </c>
      <c r="F791" s="81" t="s">
        <v>1233</v>
      </c>
      <c r="G791" s="81" t="b">
        <v>0</v>
      </c>
      <c r="H791" s="81" t="b">
        <v>0</v>
      </c>
      <c r="I791" s="81" t="b">
        <v>0</v>
      </c>
      <c r="J791" s="81" t="b">
        <v>0</v>
      </c>
      <c r="K791" s="81" t="b">
        <v>0</v>
      </c>
      <c r="L791" s="81" t="b">
        <v>0</v>
      </c>
    </row>
    <row r="792" spans="1:12" ht="15">
      <c r="A792" s="81" t="s">
        <v>1290</v>
      </c>
      <c r="B792" s="81" t="s">
        <v>1305</v>
      </c>
      <c r="C792" s="81">
        <v>2</v>
      </c>
      <c r="D792" s="119">
        <v>0.003301974358288642</v>
      </c>
      <c r="E792" s="119">
        <v>1.3826718402592628</v>
      </c>
      <c r="F792" s="81" t="s">
        <v>1233</v>
      </c>
      <c r="G792" s="81" t="b">
        <v>1</v>
      </c>
      <c r="H792" s="81" t="b">
        <v>0</v>
      </c>
      <c r="I792" s="81" t="b">
        <v>0</v>
      </c>
      <c r="J792" s="81" t="b">
        <v>0</v>
      </c>
      <c r="K792" s="81" t="b">
        <v>0</v>
      </c>
      <c r="L792" s="81" t="b">
        <v>0</v>
      </c>
    </row>
    <row r="793" spans="1:12" ht="15">
      <c r="A793" s="81" t="s">
        <v>1290</v>
      </c>
      <c r="B793" s="81" t="s">
        <v>1392</v>
      </c>
      <c r="C793" s="81">
        <v>2</v>
      </c>
      <c r="D793" s="119">
        <v>0.00440263247771819</v>
      </c>
      <c r="E793" s="119">
        <v>1.5076105768675627</v>
      </c>
      <c r="F793" s="81" t="s">
        <v>1233</v>
      </c>
      <c r="G793" s="81" t="b">
        <v>1</v>
      </c>
      <c r="H793" s="81" t="b">
        <v>0</v>
      </c>
      <c r="I793" s="81" t="b">
        <v>0</v>
      </c>
      <c r="J793" s="81" t="b">
        <v>0</v>
      </c>
      <c r="K793" s="81" t="b">
        <v>0</v>
      </c>
      <c r="L793" s="81" t="b">
        <v>0</v>
      </c>
    </row>
    <row r="794" spans="1:12" ht="15">
      <c r="A794" s="81" t="s">
        <v>1281</v>
      </c>
      <c r="B794" s="81" t="s">
        <v>1316</v>
      </c>
      <c r="C794" s="81">
        <v>2</v>
      </c>
      <c r="D794" s="119">
        <v>0.003301974358288642</v>
      </c>
      <c r="E794" s="119">
        <v>1.5209745384255442</v>
      </c>
      <c r="F794" s="81" t="s">
        <v>1233</v>
      </c>
      <c r="G794" s="81" t="b">
        <v>0</v>
      </c>
      <c r="H794" s="81" t="b">
        <v>0</v>
      </c>
      <c r="I794" s="81" t="b">
        <v>0</v>
      </c>
      <c r="J794" s="81" t="b">
        <v>0</v>
      </c>
      <c r="K794" s="81" t="b">
        <v>0</v>
      </c>
      <c r="L794" s="81" t="b">
        <v>0</v>
      </c>
    </row>
    <row r="795" spans="1:12" ht="15">
      <c r="A795" s="81" t="s">
        <v>1687</v>
      </c>
      <c r="B795" s="81" t="s">
        <v>1290</v>
      </c>
      <c r="C795" s="81">
        <v>2</v>
      </c>
      <c r="D795" s="119">
        <v>0.003301974358288642</v>
      </c>
      <c r="E795" s="119">
        <v>1.7708520116421442</v>
      </c>
      <c r="F795" s="81" t="s">
        <v>1233</v>
      </c>
      <c r="G795" s="81" t="b">
        <v>1</v>
      </c>
      <c r="H795" s="81" t="b">
        <v>0</v>
      </c>
      <c r="I795" s="81" t="b">
        <v>0</v>
      </c>
      <c r="J795" s="81" t="b">
        <v>1</v>
      </c>
      <c r="K795" s="81" t="b">
        <v>0</v>
      </c>
      <c r="L795" s="81" t="b">
        <v>0</v>
      </c>
    </row>
    <row r="796" spans="1:12" ht="15">
      <c r="A796" s="81" t="s">
        <v>1290</v>
      </c>
      <c r="B796" s="81" t="s">
        <v>471</v>
      </c>
      <c r="C796" s="81">
        <v>2</v>
      </c>
      <c r="D796" s="119">
        <v>0.003301974358288642</v>
      </c>
      <c r="E796" s="119">
        <v>1.683701835923244</v>
      </c>
      <c r="F796" s="81" t="s">
        <v>1233</v>
      </c>
      <c r="G796" s="81" t="b">
        <v>1</v>
      </c>
      <c r="H796" s="81" t="b">
        <v>0</v>
      </c>
      <c r="I796" s="81" t="b">
        <v>0</v>
      </c>
      <c r="J796" s="81" t="b">
        <v>0</v>
      </c>
      <c r="K796" s="81" t="b">
        <v>0</v>
      </c>
      <c r="L796" s="81" t="b">
        <v>0</v>
      </c>
    </row>
    <row r="797" spans="1:12" ht="15">
      <c r="A797" s="81" t="s">
        <v>471</v>
      </c>
      <c r="B797" s="81" t="s">
        <v>468</v>
      </c>
      <c r="C797" s="81">
        <v>2</v>
      </c>
      <c r="D797" s="119">
        <v>0.003301974358288642</v>
      </c>
      <c r="E797" s="119">
        <v>1.5209745384255442</v>
      </c>
      <c r="F797" s="81" t="s">
        <v>1233</v>
      </c>
      <c r="G797" s="81" t="b">
        <v>0</v>
      </c>
      <c r="H797" s="81" t="b">
        <v>0</v>
      </c>
      <c r="I797" s="81" t="b">
        <v>0</v>
      </c>
      <c r="J797" s="81" t="b">
        <v>0</v>
      </c>
      <c r="K797" s="81" t="b">
        <v>0</v>
      </c>
      <c r="L797" s="81" t="b">
        <v>0</v>
      </c>
    </row>
    <row r="798" spans="1:12" ht="15">
      <c r="A798" s="81" t="s">
        <v>1295</v>
      </c>
      <c r="B798" s="81" t="s">
        <v>1689</v>
      </c>
      <c r="C798" s="81">
        <v>2</v>
      </c>
      <c r="D798" s="119">
        <v>0.003301974358288642</v>
      </c>
      <c r="E798" s="119">
        <v>2.247973266361807</v>
      </c>
      <c r="F798" s="81" t="s">
        <v>1233</v>
      </c>
      <c r="G798" s="81" t="b">
        <v>0</v>
      </c>
      <c r="H798" s="81" t="b">
        <v>0</v>
      </c>
      <c r="I798" s="81" t="b">
        <v>0</v>
      </c>
      <c r="J798" s="81" t="b">
        <v>0</v>
      </c>
      <c r="K798" s="81" t="b">
        <v>0</v>
      </c>
      <c r="L798" s="81" t="b">
        <v>0</v>
      </c>
    </row>
    <row r="799" spans="1:12" ht="15">
      <c r="A799" s="81" t="s">
        <v>1689</v>
      </c>
      <c r="B799" s="81" t="s">
        <v>1377</v>
      </c>
      <c r="C799" s="81">
        <v>2</v>
      </c>
      <c r="D799" s="119">
        <v>0.003301974358288642</v>
      </c>
      <c r="E799" s="119">
        <v>2.4240645254174877</v>
      </c>
      <c r="F799" s="81" t="s">
        <v>1233</v>
      </c>
      <c r="G799" s="81" t="b">
        <v>0</v>
      </c>
      <c r="H799" s="81" t="b">
        <v>0</v>
      </c>
      <c r="I799" s="81" t="b">
        <v>0</v>
      </c>
      <c r="J799" s="81" t="b">
        <v>0</v>
      </c>
      <c r="K799" s="81" t="b">
        <v>0</v>
      </c>
      <c r="L799" s="81" t="b">
        <v>0</v>
      </c>
    </row>
    <row r="800" spans="1:12" ht="15">
      <c r="A800" s="81" t="s">
        <v>1377</v>
      </c>
      <c r="B800" s="81" t="s">
        <v>1562</v>
      </c>
      <c r="C800" s="81">
        <v>2</v>
      </c>
      <c r="D800" s="119">
        <v>0.003301974358288642</v>
      </c>
      <c r="E800" s="119">
        <v>2.4240645254174877</v>
      </c>
      <c r="F800" s="81" t="s">
        <v>1233</v>
      </c>
      <c r="G800" s="81" t="b">
        <v>0</v>
      </c>
      <c r="H800" s="81" t="b">
        <v>0</v>
      </c>
      <c r="I800" s="81" t="b">
        <v>0</v>
      </c>
      <c r="J800" s="81" t="b">
        <v>0</v>
      </c>
      <c r="K800" s="81" t="b">
        <v>0</v>
      </c>
      <c r="L800" s="81" t="b">
        <v>0</v>
      </c>
    </row>
    <row r="801" spans="1:12" ht="15">
      <c r="A801" s="81" t="s">
        <v>1562</v>
      </c>
      <c r="B801" s="81" t="s">
        <v>2034</v>
      </c>
      <c r="C801" s="81">
        <v>2</v>
      </c>
      <c r="D801" s="119">
        <v>0.003301974358288642</v>
      </c>
      <c r="E801" s="119">
        <v>2.4240645254174877</v>
      </c>
      <c r="F801" s="81" t="s">
        <v>1233</v>
      </c>
      <c r="G801" s="81" t="b">
        <v>0</v>
      </c>
      <c r="H801" s="81" t="b">
        <v>0</v>
      </c>
      <c r="I801" s="81" t="b">
        <v>0</v>
      </c>
      <c r="J801" s="81" t="b">
        <v>0</v>
      </c>
      <c r="K801" s="81" t="b">
        <v>0</v>
      </c>
      <c r="L801" s="81" t="b">
        <v>0</v>
      </c>
    </row>
    <row r="802" spans="1:12" ht="15">
      <c r="A802" s="81" t="s">
        <v>2034</v>
      </c>
      <c r="B802" s="81" t="s">
        <v>2035</v>
      </c>
      <c r="C802" s="81">
        <v>2</v>
      </c>
      <c r="D802" s="119">
        <v>0.003301974358288642</v>
      </c>
      <c r="E802" s="119">
        <v>2.4240645254174877</v>
      </c>
      <c r="F802" s="81" t="s">
        <v>1233</v>
      </c>
      <c r="G802" s="81" t="b">
        <v>0</v>
      </c>
      <c r="H802" s="81" t="b">
        <v>0</v>
      </c>
      <c r="I802" s="81" t="b">
        <v>0</v>
      </c>
      <c r="J802" s="81" t="b">
        <v>0</v>
      </c>
      <c r="K802" s="81" t="b">
        <v>0</v>
      </c>
      <c r="L802" s="81" t="b">
        <v>0</v>
      </c>
    </row>
    <row r="803" spans="1:12" ht="15">
      <c r="A803" s="81" t="s">
        <v>2035</v>
      </c>
      <c r="B803" s="81" t="s">
        <v>2036</v>
      </c>
      <c r="C803" s="81">
        <v>2</v>
      </c>
      <c r="D803" s="119">
        <v>0.003301974358288642</v>
      </c>
      <c r="E803" s="119">
        <v>2.4240645254174877</v>
      </c>
      <c r="F803" s="81" t="s">
        <v>1233</v>
      </c>
      <c r="G803" s="81" t="b">
        <v>0</v>
      </c>
      <c r="H803" s="81" t="b">
        <v>0</v>
      </c>
      <c r="I803" s="81" t="b">
        <v>0</v>
      </c>
      <c r="J803" s="81" t="b">
        <v>0</v>
      </c>
      <c r="K803" s="81" t="b">
        <v>0</v>
      </c>
      <c r="L803" s="81" t="b">
        <v>0</v>
      </c>
    </row>
    <row r="804" spans="1:12" ht="15">
      <c r="A804" s="81" t="s">
        <v>2036</v>
      </c>
      <c r="B804" s="81" t="s">
        <v>2037</v>
      </c>
      <c r="C804" s="81">
        <v>2</v>
      </c>
      <c r="D804" s="119">
        <v>0.003301974358288642</v>
      </c>
      <c r="E804" s="119">
        <v>2.4240645254174877</v>
      </c>
      <c r="F804" s="81" t="s">
        <v>1233</v>
      </c>
      <c r="G804" s="81" t="b">
        <v>0</v>
      </c>
      <c r="H804" s="81" t="b">
        <v>0</v>
      </c>
      <c r="I804" s="81" t="b">
        <v>0</v>
      </c>
      <c r="J804" s="81" t="b">
        <v>0</v>
      </c>
      <c r="K804" s="81" t="b">
        <v>0</v>
      </c>
      <c r="L804" s="81" t="b">
        <v>0</v>
      </c>
    </row>
    <row r="805" spans="1:12" ht="15">
      <c r="A805" s="81" t="s">
        <v>2037</v>
      </c>
      <c r="B805" s="81" t="s">
        <v>1283</v>
      </c>
      <c r="C805" s="81">
        <v>2</v>
      </c>
      <c r="D805" s="119">
        <v>0.003301974358288642</v>
      </c>
      <c r="E805" s="119">
        <v>1.879996481067212</v>
      </c>
      <c r="F805" s="81" t="s">
        <v>1233</v>
      </c>
      <c r="G805" s="81" t="b">
        <v>0</v>
      </c>
      <c r="H805" s="81" t="b">
        <v>0</v>
      </c>
      <c r="I805" s="81" t="b">
        <v>0</v>
      </c>
      <c r="J805" s="81" t="b">
        <v>0</v>
      </c>
      <c r="K805" s="81" t="b">
        <v>0</v>
      </c>
      <c r="L805" s="81" t="b">
        <v>0</v>
      </c>
    </row>
    <row r="806" spans="1:12" ht="15">
      <c r="A806" s="81" t="s">
        <v>1283</v>
      </c>
      <c r="B806" s="81" t="s">
        <v>1290</v>
      </c>
      <c r="C806" s="81">
        <v>2</v>
      </c>
      <c r="D806" s="119">
        <v>0.003301974358288642</v>
      </c>
      <c r="E806" s="119">
        <v>1.1687920203141817</v>
      </c>
      <c r="F806" s="81" t="s">
        <v>1233</v>
      </c>
      <c r="G806" s="81" t="b">
        <v>0</v>
      </c>
      <c r="H806" s="81" t="b">
        <v>0</v>
      </c>
      <c r="I806" s="81" t="b">
        <v>0</v>
      </c>
      <c r="J806" s="81" t="b">
        <v>1</v>
      </c>
      <c r="K806" s="81" t="b">
        <v>0</v>
      </c>
      <c r="L806" s="81" t="b">
        <v>0</v>
      </c>
    </row>
    <row r="807" spans="1:12" ht="15">
      <c r="A807" s="81" t="s">
        <v>1290</v>
      </c>
      <c r="B807" s="81" t="s">
        <v>2038</v>
      </c>
      <c r="C807" s="81">
        <v>2</v>
      </c>
      <c r="D807" s="119">
        <v>0.003301974358288642</v>
      </c>
      <c r="E807" s="119">
        <v>1.683701835923244</v>
      </c>
      <c r="F807" s="81" t="s">
        <v>1233</v>
      </c>
      <c r="G807" s="81" t="b">
        <v>1</v>
      </c>
      <c r="H807" s="81" t="b">
        <v>0</v>
      </c>
      <c r="I807" s="81" t="b">
        <v>0</v>
      </c>
      <c r="J807" s="81" t="b">
        <v>0</v>
      </c>
      <c r="K807" s="81" t="b">
        <v>0</v>
      </c>
      <c r="L807" s="81" t="b">
        <v>0</v>
      </c>
    </row>
    <row r="808" spans="1:12" ht="15">
      <c r="A808" s="81" t="s">
        <v>2038</v>
      </c>
      <c r="B808" s="81" t="s">
        <v>2039</v>
      </c>
      <c r="C808" s="81">
        <v>2</v>
      </c>
      <c r="D808" s="119">
        <v>0.003301974358288642</v>
      </c>
      <c r="E808" s="119">
        <v>2.4240645254174877</v>
      </c>
      <c r="F808" s="81" t="s">
        <v>1233</v>
      </c>
      <c r="G808" s="81" t="b">
        <v>0</v>
      </c>
      <c r="H808" s="81" t="b">
        <v>0</v>
      </c>
      <c r="I808" s="81" t="b">
        <v>0</v>
      </c>
      <c r="J808" s="81" t="b">
        <v>0</v>
      </c>
      <c r="K808" s="81" t="b">
        <v>0</v>
      </c>
      <c r="L808" s="81" t="b">
        <v>0</v>
      </c>
    </row>
    <row r="809" spans="1:12" ht="15">
      <c r="A809" s="81" t="s">
        <v>2039</v>
      </c>
      <c r="B809" s="81" t="s">
        <v>1398</v>
      </c>
      <c r="C809" s="81">
        <v>2</v>
      </c>
      <c r="D809" s="119">
        <v>0.003301974358288642</v>
      </c>
      <c r="E809" s="119">
        <v>2.4240645254174877</v>
      </c>
      <c r="F809" s="81" t="s">
        <v>1233</v>
      </c>
      <c r="G809" s="81" t="b">
        <v>0</v>
      </c>
      <c r="H809" s="81" t="b">
        <v>0</v>
      </c>
      <c r="I809" s="81" t="b">
        <v>0</v>
      </c>
      <c r="J809" s="81" t="b">
        <v>0</v>
      </c>
      <c r="K809" s="81" t="b">
        <v>0</v>
      </c>
      <c r="L809" s="81" t="b">
        <v>0</v>
      </c>
    </row>
    <row r="810" spans="1:12" ht="15">
      <c r="A810" s="81" t="s">
        <v>1398</v>
      </c>
      <c r="B810" s="81" t="s">
        <v>1421</v>
      </c>
      <c r="C810" s="81">
        <v>2</v>
      </c>
      <c r="D810" s="119">
        <v>0.003301974358288642</v>
      </c>
      <c r="E810" s="119">
        <v>2.4240645254174877</v>
      </c>
      <c r="F810" s="81" t="s">
        <v>1233</v>
      </c>
      <c r="G810" s="81" t="b">
        <v>0</v>
      </c>
      <c r="H810" s="81" t="b">
        <v>0</v>
      </c>
      <c r="I810" s="81" t="b">
        <v>0</v>
      </c>
      <c r="J810" s="81" t="b">
        <v>0</v>
      </c>
      <c r="K810" s="81" t="b">
        <v>0</v>
      </c>
      <c r="L810" s="81" t="b">
        <v>0</v>
      </c>
    </row>
    <row r="811" spans="1:12" ht="15">
      <c r="A811" s="81" t="s">
        <v>1421</v>
      </c>
      <c r="B811" s="81" t="s">
        <v>1350</v>
      </c>
      <c r="C811" s="81">
        <v>2</v>
      </c>
      <c r="D811" s="119">
        <v>0.003301974358288642</v>
      </c>
      <c r="E811" s="119">
        <v>2.4240645254174877</v>
      </c>
      <c r="F811" s="81" t="s">
        <v>1233</v>
      </c>
      <c r="G811" s="81" t="b">
        <v>0</v>
      </c>
      <c r="H811" s="81" t="b">
        <v>0</v>
      </c>
      <c r="I811" s="81" t="b">
        <v>0</v>
      </c>
      <c r="J811" s="81" t="b">
        <v>0</v>
      </c>
      <c r="K811" s="81" t="b">
        <v>0</v>
      </c>
      <c r="L811" s="81" t="b">
        <v>0</v>
      </c>
    </row>
    <row r="812" spans="1:12" ht="15">
      <c r="A812" s="81" t="s">
        <v>1350</v>
      </c>
      <c r="B812" s="81" t="s">
        <v>1307</v>
      </c>
      <c r="C812" s="81">
        <v>2</v>
      </c>
      <c r="D812" s="119">
        <v>0.003301974358288642</v>
      </c>
      <c r="E812" s="119">
        <v>2.4240645254174877</v>
      </c>
      <c r="F812" s="81" t="s">
        <v>1233</v>
      </c>
      <c r="G812" s="81" t="b">
        <v>0</v>
      </c>
      <c r="H812" s="81" t="b">
        <v>0</v>
      </c>
      <c r="I812" s="81" t="b">
        <v>0</v>
      </c>
      <c r="J812" s="81" t="b">
        <v>0</v>
      </c>
      <c r="K812" s="81" t="b">
        <v>0</v>
      </c>
      <c r="L812" s="81" t="b">
        <v>0</v>
      </c>
    </row>
    <row r="813" spans="1:12" ht="15">
      <c r="A813" s="81" t="s">
        <v>1307</v>
      </c>
      <c r="B813" s="81" t="s">
        <v>1281</v>
      </c>
      <c r="C813" s="81">
        <v>2</v>
      </c>
      <c r="D813" s="119">
        <v>0.003301974358288642</v>
      </c>
      <c r="E813" s="119">
        <v>1.879996481067212</v>
      </c>
      <c r="F813" s="81" t="s">
        <v>1233</v>
      </c>
      <c r="G813" s="81" t="b">
        <v>0</v>
      </c>
      <c r="H813" s="81" t="b">
        <v>0</v>
      </c>
      <c r="I813" s="81" t="b">
        <v>0</v>
      </c>
      <c r="J813" s="81" t="b">
        <v>0</v>
      </c>
      <c r="K813" s="81" t="b">
        <v>0</v>
      </c>
      <c r="L813" s="81" t="b">
        <v>0</v>
      </c>
    </row>
    <row r="814" spans="1:12" ht="15">
      <c r="A814" s="81" t="s">
        <v>1280</v>
      </c>
      <c r="B814" s="81" t="s">
        <v>1282</v>
      </c>
      <c r="C814" s="81">
        <v>2</v>
      </c>
      <c r="D814" s="119">
        <v>0.003301974358288642</v>
      </c>
      <c r="E814" s="119">
        <v>1.578966485403231</v>
      </c>
      <c r="F814" s="81" t="s">
        <v>1233</v>
      </c>
      <c r="G814" s="81" t="b">
        <v>0</v>
      </c>
      <c r="H814" s="81" t="b">
        <v>0</v>
      </c>
      <c r="I814" s="81" t="b">
        <v>0</v>
      </c>
      <c r="J814" s="81" t="b">
        <v>0</v>
      </c>
      <c r="K814" s="81" t="b">
        <v>0</v>
      </c>
      <c r="L814" s="81" t="b">
        <v>0</v>
      </c>
    </row>
    <row r="815" spans="1:12" ht="15">
      <c r="A815" s="81" t="s">
        <v>1282</v>
      </c>
      <c r="B815" s="81" t="s">
        <v>1343</v>
      </c>
      <c r="C815" s="81">
        <v>2</v>
      </c>
      <c r="D815" s="119">
        <v>0.003301974358288642</v>
      </c>
      <c r="E815" s="119">
        <v>2.1230345297535065</v>
      </c>
      <c r="F815" s="81" t="s">
        <v>1233</v>
      </c>
      <c r="G815" s="81" t="b">
        <v>0</v>
      </c>
      <c r="H815" s="81" t="b">
        <v>0</v>
      </c>
      <c r="I815" s="81" t="b">
        <v>0</v>
      </c>
      <c r="J815" s="81" t="b">
        <v>0</v>
      </c>
      <c r="K815" s="81" t="b">
        <v>0</v>
      </c>
      <c r="L815" s="81" t="b">
        <v>0</v>
      </c>
    </row>
    <row r="816" spans="1:12" ht="15">
      <c r="A816" s="81" t="s">
        <v>1343</v>
      </c>
      <c r="B816" s="81" t="s">
        <v>2040</v>
      </c>
      <c r="C816" s="81">
        <v>2</v>
      </c>
      <c r="D816" s="119">
        <v>0.003301974358288642</v>
      </c>
      <c r="E816" s="119">
        <v>2.4240645254174877</v>
      </c>
      <c r="F816" s="81" t="s">
        <v>1233</v>
      </c>
      <c r="G816" s="81" t="b">
        <v>0</v>
      </c>
      <c r="H816" s="81" t="b">
        <v>0</v>
      </c>
      <c r="I816" s="81" t="b">
        <v>0</v>
      </c>
      <c r="J816" s="81" t="b">
        <v>0</v>
      </c>
      <c r="K816" s="81" t="b">
        <v>0</v>
      </c>
      <c r="L816" s="81" t="b">
        <v>0</v>
      </c>
    </row>
    <row r="817" spans="1:12" ht="15">
      <c r="A817" s="81" t="s">
        <v>1568</v>
      </c>
      <c r="B817" s="81" t="s">
        <v>2041</v>
      </c>
      <c r="C817" s="81">
        <v>2</v>
      </c>
      <c r="D817" s="119">
        <v>0.00440263247771819</v>
      </c>
      <c r="E817" s="119">
        <v>2.247973266361807</v>
      </c>
      <c r="F817" s="81" t="s">
        <v>1233</v>
      </c>
      <c r="G817" s="81" t="b">
        <v>0</v>
      </c>
      <c r="H817" s="81" t="b">
        <v>0</v>
      </c>
      <c r="I817" s="81" t="b">
        <v>0</v>
      </c>
      <c r="J817" s="81" t="b">
        <v>0</v>
      </c>
      <c r="K817" s="81" t="b">
        <v>0</v>
      </c>
      <c r="L817" s="81" t="b">
        <v>0</v>
      </c>
    </row>
    <row r="818" spans="1:12" ht="15">
      <c r="A818" s="81" t="s">
        <v>2043</v>
      </c>
      <c r="B818" s="81" t="s">
        <v>1376</v>
      </c>
      <c r="C818" s="81">
        <v>2</v>
      </c>
      <c r="D818" s="119">
        <v>0.003301974358288642</v>
      </c>
      <c r="E818" s="119">
        <v>2.4240645254174877</v>
      </c>
      <c r="F818" s="81" t="s">
        <v>1233</v>
      </c>
      <c r="G818" s="81" t="b">
        <v>0</v>
      </c>
      <c r="H818" s="81" t="b">
        <v>0</v>
      </c>
      <c r="I818" s="81" t="b">
        <v>0</v>
      </c>
      <c r="J818" s="81" t="b">
        <v>0</v>
      </c>
      <c r="K818" s="81" t="b">
        <v>0</v>
      </c>
      <c r="L818" s="81" t="b">
        <v>0</v>
      </c>
    </row>
    <row r="819" spans="1:12" ht="15">
      <c r="A819" s="81" t="s">
        <v>1376</v>
      </c>
      <c r="B819" s="81" t="s">
        <v>470</v>
      </c>
      <c r="C819" s="81">
        <v>2</v>
      </c>
      <c r="D819" s="119">
        <v>0.003301974358288642</v>
      </c>
      <c r="E819" s="119">
        <v>2.4240645254174877</v>
      </c>
      <c r="F819" s="81" t="s">
        <v>1233</v>
      </c>
      <c r="G819" s="81" t="b">
        <v>0</v>
      </c>
      <c r="H819" s="81" t="b">
        <v>0</v>
      </c>
      <c r="I819" s="81" t="b">
        <v>0</v>
      </c>
      <c r="J819" s="81" t="b">
        <v>0</v>
      </c>
      <c r="K819" s="81" t="b">
        <v>0</v>
      </c>
      <c r="L819" s="81" t="b">
        <v>0</v>
      </c>
    </row>
    <row r="820" spans="1:12" ht="15">
      <c r="A820" s="81" t="s">
        <v>470</v>
      </c>
      <c r="B820" s="81" t="s">
        <v>2044</v>
      </c>
      <c r="C820" s="81">
        <v>2</v>
      </c>
      <c r="D820" s="119">
        <v>0.003301974358288642</v>
      </c>
      <c r="E820" s="119">
        <v>2.4240645254174877</v>
      </c>
      <c r="F820" s="81" t="s">
        <v>1233</v>
      </c>
      <c r="G820" s="81" t="b">
        <v>0</v>
      </c>
      <c r="H820" s="81" t="b">
        <v>0</v>
      </c>
      <c r="I820" s="81" t="b">
        <v>0</v>
      </c>
      <c r="J820" s="81" t="b">
        <v>0</v>
      </c>
      <c r="K820" s="81" t="b">
        <v>0</v>
      </c>
      <c r="L820" s="81" t="b">
        <v>0</v>
      </c>
    </row>
    <row r="821" spans="1:12" ht="15">
      <c r="A821" s="81" t="s">
        <v>2044</v>
      </c>
      <c r="B821" s="81" t="s">
        <v>1688</v>
      </c>
      <c r="C821" s="81">
        <v>2</v>
      </c>
      <c r="D821" s="119">
        <v>0.003301974358288642</v>
      </c>
      <c r="E821" s="119">
        <v>2.4240645254174877</v>
      </c>
      <c r="F821" s="81" t="s">
        <v>1233</v>
      </c>
      <c r="G821" s="81" t="b">
        <v>0</v>
      </c>
      <c r="H821" s="81" t="b">
        <v>0</v>
      </c>
      <c r="I821" s="81" t="b">
        <v>0</v>
      </c>
      <c r="J821" s="81" t="b">
        <v>0</v>
      </c>
      <c r="K821" s="81" t="b">
        <v>0</v>
      </c>
      <c r="L821" s="81" t="b">
        <v>0</v>
      </c>
    </row>
    <row r="822" spans="1:12" ht="15">
      <c r="A822" s="81" t="s">
        <v>1688</v>
      </c>
      <c r="B822" s="81" t="s">
        <v>1663</v>
      </c>
      <c r="C822" s="81">
        <v>2</v>
      </c>
      <c r="D822" s="119">
        <v>0.003301974358288642</v>
      </c>
      <c r="E822" s="119">
        <v>2.4240645254174877</v>
      </c>
      <c r="F822" s="81" t="s">
        <v>1233</v>
      </c>
      <c r="G822" s="81" t="b">
        <v>0</v>
      </c>
      <c r="H822" s="81" t="b">
        <v>0</v>
      </c>
      <c r="I822" s="81" t="b">
        <v>0</v>
      </c>
      <c r="J822" s="81" t="b">
        <v>0</v>
      </c>
      <c r="K822" s="81" t="b">
        <v>0</v>
      </c>
      <c r="L822" s="81" t="b">
        <v>0</v>
      </c>
    </row>
    <row r="823" spans="1:12" ht="15">
      <c r="A823" s="81" t="s">
        <v>1663</v>
      </c>
      <c r="B823" s="81" t="s">
        <v>2045</v>
      </c>
      <c r="C823" s="81">
        <v>2</v>
      </c>
      <c r="D823" s="119">
        <v>0.003301974358288642</v>
      </c>
      <c r="E823" s="119">
        <v>2.4240645254174877</v>
      </c>
      <c r="F823" s="81" t="s">
        <v>1233</v>
      </c>
      <c r="G823" s="81" t="b">
        <v>0</v>
      </c>
      <c r="H823" s="81" t="b">
        <v>0</v>
      </c>
      <c r="I823" s="81" t="b">
        <v>0</v>
      </c>
      <c r="J823" s="81" t="b">
        <v>0</v>
      </c>
      <c r="K823" s="81" t="b">
        <v>0</v>
      </c>
      <c r="L823" s="81" t="b">
        <v>0</v>
      </c>
    </row>
    <row r="824" spans="1:12" ht="15">
      <c r="A824" s="81" t="s">
        <v>2045</v>
      </c>
      <c r="B824" s="81" t="s">
        <v>2046</v>
      </c>
      <c r="C824" s="81">
        <v>2</v>
      </c>
      <c r="D824" s="119">
        <v>0.003301974358288642</v>
      </c>
      <c r="E824" s="119">
        <v>2.4240645254174877</v>
      </c>
      <c r="F824" s="81" t="s">
        <v>1233</v>
      </c>
      <c r="G824" s="81" t="b">
        <v>0</v>
      </c>
      <c r="H824" s="81" t="b">
        <v>0</v>
      </c>
      <c r="I824" s="81" t="b">
        <v>0</v>
      </c>
      <c r="J824" s="81" t="b">
        <v>0</v>
      </c>
      <c r="K824" s="81" t="b">
        <v>1</v>
      </c>
      <c r="L824" s="81" t="b">
        <v>0</v>
      </c>
    </row>
    <row r="825" spans="1:12" ht="15">
      <c r="A825" s="81" t="s">
        <v>2046</v>
      </c>
      <c r="B825" s="81" t="s">
        <v>2047</v>
      </c>
      <c r="C825" s="81">
        <v>2</v>
      </c>
      <c r="D825" s="119">
        <v>0.003301974358288642</v>
      </c>
      <c r="E825" s="119">
        <v>2.4240645254174877</v>
      </c>
      <c r="F825" s="81" t="s">
        <v>1233</v>
      </c>
      <c r="G825" s="81" t="b">
        <v>0</v>
      </c>
      <c r="H825" s="81" t="b">
        <v>1</v>
      </c>
      <c r="I825" s="81" t="b">
        <v>0</v>
      </c>
      <c r="J825" s="81" t="b">
        <v>0</v>
      </c>
      <c r="K825" s="81" t="b">
        <v>0</v>
      </c>
      <c r="L825" s="81" t="b">
        <v>0</v>
      </c>
    </row>
    <row r="826" spans="1:12" ht="15">
      <c r="A826" s="81" t="s">
        <v>2047</v>
      </c>
      <c r="B826" s="81" t="s">
        <v>2048</v>
      </c>
      <c r="C826" s="81">
        <v>2</v>
      </c>
      <c r="D826" s="119">
        <v>0.003301974358288642</v>
      </c>
      <c r="E826" s="119">
        <v>2.4240645254174877</v>
      </c>
      <c r="F826" s="81" t="s">
        <v>1233</v>
      </c>
      <c r="G826" s="81" t="b">
        <v>0</v>
      </c>
      <c r="H826" s="81" t="b">
        <v>0</v>
      </c>
      <c r="I826" s="81" t="b">
        <v>0</v>
      </c>
      <c r="J826" s="81" t="b">
        <v>0</v>
      </c>
      <c r="K826" s="81" t="b">
        <v>0</v>
      </c>
      <c r="L826" s="81" t="b">
        <v>0</v>
      </c>
    </row>
    <row r="827" spans="1:12" ht="15">
      <c r="A827" s="81" t="s">
        <v>2048</v>
      </c>
      <c r="B827" s="81" t="s">
        <v>2049</v>
      </c>
      <c r="C827" s="81">
        <v>2</v>
      </c>
      <c r="D827" s="119">
        <v>0.003301974358288642</v>
      </c>
      <c r="E827" s="119">
        <v>2.4240645254174877</v>
      </c>
      <c r="F827" s="81" t="s">
        <v>1233</v>
      </c>
      <c r="G827" s="81" t="b">
        <v>0</v>
      </c>
      <c r="H827" s="81" t="b">
        <v>0</v>
      </c>
      <c r="I827" s="81" t="b">
        <v>0</v>
      </c>
      <c r="J827" s="81" t="b">
        <v>0</v>
      </c>
      <c r="K827" s="81" t="b">
        <v>0</v>
      </c>
      <c r="L827" s="81" t="b">
        <v>0</v>
      </c>
    </row>
    <row r="828" spans="1:12" ht="15">
      <c r="A828" s="81" t="s">
        <v>2049</v>
      </c>
      <c r="B828" s="81" t="s">
        <v>1304</v>
      </c>
      <c r="C828" s="81">
        <v>2</v>
      </c>
      <c r="D828" s="119">
        <v>0.003301974358288642</v>
      </c>
      <c r="E828" s="119">
        <v>2.247973266361807</v>
      </c>
      <c r="F828" s="81" t="s">
        <v>1233</v>
      </c>
      <c r="G828" s="81" t="b">
        <v>0</v>
      </c>
      <c r="H828" s="81" t="b">
        <v>0</v>
      </c>
      <c r="I828" s="81" t="b">
        <v>0</v>
      </c>
      <c r="J828" s="81" t="b">
        <v>0</v>
      </c>
      <c r="K828" s="81" t="b">
        <v>0</v>
      </c>
      <c r="L828" s="81" t="b">
        <v>0</v>
      </c>
    </row>
    <row r="829" spans="1:12" ht="15">
      <c r="A829" s="81" t="s">
        <v>1304</v>
      </c>
      <c r="B829" s="81" t="s">
        <v>1509</v>
      </c>
      <c r="C829" s="81">
        <v>2</v>
      </c>
      <c r="D829" s="119">
        <v>0.003301974358288642</v>
      </c>
      <c r="E829" s="119">
        <v>2.247973266361807</v>
      </c>
      <c r="F829" s="81" t="s">
        <v>1233</v>
      </c>
      <c r="G829" s="81" t="b">
        <v>0</v>
      </c>
      <c r="H829" s="81" t="b">
        <v>0</v>
      </c>
      <c r="I829" s="81" t="b">
        <v>0</v>
      </c>
      <c r="J829" s="81" t="b">
        <v>1</v>
      </c>
      <c r="K829" s="81" t="b">
        <v>0</v>
      </c>
      <c r="L829" s="81" t="b">
        <v>0</v>
      </c>
    </row>
    <row r="830" spans="1:12" ht="15">
      <c r="A830" s="81" t="s">
        <v>1509</v>
      </c>
      <c r="B830" s="81" t="s">
        <v>1294</v>
      </c>
      <c r="C830" s="81">
        <v>2</v>
      </c>
      <c r="D830" s="119">
        <v>0.003301974358288642</v>
      </c>
      <c r="E830" s="119">
        <v>2.247973266361807</v>
      </c>
      <c r="F830" s="81" t="s">
        <v>1233</v>
      </c>
      <c r="G830" s="81" t="b">
        <v>1</v>
      </c>
      <c r="H830" s="81" t="b">
        <v>0</v>
      </c>
      <c r="I830" s="81" t="b">
        <v>0</v>
      </c>
      <c r="J830" s="81" t="b">
        <v>0</v>
      </c>
      <c r="K830" s="81" t="b">
        <v>0</v>
      </c>
      <c r="L830" s="81" t="b">
        <v>0</v>
      </c>
    </row>
    <row r="831" spans="1:12" ht="15">
      <c r="A831" s="81" t="s">
        <v>1294</v>
      </c>
      <c r="B831" s="81" t="s">
        <v>1283</v>
      </c>
      <c r="C831" s="81">
        <v>2</v>
      </c>
      <c r="D831" s="119">
        <v>0.003301974358288642</v>
      </c>
      <c r="E831" s="119">
        <v>1.703905222011531</v>
      </c>
      <c r="F831" s="81" t="s">
        <v>1233</v>
      </c>
      <c r="G831" s="81" t="b">
        <v>0</v>
      </c>
      <c r="H831" s="81" t="b">
        <v>0</v>
      </c>
      <c r="I831" s="81" t="b">
        <v>0</v>
      </c>
      <c r="J831" s="81" t="b">
        <v>0</v>
      </c>
      <c r="K831" s="81" t="b">
        <v>0</v>
      </c>
      <c r="L831" s="81" t="b">
        <v>0</v>
      </c>
    </row>
    <row r="832" spans="1:12" ht="15">
      <c r="A832" s="81" t="s">
        <v>1283</v>
      </c>
      <c r="B832" s="81" t="s">
        <v>1284</v>
      </c>
      <c r="C832" s="81">
        <v>2</v>
      </c>
      <c r="D832" s="119">
        <v>0.003301974358288642</v>
      </c>
      <c r="E832" s="119">
        <v>1.5209745384255442</v>
      </c>
      <c r="F832" s="81" t="s">
        <v>1233</v>
      </c>
      <c r="G832" s="81" t="b">
        <v>0</v>
      </c>
      <c r="H832" s="81" t="b">
        <v>0</v>
      </c>
      <c r="I832" s="81" t="b">
        <v>0</v>
      </c>
      <c r="J832" s="81" t="b">
        <v>0</v>
      </c>
      <c r="K832" s="81" t="b">
        <v>0</v>
      </c>
      <c r="L832" s="81" t="b">
        <v>0</v>
      </c>
    </row>
    <row r="833" spans="1:12" ht="15">
      <c r="A833" s="81" t="s">
        <v>1284</v>
      </c>
      <c r="B833" s="81" t="s">
        <v>1690</v>
      </c>
      <c r="C833" s="81">
        <v>2</v>
      </c>
      <c r="D833" s="119">
        <v>0.003301974358288642</v>
      </c>
      <c r="E833" s="119">
        <v>2.1230345297535065</v>
      </c>
      <c r="F833" s="81" t="s">
        <v>1233</v>
      </c>
      <c r="G833" s="81" t="b">
        <v>0</v>
      </c>
      <c r="H833" s="81" t="b">
        <v>0</v>
      </c>
      <c r="I833" s="81" t="b">
        <v>0</v>
      </c>
      <c r="J833" s="81" t="b">
        <v>0</v>
      </c>
      <c r="K833" s="81" t="b">
        <v>0</v>
      </c>
      <c r="L833" s="81" t="b">
        <v>0</v>
      </c>
    </row>
    <row r="834" spans="1:12" ht="15">
      <c r="A834" s="81" t="s">
        <v>1690</v>
      </c>
      <c r="B834" s="81" t="s">
        <v>1525</v>
      </c>
      <c r="C834" s="81">
        <v>2</v>
      </c>
      <c r="D834" s="119">
        <v>0.003301974358288642</v>
      </c>
      <c r="E834" s="119">
        <v>2.4240645254174877</v>
      </c>
      <c r="F834" s="81" t="s">
        <v>1233</v>
      </c>
      <c r="G834" s="81" t="b">
        <v>0</v>
      </c>
      <c r="H834" s="81" t="b">
        <v>0</v>
      </c>
      <c r="I834" s="81" t="b">
        <v>0</v>
      </c>
      <c r="J834" s="81" t="b">
        <v>0</v>
      </c>
      <c r="K834" s="81" t="b">
        <v>0</v>
      </c>
      <c r="L834" s="81" t="b">
        <v>0</v>
      </c>
    </row>
    <row r="835" spans="1:12" ht="15">
      <c r="A835" s="81" t="s">
        <v>1525</v>
      </c>
      <c r="B835" s="81" t="s">
        <v>468</v>
      </c>
      <c r="C835" s="81">
        <v>2</v>
      </c>
      <c r="D835" s="119">
        <v>0.003301974358288642</v>
      </c>
      <c r="E835" s="119">
        <v>1.5209745384255442</v>
      </c>
      <c r="F835" s="81" t="s">
        <v>1233</v>
      </c>
      <c r="G835" s="81" t="b">
        <v>0</v>
      </c>
      <c r="H835" s="81" t="b">
        <v>0</v>
      </c>
      <c r="I835" s="81" t="b">
        <v>0</v>
      </c>
      <c r="J835" s="81" t="b">
        <v>0</v>
      </c>
      <c r="K835" s="81" t="b">
        <v>0</v>
      </c>
      <c r="L835" s="81" t="b">
        <v>0</v>
      </c>
    </row>
    <row r="836" spans="1:12" ht="15">
      <c r="A836" s="81" t="s">
        <v>468</v>
      </c>
      <c r="B836" s="81" t="s">
        <v>1284</v>
      </c>
      <c r="C836" s="81">
        <v>2</v>
      </c>
      <c r="D836" s="119">
        <v>0.003301974358288642</v>
      </c>
      <c r="E836" s="119">
        <v>1.2479732663618066</v>
      </c>
      <c r="F836" s="81" t="s">
        <v>1233</v>
      </c>
      <c r="G836" s="81" t="b">
        <v>0</v>
      </c>
      <c r="H836" s="81" t="b">
        <v>0</v>
      </c>
      <c r="I836" s="81" t="b">
        <v>0</v>
      </c>
      <c r="J836" s="81" t="b">
        <v>0</v>
      </c>
      <c r="K836" s="81" t="b">
        <v>0</v>
      </c>
      <c r="L836" s="81" t="b">
        <v>0</v>
      </c>
    </row>
    <row r="837" spans="1:12" ht="15">
      <c r="A837" s="81" t="s">
        <v>1284</v>
      </c>
      <c r="B837" s="81" t="s">
        <v>2050</v>
      </c>
      <c r="C837" s="81">
        <v>2</v>
      </c>
      <c r="D837" s="119">
        <v>0.003301974358288642</v>
      </c>
      <c r="E837" s="119">
        <v>2.1230345297535065</v>
      </c>
      <c r="F837" s="81" t="s">
        <v>1233</v>
      </c>
      <c r="G837" s="81" t="b">
        <v>0</v>
      </c>
      <c r="H837" s="81" t="b">
        <v>0</v>
      </c>
      <c r="I837" s="81" t="b">
        <v>0</v>
      </c>
      <c r="J837" s="81" t="b">
        <v>0</v>
      </c>
      <c r="K837" s="81" t="b">
        <v>0</v>
      </c>
      <c r="L837" s="81" t="b">
        <v>0</v>
      </c>
    </row>
    <row r="838" spans="1:12" ht="15">
      <c r="A838" s="81" t="s">
        <v>2050</v>
      </c>
      <c r="B838" s="81" t="s">
        <v>2051</v>
      </c>
      <c r="C838" s="81">
        <v>2</v>
      </c>
      <c r="D838" s="119">
        <v>0.003301974358288642</v>
      </c>
      <c r="E838" s="119">
        <v>2.4240645254174877</v>
      </c>
      <c r="F838" s="81" t="s">
        <v>1233</v>
      </c>
      <c r="G838" s="81" t="b">
        <v>0</v>
      </c>
      <c r="H838" s="81" t="b">
        <v>0</v>
      </c>
      <c r="I838" s="81" t="b">
        <v>0</v>
      </c>
      <c r="J838" s="81" t="b">
        <v>0</v>
      </c>
      <c r="K838" s="81" t="b">
        <v>0</v>
      </c>
      <c r="L838" s="81" t="b">
        <v>0</v>
      </c>
    </row>
    <row r="839" spans="1:12" ht="15">
      <c r="A839" s="81" t="s">
        <v>2051</v>
      </c>
      <c r="B839" s="81" t="s">
        <v>2052</v>
      </c>
      <c r="C839" s="81">
        <v>2</v>
      </c>
      <c r="D839" s="119">
        <v>0.003301974358288642</v>
      </c>
      <c r="E839" s="119">
        <v>2.4240645254174877</v>
      </c>
      <c r="F839" s="81" t="s">
        <v>1233</v>
      </c>
      <c r="G839" s="81" t="b">
        <v>0</v>
      </c>
      <c r="H839" s="81" t="b">
        <v>0</v>
      </c>
      <c r="I839" s="81" t="b">
        <v>0</v>
      </c>
      <c r="J839" s="81" t="b">
        <v>0</v>
      </c>
      <c r="K839" s="81" t="b">
        <v>0</v>
      </c>
      <c r="L839" s="81" t="b">
        <v>0</v>
      </c>
    </row>
    <row r="840" spans="1:12" ht="15">
      <c r="A840" s="81" t="s">
        <v>2052</v>
      </c>
      <c r="B840" s="81" t="s">
        <v>2053</v>
      </c>
      <c r="C840" s="81">
        <v>2</v>
      </c>
      <c r="D840" s="119">
        <v>0.003301974358288642</v>
      </c>
      <c r="E840" s="119">
        <v>2.4240645254174877</v>
      </c>
      <c r="F840" s="81" t="s">
        <v>1233</v>
      </c>
      <c r="G840" s="81" t="b">
        <v>0</v>
      </c>
      <c r="H840" s="81" t="b">
        <v>0</v>
      </c>
      <c r="I840" s="81" t="b">
        <v>0</v>
      </c>
      <c r="J840" s="81" t="b">
        <v>0</v>
      </c>
      <c r="K840" s="81" t="b">
        <v>0</v>
      </c>
      <c r="L840" s="81" t="b">
        <v>0</v>
      </c>
    </row>
    <row r="841" spans="1:12" ht="15">
      <c r="A841" s="81" t="s">
        <v>2053</v>
      </c>
      <c r="B841" s="81" t="s">
        <v>2054</v>
      </c>
      <c r="C841" s="81">
        <v>2</v>
      </c>
      <c r="D841" s="119">
        <v>0.003301974358288642</v>
      </c>
      <c r="E841" s="119">
        <v>2.4240645254174877</v>
      </c>
      <c r="F841" s="81" t="s">
        <v>1233</v>
      </c>
      <c r="G841" s="81" t="b">
        <v>0</v>
      </c>
      <c r="H841" s="81" t="b">
        <v>0</v>
      </c>
      <c r="I841" s="81" t="b">
        <v>0</v>
      </c>
      <c r="J841" s="81" t="b">
        <v>0</v>
      </c>
      <c r="K841" s="81" t="b">
        <v>0</v>
      </c>
      <c r="L841" s="81" t="b">
        <v>0</v>
      </c>
    </row>
    <row r="842" spans="1:12" ht="15">
      <c r="A842" s="81" t="s">
        <v>2054</v>
      </c>
      <c r="B842" s="81" t="s">
        <v>2055</v>
      </c>
      <c r="C842" s="81">
        <v>2</v>
      </c>
      <c r="D842" s="119">
        <v>0.003301974358288642</v>
      </c>
      <c r="E842" s="119">
        <v>2.4240645254174877</v>
      </c>
      <c r="F842" s="81" t="s">
        <v>1233</v>
      </c>
      <c r="G842" s="81" t="b">
        <v>0</v>
      </c>
      <c r="H842" s="81" t="b">
        <v>0</v>
      </c>
      <c r="I842" s="81" t="b">
        <v>0</v>
      </c>
      <c r="J842" s="81" t="b">
        <v>0</v>
      </c>
      <c r="K842" s="81" t="b">
        <v>0</v>
      </c>
      <c r="L842" s="81" t="b">
        <v>0</v>
      </c>
    </row>
    <row r="843" spans="1:12" ht="15">
      <c r="A843" s="81" t="s">
        <v>2055</v>
      </c>
      <c r="B843" s="81" t="s">
        <v>2056</v>
      </c>
      <c r="C843" s="81">
        <v>2</v>
      </c>
      <c r="D843" s="119">
        <v>0.003301974358288642</v>
      </c>
      <c r="E843" s="119">
        <v>2.4240645254174877</v>
      </c>
      <c r="F843" s="81" t="s">
        <v>1233</v>
      </c>
      <c r="G843" s="81" t="b">
        <v>0</v>
      </c>
      <c r="H843" s="81" t="b">
        <v>0</v>
      </c>
      <c r="I843" s="81" t="b">
        <v>0</v>
      </c>
      <c r="J843" s="81" t="b">
        <v>0</v>
      </c>
      <c r="K843" s="81" t="b">
        <v>0</v>
      </c>
      <c r="L843" s="81" t="b">
        <v>0</v>
      </c>
    </row>
    <row r="844" spans="1:12" ht="15">
      <c r="A844" s="81" t="s">
        <v>2056</v>
      </c>
      <c r="B844" s="81" t="s">
        <v>2057</v>
      </c>
      <c r="C844" s="81">
        <v>2</v>
      </c>
      <c r="D844" s="119">
        <v>0.003301974358288642</v>
      </c>
      <c r="E844" s="119">
        <v>2.4240645254174877</v>
      </c>
      <c r="F844" s="81" t="s">
        <v>1233</v>
      </c>
      <c r="G844" s="81" t="b">
        <v>0</v>
      </c>
      <c r="H844" s="81" t="b">
        <v>0</v>
      </c>
      <c r="I844" s="81" t="b">
        <v>0</v>
      </c>
      <c r="J844" s="81" t="b">
        <v>0</v>
      </c>
      <c r="K844" s="81" t="b">
        <v>0</v>
      </c>
      <c r="L844" s="81" t="b">
        <v>0</v>
      </c>
    </row>
    <row r="845" spans="1:12" ht="15">
      <c r="A845" s="81" t="s">
        <v>2057</v>
      </c>
      <c r="B845" s="81" t="s">
        <v>2058</v>
      </c>
      <c r="C845" s="81">
        <v>2</v>
      </c>
      <c r="D845" s="119">
        <v>0.003301974358288642</v>
      </c>
      <c r="E845" s="119">
        <v>2.4240645254174877</v>
      </c>
      <c r="F845" s="81" t="s">
        <v>1233</v>
      </c>
      <c r="G845" s="81" t="b">
        <v>0</v>
      </c>
      <c r="H845" s="81" t="b">
        <v>0</v>
      </c>
      <c r="I845" s="81" t="b">
        <v>0</v>
      </c>
      <c r="J845" s="81" t="b">
        <v>0</v>
      </c>
      <c r="K845" s="81" t="b">
        <v>0</v>
      </c>
      <c r="L845" s="81" t="b">
        <v>0</v>
      </c>
    </row>
    <row r="846" spans="1:12" ht="15">
      <c r="A846" s="81" t="s">
        <v>2058</v>
      </c>
      <c r="B846" s="81" t="s">
        <v>2059</v>
      </c>
      <c r="C846" s="81">
        <v>2</v>
      </c>
      <c r="D846" s="119">
        <v>0.003301974358288642</v>
      </c>
      <c r="E846" s="119">
        <v>2.4240645254174877</v>
      </c>
      <c r="F846" s="81" t="s">
        <v>1233</v>
      </c>
      <c r="G846" s="81" t="b">
        <v>0</v>
      </c>
      <c r="H846" s="81" t="b">
        <v>0</v>
      </c>
      <c r="I846" s="81" t="b">
        <v>0</v>
      </c>
      <c r="J846" s="81" t="b">
        <v>0</v>
      </c>
      <c r="K846" s="81" t="b">
        <v>0</v>
      </c>
      <c r="L846" s="81" t="b">
        <v>0</v>
      </c>
    </row>
    <row r="847" spans="1:12" ht="15">
      <c r="A847" s="81" t="s">
        <v>2059</v>
      </c>
      <c r="B847" s="81" t="s">
        <v>2060</v>
      </c>
      <c r="C847" s="81">
        <v>2</v>
      </c>
      <c r="D847" s="119">
        <v>0.003301974358288642</v>
      </c>
      <c r="E847" s="119">
        <v>2.4240645254174877</v>
      </c>
      <c r="F847" s="81" t="s">
        <v>1233</v>
      </c>
      <c r="G847" s="81" t="b">
        <v>0</v>
      </c>
      <c r="H847" s="81" t="b">
        <v>0</v>
      </c>
      <c r="I847" s="81" t="b">
        <v>0</v>
      </c>
      <c r="J847" s="81" t="b">
        <v>0</v>
      </c>
      <c r="K847" s="81" t="b">
        <v>0</v>
      </c>
      <c r="L847" s="81" t="b">
        <v>0</v>
      </c>
    </row>
    <row r="848" spans="1:12" ht="15">
      <c r="A848" s="81" t="s">
        <v>2060</v>
      </c>
      <c r="B848" s="81" t="s">
        <v>2061</v>
      </c>
      <c r="C848" s="81">
        <v>2</v>
      </c>
      <c r="D848" s="119">
        <v>0.003301974358288642</v>
      </c>
      <c r="E848" s="119">
        <v>2.4240645254174877</v>
      </c>
      <c r="F848" s="81" t="s">
        <v>1233</v>
      </c>
      <c r="G848" s="81" t="b">
        <v>0</v>
      </c>
      <c r="H848" s="81" t="b">
        <v>0</v>
      </c>
      <c r="I848" s="81" t="b">
        <v>0</v>
      </c>
      <c r="J848" s="81" t="b">
        <v>0</v>
      </c>
      <c r="K848" s="81" t="b">
        <v>0</v>
      </c>
      <c r="L848" s="81" t="b">
        <v>0</v>
      </c>
    </row>
    <row r="849" spans="1:12" ht="15">
      <c r="A849" s="81" t="s">
        <v>2061</v>
      </c>
      <c r="B849" s="81" t="s">
        <v>1555</v>
      </c>
      <c r="C849" s="81">
        <v>2</v>
      </c>
      <c r="D849" s="119">
        <v>0.003301974358288642</v>
      </c>
      <c r="E849" s="119">
        <v>2.1230345297535065</v>
      </c>
      <c r="F849" s="81" t="s">
        <v>1233</v>
      </c>
      <c r="G849" s="81" t="b">
        <v>0</v>
      </c>
      <c r="H849" s="81" t="b">
        <v>0</v>
      </c>
      <c r="I849" s="81" t="b">
        <v>0</v>
      </c>
      <c r="J849" s="81" t="b">
        <v>0</v>
      </c>
      <c r="K849" s="81" t="b">
        <v>0</v>
      </c>
      <c r="L849" s="81" t="b">
        <v>0</v>
      </c>
    </row>
    <row r="850" spans="1:12" ht="15">
      <c r="A850" s="81" t="s">
        <v>1555</v>
      </c>
      <c r="B850" s="81" t="s">
        <v>2062</v>
      </c>
      <c r="C850" s="81">
        <v>2</v>
      </c>
      <c r="D850" s="119">
        <v>0.003301974358288642</v>
      </c>
      <c r="E850" s="119">
        <v>2.1230345297535065</v>
      </c>
      <c r="F850" s="81" t="s">
        <v>1233</v>
      </c>
      <c r="G850" s="81" t="b">
        <v>0</v>
      </c>
      <c r="H850" s="81" t="b">
        <v>0</v>
      </c>
      <c r="I850" s="81" t="b">
        <v>0</v>
      </c>
      <c r="J850" s="81" t="b">
        <v>0</v>
      </c>
      <c r="K850" s="81" t="b">
        <v>0</v>
      </c>
      <c r="L850" s="81" t="b">
        <v>0</v>
      </c>
    </row>
    <row r="851" spans="1:12" ht="15">
      <c r="A851" s="81" t="s">
        <v>2062</v>
      </c>
      <c r="B851" s="81" t="s">
        <v>2063</v>
      </c>
      <c r="C851" s="81">
        <v>2</v>
      </c>
      <c r="D851" s="119">
        <v>0.003301974358288642</v>
      </c>
      <c r="E851" s="119">
        <v>2.4240645254174877</v>
      </c>
      <c r="F851" s="81" t="s">
        <v>1233</v>
      </c>
      <c r="G851" s="81" t="b">
        <v>0</v>
      </c>
      <c r="H851" s="81" t="b">
        <v>0</v>
      </c>
      <c r="I851" s="81" t="b">
        <v>0</v>
      </c>
      <c r="J851" s="81" t="b">
        <v>0</v>
      </c>
      <c r="K851" s="81" t="b">
        <v>0</v>
      </c>
      <c r="L851" s="81" t="b">
        <v>0</v>
      </c>
    </row>
    <row r="852" spans="1:12" ht="15">
      <c r="A852" s="81" t="s">
        <v>2063</v>
      </c>
      <c r="B852" s="81" t="s">
        <v>2064</v>
      </c>
      <c r="C852" s="81">
        <v>2</v>
      </c>
      <c r="D852" s="119">
        <v>0.003301974358288642</v>
      </c>
      <c r="E852" s="119">
        <v>2.4240645254174877</v>
      </c>
      <c r="F852" s="81" t="s">
        <v>1233</v>
      </c>
      <c r="G852" s="81" t="b">
        <v>0</v>
      </c>
      <c r="H852" s="81" t="b">
        <v>0</v>
      </c>
      <c r="I852" s="81" t="b">
        <v>0</v>
      </c>
      <c r="J852" s="81" t="b">
        <v>0</v>
      </c>
      <c r="K852" s="81" t="b">
        <v>0</v>
      </c>
      <c r="L852" s="81" t="b">
        <v>0</v>
      </c>
    </row>
    <row r="853" spans="1:12" ht="15">
      <c r="A853" s="81" t="s">
        <v>2064</v>
      </c>
      <c r="B853" s="81" t="s">
        <v>2065</v>
      </c>
      <c r="C853" s="81">
        <v>2</v>
      </c>
      <c r="D853" s="119">
        <v>0.003301974358288642</v>
      </c>
      <c r="E853" s="119">
        <v>2.4240645254174877</v>
      </c>
      <c r="F853" s="81" t="s">
        <v>1233</v>
      </c>
      <c r="G853" s="81" t="b">
        <v>0</v>
      </c>
      <c r="H853" s="81" t="b">
        <v>0</v>
      </c>
      <c r="I853" s="81" t="b">
        <v>0</v>
      </c>
      <c r="J853" s="81" t="b">
        <v>0</v>
      </c>
      <c r="K853" s="81" t="b">
        <v>0</v>
      </c>
      <c r="L853" s="81" t="b">
        <v>0</v>
      </c>
    </row>
    <row r="854" spans="1:12" ht="15">
      <c r="A854" s="81" t="s">
        <v>2065</v>
      </c>
      <c r="B854" s="81" t="s">
        <v>2066</v>
      </c>
      <c r="C854" s="81">
        <v>2</v>
      </c>
      <c r="D854" s="119">
        <v>0.003301974358288642</v>
      </c>
      <c r="E854" s="119">
        <v>2.4240645254174877</v>
      </c>
      <c r="F854" s="81" t="s">
        <v>1233</v>
      </c>
      <c r="G854" s="81" t="b">
        <v>0</v>
      </c>
      <c r="H854" s="81" t="b">
        <v>0</v>
      </c>
      <c r="I854" s="81" t="b">
        <v>0</v>
      </c>
      <c r="J854" s="81" t="b">
        <v>0</v>
      </c>
      <c r="K854" s="81" t="b">
        <v>0</v>
      </c>
      <c r="L854" s="81" t="b">
        <v>0</v>
      </c>
    </row>
    <row r="855" spans="1:12" ht="15">
      <c r="A855" s="81" t="s">
        <v>2066</v>
      </c>
      <c r="B855" s="81" t="s">
        <v>1555</v>
      </c>
      <c r="C855" s="81">
        <v>2</v>
      </c>
      <c r="D855" s="119">
        <v>0.003301974358288642</v>
      </c>
      <c r="E855" s="119">
        <v>2.1230345297535065</v>
      </c>
      <c r="F855" s="81" t="s">
        <v>1233</v>
      </c>
      <c r="G855" s="81" t="b">
        <v>0</v>
      </c>
      <c r="H855" s="81" t="b">
        <v>0</v>
      </c>
      <c r="I855" s="81" t="b">
        <v>0</v>
      </c>
      <c r="J855" s="81" t="b">
        <v>0</v>
      </c>
      <c r="K855" s="81" t="b">
        <v>0</v>
      </c>
      <c r="L855" s="81" t="b">
        <v>0</v>
      </c>
    </row>
    <row r="856" spans="1:12" ht="15">
      <c r="A856" s="81" t="s">
        <v>1555</v>
      </c>
      <c r="B856" s="81" t="s">
        <v>1556</v>
      </c>
      <c r="C856" s="81">
        <v>2</v>
      </c>
      <c r="D856" s="119">
        <v>0.003301974358288642</v>
      </c>
      <c r="E856" s="119">
        <v>1.8220045340895255</v>
      </c>
      <c r="F856" s="81" t="s">
        <v>1233</v>
      </c>
      <c r="G856" s="81" t="b">
        <v>0</v>
      </c>
      <c r="H856" s="81" t="b">
        <v>0</v>
      </c>
      <c r="I856" s="81" t="b">
        <v>0</v>
      </c>
      <c r="J856" s="81" t="b">
        <v>0</v>
      </c>
      <c r="K856" s="81" t="b">
        <v>0</v>
      </c>
      <c r="L856" s="81" t="b">
        <v>0</v>
      </c>
    </row>
    <row r="857" spans="1:12" ht="15">
      <c r="A857" s="81" t="s">
        <v>1556</v>
      </c>
      <c r="B857" s="81" t="s">
        <v>2067</v>
      </c>
      <c r="C857" s="81">
        <v>2</v>
      </c>
      <c r="D857" s="119">
        <v>0.003301974358288642</v>
      </c>
      <c r="E857" s="119">
        <v>2.1230345297535065</v>
      </c>
      <c r="F857" s="81" t="s">
        <v>1233</v>
      </c>
      <c r="G857" s="81" t="b">
        <v>0</v>
      </c>
      <c r="H857" s="81" t="b">
        <v>0</v>
      </c>
      <c r="I857" s="81" t="b">
        <v>0</v>
      </c>
      <c r="J857" s="81" t="b">
        <v>0</v>
      </c>
      <c r="K857" s="81" t="b">
        <v>0</v>
      </c>
      <c r="L857" s="81" t="b">
        <v>0</v>
      </c>
    </row>
    <row r="858" spans="1:12" ht="15">
      <c r="A858" s="81" t="s">
        <v>2067</v>
      </c>
      <c r="B858" s="81" t="s">
        <v>2068</v>
      </c>
      <c r="C858" s="81">
        <v>2</v>
      </c>
      <c r="D858" s="119">
        <v>0.003301974358288642</v>
      </c>
      <c r="E858" s="119">
        <v>2.4240645254174877</v>
      </c>
      <c r="F858" s="81" t="s">
        <v>1233</v>
      </c>
      <c r="G858" s="81" t="b">
        <v>0</v>
      </c>
      <c r="H858" s="81" t="b">
        <v>0</v>
      </c>
      <c r="I858" s="81" t="b">
        <v>0</v>
      </c>
      <c r="J858" s="81" t="b">
        <v>0</v>
      </c>
      <c r="K858" s="81" t="b">
        <v>0</v>
      </c>
      <c r="L858" s="81" t="b">
        <v>0</v>
      </c>
    </row>
    <row r="859" spans="1:12" ht="15">
      <c r="A859" s="81" t="s">
        <v>2068</v>
      </c>
      <c r="B859" s="81" t="s">
        <v>2069</v>
      </c>
      <c r="C859" s="81">
        <v>2</v>
      </c>
      <c r="D859" s="119">
        <v>0.003301974358288642</v>
      </c>
      <c r="E859" s="119">
        <v>2.4240645254174877</v>
      </c>
      <c r="F859" s="81" t="s">
        <v>1233</v>
      </c>
      <c r="G859" s="81" t="b">
        <v>0</v>
      </c>
      <c r="H859" s="81" t="b">
        <v>0</v>
      </c>
      <c r="I859" s="81" t="b">
        <v>0</v>
      </c>
      <c r="J859" s="81" t="b">
        <v>0</v>
      </c>
      <c r="K859" s="81" t="b">
        <v>0</v>
      </c>
      <c r="L859" s="81" t="b">
        <v>0</v>
      </c>
    </row>
    <row r="860" spans="1:12" ht="15">
      <c r="A860" s="81" t="s">
        <v>2069</v>
      </c>
      <c r="B860" s="81" t="s">
        <v>2070</v>
      </c>
      <c r="C860" s="81">
        <v>2</v>
      </c>
      <c r="D860" s="119">
        <v>0.003301974358288642</v>
      </c>
      <c r="E860" s="119">
        <v>2.4240645254174877</v>
      </c>
      <c r="F860" s="81" t="s">
        <v>1233</v>
      </c>
      <c r="G860" s="81" t="b">
        <v>0</v>
      </c>
      <c r="H860" s="81" t="b">
        <v>0</v>
      </c>
      <c r="I860" s="81" t="b">
        <v>0</v>
      </c>
      <c r="J860" s="81" t="b">
        <v>0</v>
      </c>
      <c r="K860" s="81" t="b">
        <v>0</v>
      </c>
      <c r="L860" s="81" t="b">
        <v>0</v>
      </c>
    </row>
    <row r="861" spans="1:12" ht="15">
      <c r="A861" s="81" t="s">
        <v>2070</v>
      </c>
      <c r="B861" s="81" t="s">
        <v>2071</v>
      </c>
      <c r="C861" s="81">
        <v>2</v>
      </c>
      <c r="D861" s="119">
        <v>0.003301974358288642</v>
      </c>
      <c r="E861" s="119">
        <v>2.4240645254174877</v>
      </c>
      <c r="F861" s="81" t="s">
        <v>1233</v>
      </c>
      <c r="G861" s="81" t="b">
        <v>0</v>
      </c>
      <c r="H861" s="81" t="b">
        <v>0</v>
      </c>
      <c r="I861" s="81" t="b">
        <v>0</v>
      </c>
      <c r="J861" s="81" t="b">
        <v>0</v>
      </c>
      <c r="K861" s="81" t="b">
        <v>0</v>
      </c>
      <c r="L861" s="81" t="b">
        <v>0</v>
      </c>
    </row>
    <row r="862" spans="1:12" ht="15">
      <c r="A862" s="81" t="s">
        <v>2071</v>
      </c>
      <c r="B862" s="81" t="s">
        <v>2072</v>
      </c>
      <c r="C862" s="81">
        <v>2</v>
      </c>
      <c r="D862" s="119">
        <v>0.003301974358288642</v>
      </c>
      <c r="E862" s="119">
        <v>2.4240645254174877</v>
      </c>
      <c r="F862" s="81" t="s">
        <v>1233</v>
      </c>
      <c r="G862" s="81" t="b">
        <v>0</v>
      </c>
      <c r="H862" s="81" t="b">
        <v>0</v>
      </c>
      <c r="I862" s="81" t="b">
        <v>0</v>
      </c>
      <c r="J862" s="81" t="b">
        <v>0</v>
      </c>
      <c r="K862" s="81" t="b">
        <v>0</v>
      </c>
      <c r="L862" s="81" t="b">
        <v>0</v>
      </c>
    </row>
    <row r="863" spans="1:12" ht="15">
      <c r="A863" s="81" t="s">
        <v>2072</v>
      </c>
      <c r="B863" s="81" t="s">
        <v>2073</v>
      </c>
      <c r="C863" s="81">
        <v>2</v>
      </c>
      <c r="D863" s="119">
        <v>0.003301974358288642</v>
      </c>
      <c r="E863" s="119">
        <v>2.4240645254174877</v>
      </c>
      <c r="F863" s="81" t="s">
        <v>1233</v>
      </c>
      <c r="G863" s="81" t="b">
        <v>0</v>
      </c>
      <c r="H863" s="81" t="b">
        <v>0</v>
      </c>
      <c r="I863" s="81" t="b">
        <v>0</v>
      </c>
      <c r="J863" s="81" t="b">
        <v>0</v>
      </c>
      <c r="K863" s="81" t="b">
        <v>0</v>
      </c>
      <c r="L863" s="81" t="b">
        <v>0</v>
      </c>
    </row>
    <row r="864" spans="1:12" ht="15">
      <c r="A864" s="81" t="s">
        <v>2073</v>
      </c>
      <c r="B864" s="81" t="s">
        <v>2074</v>
      </c>
      <c r="C864" s="81">
        <v>2</v>
      </c>
      <c r="D864" s="119">
        <v>0.003301974358288642</v>
      </c>
      <c r="E864" s="119">
        <v>2.4240645254174877</v>
      </c>
      <c r="F864" s="81" t="s">
        <v>1233</v>
      </c>
      <c r="G864" s="81" t="b">
        <v>0</v>
      </c>
      <c r="H864" s="81" t="b">
        <v>0</v>
      </c>
      <c r="I864" s="81" t="b">
        <v>0</v>
      </c>
      <c r="J864" s="81" t="b">
        <v>0</v>
      </c>
      <c r="K864" s="81" t="b">
        <v>0</v>
      </c>
      <c r="L864" s="81" t="b">
        <v>0</v>
      </c>
    </row>
    <row r="865" spans="1:12" ht="15">
      <c r="A865" s="81" t="s">
        <v>2074</v>
      </c>
      <c r="B865" s="81" t="s">
        <v>1556</v>
      </c>
      <c r="C865" s="81">
        <v>2</v>
      </c>
      <c r="D865" s="119">
        <v>0.003301974358288642</v>
      </c>
      <c r="E865" s="119">
        <v>2.1230345297535065</v>
      </c>
      <c r="F865" s="81" t="s">
        <v>1233</v>
      </c>
      <c r="G865" s="81" t="b">
        <v>0</v>
      </c>
      <c r="H865" s="81" t="b">
        <v>0</v>
      </c>
      <c r="I865" s="81" t="b">
        <v>0</v>
      </c>
      <c r="J865" s="81" t="b">
        <v>0</v>
      </c>
      <c r="K865" s="81" t="b">
        <v>0</v>
      </c>
      <c r="L865" s="81" t="b">
        <v>0</v>
      </c>
    </row>
    <row r="866" spans="1:12" ht="15">
      <c r="A866" s="81" t="s">
        <v>1556</v>
      </c>
      <c r="B866" s="81" t="s">
        <v>2075</v>
      </c>
      <c r="C866" s="81">
        <v>2</v>
      </c>
      <c r="D866" s="119">
        <v>0.003301974358288642</v>
      </c>
      <c r="E866" s="119">
        <v>2.1230345297535065</v>
      </c>
      <c r="F866" s="81" t="s">
        <v>1233</v>
      </c>
      <c r="G866" s="81" t="b">
        <v>0</v>
      </c>
      <c r="H866" s="81" t="b">
        <v>0</v>
      </c>
      <c r="I866" s="81" t="b">
        <v>0</v>
      </c>
      <c r="J866" s="81" t="b">
        <v>0</v>
      </c>
      <c r="K866" s="81" t="b">
        <v>0</v>
      </c>
      <c r="L866" s="81" t="b">
        <v>0</v>
      </c>
    </row>
    <row r="867" spans="1:12" ht="15">
      <c r="A867" s="81" t="s">
        <v>2075</v>
      </c>
      <c r="B867" s="81" t="s">
        <v>2076</v>
      </c>
      <c r="C867" s="81">
        <v>2</v>
      </c>
      <c r="D867" s="119">
        <v>0.003301974358288642</v>
      </c>
      <c r="E867" s="119">
        <v>2.4240645254174877</v>
      </c>
      <c r="F867" s="81" t="s">
        <v>1233</v>
      </c>
      <c r="G867" s="81" t="b">
        <v>0</v>
      </c>
      <c r="H867" s="81" t="b">
        <v>0</v>
      </c>
      <c r="I867" s="81" t="b">
        <v>0</v>
      </c>
      <c r="J867" s="81" t="b">
        <v>0</v>
      </c>
      <c r="K867" s="81" t="b">
        <v>0</v>
      </c>
      <c r="L867" s="81" t="b">
        <v>0</v>
      </c>
    </row>
    <row r="868" spans="1:12" ht="15">
      <c r="A868" s="81" t="s">
        <v>1314</v>
      </c>
      <c r="B868" s="81" t="s">
        <v>2078</v>
      </c>
      <c r="C868" s="81">
        <v>2</v>
      </c>
      <c r="D868" s="119">
        <v>0.00440263247771819</v>
      </c>
      <c r="E868" s="119">
        <v>2.0261245167454502</v>
      </c>
      <c r="F868" s="81" t="s">
        <v>1233</v>
      </c>
      <c r="G868" s="81" t="b">
        <v>0</v>
      </c>
      <c r="H868" s="81" t="b">
        <v>0</v>
      </c>
      <c r="I868" s="81" t="b">
        <v>0</v>
      </c>
      <c r="J868" s="81" t="b">
        <v>0</v>
      </c>
      <c r="K868" s="81" t="b">
        <v>0</v>
      </c>
      <c r="L868" s="81" t="b">
        <v>0</v>
      </c>
    </row>
    <row r="869" spans="1:12" ht="15">
      <c r="A869" s="81" t="s">
        <v>483</v>
      </c>
      <c r="B869" s="81" t="s">
        <v>468</v>
      </c>
      <c r="C869" s="81">
        <v>5</v>
      </c>
      <c r="D869" s="119">
        <v>0.003414206441080327</v>
      </c>
      <c r="E869" s="119">
        <v>1.266752322786736</v>
      </c>
      <c r="F869" s="81" t="s">
        <v>1234</v>
      </c>
      <c r="G869" s="81" t="b">
        <v>0</v>
      </c>
      <c r="H869" s="81" t="b">
        <v>0</v>
      </c>
      <c r="I869" s="81" t="b">
        <v>0</v>
      </c>
      <c r="J869" s="81" t="b">
        <v>0</v>
      </c>
      <c r="K869" s="81" t="b">
        <v>0</v>
      </c>
      <c r="L869" s="81" t="b">
        <v>0</v>
      </c>
    </row>
    <row r="870" spans="1:12" ht="15">
      <c r="A870" s="81" t="s">
        <v>1358</v>
      </c>
      <c r="B870" s="81" t="s">
        <v>1537</v>
      </c>
      <c r="C870" s="81">
        <v>4</v>
      </c>
      <c r="D870" s="119">
        <v>0.004542767265164381</v>
      </c>
      <c r="E870" s="119">
        <v>1.7139103541289553</v>
      </c>
      <c r="F870" s="81" t="s">
        <v>1234</v>
      </c>
      <c r="G870" s="81" t="b">
        <v>1</v>
      </c>
      <c r="H870" s="81" t="b">
        <v>0</v>
      </c>
      <c r="I870" s="81" t="b">
        <v>0</v>
      </c>
      <c r="J870" s="81" t="b">
        <v>0</v>
      </c>
      <c r="K870" s="81" t="b">
        <v>0</v>
      </c>
      <c r="L870" s="81" t="b">
        <v>0</v>
      </c>
    </row>
    <row r="871" spans="1:12" ht="15">
      <c r="A871" s="81" t="s">
        <v>1537</v>
      </c>
      <c r="B871" s="81" t="s">
        <v>1538</v>
      </c>
      <c r="C871" s="81">
        <v>4</v>
      </c>
      <c r="D871" s="119">
        <v>0.004542767265164381</v>
      </c>
      <c r="E871" s="119">
        <v>1.7139103541289553</v>
      </c>
      <c r="F871" s="81" t="s">
        <v>1234</v>
      </c>
      <c r="G871" s="81" t="b">
        <v>0</v>
      </c>
      <c r="H871" s="81" t="b">
        <v>0</v>
      </c>
      <c r="I871" s="81" t="b">
        <v>0</v>
      </c>
      <c r="J871" s="81" t="b">
        <v>0</v>
      </c>
      <c r="K871" s="81" t="b">
        <v>0</v>
      </c>
      <c r="L871" s="81" t="b">
        <v>0</v>
      </c>
    </row>
    <row r="872" spans="1:12" ht="15">
      <c r="A872" s="81" t="s">
        <v>1538</v>
      </c>
      <c r="B872" s="81" t="s">
        <v>1286</v>
      </c>
      <c r="C872" s="81">
        <v>4</v>
      </c>
      <c r="D872" s="119">
        <v>0.004542767265164381</v>
      </c>
      <c r="E872" s="119">
        <v>1.412880358464974</v>
      </c>
      <c r="F872" s="81" t="s">
        <v>1234</v>
      </c>
      <c r="G872" s="81" t="b">
        <v>0</v>
      </c>
      <c r="H872" s="81" t="b">
        <v>0</v>
      </c>
      <c r="I872" s="81" t="b">
        <v>0</v>
      </c>
      <c r="J872" s="81" t="b">
        <v>0</v>
      </c>
      <c r="K872" s="81" t="b">
        <v>0</v>
      </c>
      <c r="L872" s="81" t="b">
        <v>0</v>
      </c>
    </row>
    <row r="873" spans="1:12" ht="15">
      <c r="A873" s="81" t="s">
        <v>1286</v>
      </c>
      <c r="B873" s="81" t="s">
        <v>1287</v>
      </c>
      <c r="C873" s="81">
        <v>4</v>
      </c>
      <c r="D873" s="119">
        <v>0.004542767265164381</v>
      </c>
      <c r="E873" s="119">
        <v>1.412880358464974</v>
      </c>
      <c r="F873" s="81" t="s">
        <v>1234</v>
      </c>
      <c r="G873" s="81" t="b">
        <v>0</v>
      </c>
      <c r="H873" s="81" t="b">
        <v>0</v>
      </c>
      <c r="I873" s="81" t="b">
        <v>0</v>
      </c>
      <c r="J873" s="81" t="b">
        <v>0</v>
      </c>
      <c r="K873" s="81" t="b">
        <v>0</v>
      </c>
      <c r="L873" s="81" t="b">
        <v>0</v>
      </c>
    </row>
    <row r="874" spans="1:12" ht="15">
      <c r="A874" s="81" t="s">
        <v>1287</v>
      </c>
      <c r="B874" s="81" t="s">
        <v>1345</v>
      </c>
      <c r="C874" s="81">
        <v>4</v>
      </c>
      <c r="D874" s="119">
        <v>0.004542767265164381</v>
      </c>
      <c r="E874" s="119">
        <v>1.7139103541289553</v>
      </c>
      <c r="F874" s="81" t="s">
        <v>1234</v>
      </c>
      <c r="G874" s="81" t="b">
        <v>0</v>
      </c>
      <c r="H874" s="81" t="b">
        <v>0</v>
      </c>
      <c r="I874" s="81" t="b">
        <v>0</v>
      </c>
      <c r="J874" s="81" t="b">
        <v>0</v>
      </c>
      <c r="K874" s="81" t="b">
        <v>0</v>
      </c>
      <c r="L874" s="81" t="b">
        <v>0</v>
      </c>
    </row>
    <row r="875" spans="1:12" ht="15">
      <c r="A875" s="81" t="s">
        <v>1345</v>
      </c>
      <c r="B875" s="81" t="s">
        <v>1332</v>
      </c>
      <c r="C875" s="81">
        <v>4</v>
      </c>
      <c r="D875" s="119">
        <v>0.004542767265164381</v>
      </c>
      <c r="E875" s="119">
        <v>1.7139103541289553</v>
      </c>
      <c r="F875" s="81" t="s">
        <v>1234</v>
      </c>
      <c r="G875" s="81" t="b">
        <v>0</v>
      </c>
      <c r="H875" s="81" t="b">
        <v>0</v>
      </c>
      <c r="I875" s="81" t="b">
        <v>0</v>
      </c>
      <c r="J875" s="81" t="b">
        <v>0</v>
      </c>
      <c r="K875" s="81" t="b">
        <v>0</v>
      </c>
      <c r="L875" s="81" t="b">
        <v>0</v>
      </c>
    </row>
    <row r="876" spans="1:12" ht="15">
      <c r="A876" s="81" t="s">
        <v>1332</v>
      </c>
      <c r="B876" s="81" t="s">
        <v>1354</v>
      </c>
      <c r="C876" s="81">
        <v>4</v>
      </c>
      <c r="D876" s="119">
        <v>0.004542767265164381</v>
      </c>
      <c r="E876" s="119">
        <v>1.7139103541289553</v>
      </c>
      <c r="F876" s="81" t="s">
        <v>1234</v>
      </c>
      <c r="G876" s="81" t="b">
        <v>0</v>
      </c>
      <c r="H876" s="81" t="b">
        <v>0</v>
      </c>
      <c r="I876" s="81" t="b">
        <v>0</v>
      </c>
      <c r="J876" s="81" t="b">
        <v>0</v>
      </c>
      <c r="K876" s="81" t="b">
        <v>0</v>
      </c>
      <c r="L876" s="81" t="b">
        <v>0</v>
      </c>
    </row>
    <row r="877" spans="1:12" ht="15">
      <c r="A877" s="81" t="s">
        <v>1354</v>
      </c>
      <c r="B877" s="81" t="s">
        <v>1539</v>
      </c>
      <c r="C877" s="81">
        <v>4</v>
      </c>
      <c r="D877" s="119">
        <v>0.004542767265164381</v>
      </c>
      <c r="E877" s="119">
        <v>1.7139103541289553</v>
      </c>
      <c r="F877" s="81" t="s">
        <v>1234</v>
      </c>
      <c r="G877" s="81" t="b">
        <v>0</v>
      </c>
      <c r="H877" s="81" t="b">
        <v>0</v>
      </c>
      <c r="I877" s="81" t="b">
        <v>0</v>
      </c>
      <c r="J877" s="81" t="b">
        <v>0</v>
      </c>
      <c r="K877" s="81" t="b">
        <v>0</v>
      </c>
      <c r="L877" s="81" t="b">
        <v>0</v>
      </c>
    </row>
    <row r="878" spans="1:12" ht="15">
      <c r="A878" s="81" t="s">
        <v>1539</v>
      </c>
      <c r="B878" s="81" t="s">
        <v>1299</v>
      </c>
      <c r="C878" s="81">
        <v>4</v>
      </c>
      <c r="D878" s="119">
        <v>0.004542767265164381</v>
      </c>
      <c r="E878" s="119">
        <v>1.7139103541289553</v>
      </c>
      <c r="F878" s="81" t="s">
        <v>1234</v>
      </c>
      <c r="G878" s="81" t="b">
        <v>0</v>
      </c>
      <c r="H878" s="81" t="b">
        <v>0</v>
      </c>
      <c r="I878" s="81" t="b">
        <v>0</v>
      </c>
      <c r="J878" s="81" t="b">
        <v>0</v>
      </c>
      <c r="K878" s="81" t="b">
        <v>0</v>
      </c>
      <c r="L878" s="81" t="b">
        <v>0</v>
      </c>
    </row>
    <row r="879" spans="1:12" ht="15">
      <c r="A879" s="81" t="s">
        <v>1299</v>
      </c>
      <c r="B879" s="81" t="s">
        <v>1540</v>
      </c>
      <c r="C879" s="81">
        <v>4</v>
      </c>
      <c r="D879" s="119">
        <v>0.004542767265164381</v>
      </c>
      <c r="E879" s="119">
        <v>1.7139103541289553</v>
      </c>
      <c r="F879" s="81" t="s">
        <v>1234</v>
      </c>
      <c r="G879" s="81" t="b">
        <v>0</v>
      </c>
      <c r="H879" s="81" t="b">
        <v>0</v>
      </c>
      <c r="I879" s="81" t="b">
        <v>0</v>
      </c>
      <c r="J879" s="81" t="b">
        <v>0</v>
      </c>
      <c r="K879" s="81" t="b">
        <v>0</v>
      </c>
      <c r="L879" s="81" t="b">
        <v>0</v>
      </c>
    </row>
    <row r="880" spans="1:12" ht="15">
      <c r="A880" s="81" t="s">
        <v>1540</v>
      </c>
      <c r="B880" s="81" t="s">
        <v>1297</v>
      </c>
      <c r="C880" s="81">
        <v>4</v>
      </c>
      <c r="D880" s="119">
        <v>0.004542767265164381</v>
      </c>
      <c r="E880" s="119">
        <v>1.7139103541289553</v>
      </c>
      <c r="F880" s="81" t="s">
        <v>1234</v>
      </c>
      <c r="G880" s="81" t="b">
        <v>0</v>
      </c>
      <c r="H880" s="81" t="b">
        <v>0</v>
      </c>
      <c r="I880" s="81" t="b">
        <v>0</v>
      </c>
      <c r="J880" s="81" t="b">
        <v>0</v>
      </c>
      <c r="K880" s="81" t="b">
        <v>0</v>
      </c>
      <c r="L880" s="81" t="b">
        <v>0</v>
      </c>
    </row>
    <row r="881" spans="1:12" ht="15">
      <c r="A881" s="81" t="s">
        <v>1297</v>
      </c>
      <c r="B881" s="81" t="s">
        <v>1426</v>
      </c>
      <c r="C881" s="81">
        <v>4</v>
      </c>
      <c r="D881" s="119">
        <v>0.004542767265164381</v>
      </c>
      <c r="E881" s="119">
        <v>1.7139103541289553</v>
      </c>
      <c r="F881" s="81" t="s">
        <v>1234</v>
      </c>
      <c r="G881" s="81" t="b">
        <v>0</v>
      </c>
      <c r="H881" s="81" t="b">
        <v>0</v>
      </c>
      <c r="I881" s="81" t="b">
        <v>0</v>
      </c>
      <c r="J881" s="81" t="b">
        <v>0</v>
      </c>
      <c r="K881" s="81" t="b">
        <v>0</v>
      </c>
      <c r="L881" s="81" t="b">
        <v>0</v>
      </c>
    </row>
    <row r="882" spans="1:12" ht="15">
      <c r="A882" s="81" t="s">
        <v>1426</v>
      </c>
      <c r="B882" s="81" t="s">
        <v>1372</v>
      </c>
      <c r="C882" s="81">
        <v>4</v>
      </c>
      <c r="D882" s="119">
        <v>0.004542767265164381</v>
      </c>
      <c r="E882" s="119">
        <v>1.7139103541289553</v>
      </c>
      <c r="F882" s="81" t="s">
        <v>1234</v>
      </c>
      <c r="G882" s="81" t="b">
        <v>0</v>
      </c>
      <c r="H882" s="81" t="b">
        <v>0</v>
      </c>
      <c r="I882" s="81" t="b">
        <v>0</v>
      </c>
      <c r="J882" s="81" t="b">
        <v>0</v>
      </c>
      <c r="K882" s="81" t="b">
        <v>0</v>
      </c>
      <c r="L882" s="81" t="b">
        <v>0</v>
      </c>
    </row>
    <row r="883" spans="1:12" ht="15">
      <c r="A883" s="81" t="s">
        <v>1372</v>
      </c>
      <c r="B883" s="81" t="s">
        <v>1541</v>
      </c>
      <c r="C883" s="81">
        <v>4</v>
      </c>
      <c r="D883" s="119">
        <v>0.004542767265164381</v>
      </c>
      <c r="E883" s="119">
        <v>1.7139103541289553</v>
      </c>
      <c r="F883" s="81" t="s">
        <v>1234</v>
      </c>
      <c r="G883" s="81" t="b">
        <v>0</v>
      </c>
      <c r="H883" s="81" t="b">
        <v>0</v>
      </c>
      <c r="I883" s="81" t="b">
        <v>0</v>
      </c>
      <c r="J883" s="81" t="b">
        <v>0</v>
      </c>
      <c r="K883" s="81" t="b">
        <v>0</v>
      </c>
      <c r="L883" s="81" t="b">
        <v>0</v>
      </c>
    </row>
    <row r="884" spans="1:12" ht="15">
      <c r="A884" s="81" t="s">
        <v>1541</v>
      </c>
      <c r="B884" s="81" t="s">
        <v>1446</v>
      </c>
      <c r="C884" s="81">
        <v>4</v>
      </c>
      <c r="D884" s="119">
        <v>0.004542767265164381</v>
      </c>
      <c r="E884" s="119">
        <v>1.7139103541289553</v>
      </c>
      <c r="F884" s="81" t="s">
        <v>1234</v>
      </c>
      <c r="G884" s="81" t="b">
        <v>0</v>
      </c>
      <c r="H884" s="81" t="b">
        <v>0</v>
      </c>
      <c r="I884" s="81" t="b">
        <v>0</v>
      </c>
      <c r="J884" s="81" t="b">
        <v>1</v>
      </c>
      <c r="K884" s="81" t="b">
        <v>0</v>
      </c>
      <c r="L884" s="81" t="b">
        <v>0</v>
      </c>
    </row>
    <row r="885" spans="1:12" ht="15">
      <c r="A885" s="81" t="s">
        <v>1446</v>
      </c>
      <c r="B885" s="81" t="s">
        <v>1411</v>
      </c>
      <c r="C885" s="81">
        <v>4</v>
      </c>
      <c r="D885" s="119">
        <v>0.004542767265164381</v>
      </c>
      <c r="E885" s="119">
        <v>1.7139103541289553</v>
      </c>
      <c r="F885" s="81" t="s">
        <v>1234</v>
      </c>
      <c r="G885" s="81" t="b">
        <v>1</v>
      </c>
      <c r="H885" s="81" t="b">
        <v>0</v>
      </c>
      <c r="I885" s="81" t="b">
        <v>0</v>
      </c>
      <c r="J885" s="81" t="b">
        <v>0</v>
      </c>
      <c r="K885" s="81" t="b">
        <v>0</v>
      </c>
      <c r="L885" s="81" t="b">
        <v>0</v>
      </c>
    </row>
    <row r="886" spans="1:12" ht="15">
      <c r="A886" s="81" t="s">
        <v>1411</v>
      </c>
      <c r="B886" s="81" t="s">
        <v>1542</v>
      </c>
      <c r="C886" s="81">
        <v>4</v>
      </c>
      <c r="D886" s="119">
        <v>0.004542767265164381</v>
      </c>
      <c r="E886" s="119">
        <v>1.7139103541289553</v>
      </c>
      <c r="F886" s="81" t="s">
        <v>1234</v>
      </c>
      <c r="G886" s="81" t="b">
        <v>0</v>
      </c>
      <c r="H886" s="81" t="b">
        <v>0</v>
      </c>
      <c r="I886" s="81" t="b">
        <v>0</v>
      </c>
      <c r="J886" s="81" t="b">
        <v>0</v>
      </c>
      <c r="K886" s="81" t="b">
        <v>0</v>
      </c>
      <c r="L886" s="81" t="b">
        <v>0</v>
      </c>
    </row>
    <row r="887" spans="1:12" ht="15">
      <c r="A887" s="81" t="s">
        <v>1542</v>
      </c>
      <c r="B887" s="81" t="s">
        <v>1442</v>
      </c>
      <c r="C887" s="81">
        <v>4</v>
      </c>
      <c r="D887" s="119">
        <v>0.004542767265164381</v>
      </c>
      <c r="E887" s="119">
        <v>1.7139103541289553</v>
      </c>
      <c r="F887" s="81" t="s">
        <v>1234</v>
      </c>
      <c r="G887" s="81" t="b">
        <v>0</v>
      </c>
      <c r="H887" s="81" t="b">
        <v>0</v>
      </c>
      <c r="I887" s="81" t="b">
        <v>0</v>
      </c>
      <c r="J887" s="81" t="b">
        <v>0</v>
      </c>
      <c r="K887" s="81" t="b">
        <v>0</v>
      </c>
      <c r="L887" s="81" t="b">
        <v>0</v>
      </c>
    </row>
    <row r="888" spans="1:12" ht="15">
      <c r="A888" s="81" t="s">
        <v>1442</v>
      </c>
      <c r="B888" s="81" t="s">
        <v>1448</v>
      </c>
      <c r="C888" s="81">
        <v>4</v>
      </c>
      <c r="D888" s="119">
        <v>0.004542767265164381</v>
      </c>
      <c r="E888" s="119">
        <v>1.7139103541289553</v>
      </c>
      <c r="F888" s="81" t="s">
        <v>1234</v>
      </c>
      <c r="G888" s="81" t="b">
        <v>0</v>
      </c>
      <c r="H888" s="81" t="b">
        <v>0</v>
      </c>
      <c r="I888" s="81" t="b">
        <v>0</v>
      </c>
      <c r="J888" s="81" t="b">
        <v>0</v>
      </c>
      <c r="K888" s="81" t="b">
        <v>0</v>
      </c>
      <c r="L888" s="81" t="b">
        <v>0</v>
      </c>
    </row>
    <row r="889" spans="1:12" ht="15">
      <c r="A889" s="81" t="s">
        <v>1448</v>
      </c>
      <c r="B889" s="81" t="s">
        <v>1333</v>
      </c>
      <c r="C889" s="81">
        <v>4</v>
      </c>
      <c r="D889" s="119">
        <v>0.004542767265164381</v>
      </c>
      <c r="E889" s="119">
        <v>1.7139103541289553</v>
      </c>
      <c r="F889" s="81" t="s">
        <v>1234</v>
      </c>
      <c r="G889" s="81" t="b">
        <v>0</v>
      </c>
      <c r="H889" s="81" t="b">
        <v>0</v>
      </c>
      <c r="I889" s="81" t="b">
        <v>0</v>
      </c>
      <c r="J889" s="81" t="b">
        <v>0</v>
      </c>
      <c r="K889" s="81" t="b">
        <v>0</v>
      </c>
      <c r="L889" s="81" t="b">
        <v>0</v>
      </c>
    </row>
    <row r="890" spans="1:12" ht="15">
      <c r="A890" s="81" t="s">
        <v>1333</v>
      </c>
      <c r="B890" s="81" t="s">
        <v>1445</v>
      </c>
      <c r="C890" s="81">
        <v>4</v>
      </c>
      <c r="D890" s="119">
        <v>0.004542767265164381</v>
      </c>
      <c r="E890" s="119">
        <v>1.7139103541289553</v>
      </c>
      <c r="F890" s="81" t="s">
        <v>1234</v>
      </c>
      <c r="G890" s="81" t="b">
        <v>0</v>
      </c>
      <c r="H890" s="81" t="b">
        <v>0</v>
      </c>
      <c r="I890" s="81" t="b">
        <v>0</v>
      </c>
      <c r="J890" s="81" t="b">
        <v>0</v>
      </c>
      <c r="K890" s="81" t="b">
        <v>0</v>
      </c>
      <c r="L890" s="81" t="b">
        <v>0</v>
      </c>
    </row>
    <row r="891" spans="1:12" ht="15">
      <c r="A891" s="81" t="s">
        <v>1445</v>
      </c>
      <c r="B891" s="81" t="s">
        <v>1353</v>
      </c>
      <c r="C891" s="81">
        <v>4</v>
      </c>
      <c r="D891" s="119">
        <v>0.004542767265164381</v>
      </c>
      <c r="E891" s="119">
        <v>1.7139103541289553</v>
      </c>
      <c r="F891" s="81" t="s">
        <v>1234</v>
      </c>
      <c r="G891" s="81" t="b">
        <v>0</v>
      </c>
      <c r="H891" s="81" t="b">
        <v>0</v>
      </c>
      <c r="I891" s="81" t="b">
        <v>0</v>
      </c>
      <c r="J891" s="81" t="b">
        <v>0</v>
      </c>
      <c r="K891" s="81" t="b">
        <v>0</v>
      </c>
      <c r="L891" s="81" t="b">
        <v>0</v>
      </c>
    </row>
    <row r="892" spans="1:12" ht="15">
      <c r="A892" s="81" t="s">
        <v>1353</v>
      </c>
      <c r="B892" s="81" t="s">
        <v>1543</v>
      </c>
      <c r="C892" s="81">
        <v>4</v>
      </c>
      <c r="D892" s="119">
        <v>0.004542767265164381</v>
      </c>
      <c r="E892" s="119">
        <v>1.7139103541289553</v>
      </c>
      <c r="F892" s="81" t="s">
        <v>1234</v>
      </c>
      <c r="G892" s="81" t="b">
        <v>0</v>
      </c>
      <c r="H892" s="81" t="b">
        <v>0</v>
      </c>
      <c r="I892" s="81" t="b">
        <v>0</v>
      </c>
      <c r="J892" s="81" t="b">
        <v>0</v>
      </c>
      <c r="K892" s="81" t="b">
        <v>0</v>
      </c>
      <c r="L892" s="81" t="b">
        <v>0</v>
      </c>
    </row>
    <row r="893" spans="1:12" ht="15">
      <c r="A893" s="81" t="s">
        <v>1543</v>
      </c>
      <c r="B893" s="81" t="s">
        <v>1544</v>
      </c>
      <c r="C893" s="81">
        <v>4</v>
      </c>
      <c r="D893" s="119">
        <v>0.004542767265164381</v>
      </c>
      <c r="E893" s="119">
        <v>1.7139103541289553</v>
      </c>
      <c r="F893" s="81" t="s">
        <v>1234</v>
      </c>
      <c r="G893" s="81" t="b">
        <v>0</v>
      </c>
      <c r="H893" s="81" t="b">
        <v>0</v>
      </c>
      <c r="I893" s="81" t="b">
        <v>0</v>
      </c>
      <c r="J893" s="81" t="b">
        <v>0</v>
      </c>
      <c r="K893" s="81" t="b">
        <v>0</v>
      </c>
      <c r="L893" s="81" t="b">
        <v>0</v>
      </c>
    </row>
    <row r="894" spans="1:12" ht="15">
      <c r="A894" s="81" t="s">
        <v>1544</v>
      </c>
      <c r="B894" s="81" t="s">
        <v>483</v>
      </c>
      <c r="C894" s="81">
        <v>4</v>
      </c>
      <c r="D894" s="119">
        <v>0.004542767265164381</v>
      </c>
      <c r="E894" s="119">
        <v>1.412880358464974</v>
      </c>
      <c r="F894" s="81" t="s">
        <v>1234</v>
      </c>
      <c r="G894" s="81" t="b">
        <v>0</v>
      </c>
      <c r="H894" s="81" t="b">
        <v>0</v>
      </c>
      <c r="I894" s="81" t="b">
        <v>0</v>
      </c>
      <c r="J894" s="81" t="b">
        <v>0</v>
      </c>
      <c r="K894" s="81" t="b">
        <v>0</v>
      </c>
      <c r="L894" s="81" t="b">
        <v>0</v>
      </c>
    </row>
    <row r="895" spans="1:12" ht="15">
      <c r="A895" s="81" t="s">
        <v>468</v>
      </c>
      <c r="B895" s="81" t="s">
        <v>481</v>
      </c>
      <c r="C895" s="81">
        <v>4</v>
      </c>
      <c r="D895" s="119">
        <v>0.004542767265164381</v>
      </c>
      <c r="E895" s="119">
        <v>1.470872305442661</v>
      </c>
      <c r="F895" s="81" t="s">
        <v>1234</v>
      </c>
      <c r="G895" s="81" t="b">
        <v>0</v>
      </c>
      <c r="H895" s="81" t="b">
        <v>0</v>
      </c>
      <c r="I895" s="81" t="b">
        <v>0</v>
      </c>
      <c r="J895" s="81" t="b">
        <v>0</v>
      </c>
      <c r="K895" s="81" t="b">
        <v>0</v>
      </c>
      <c r="L895" s="81" t="b">
        <v>0</v>
      </c>
    </row>
    <row r="896" spans="1:12" ht="15">
      <c r="A896" s="81" t="s">
        <v>481</v>
      </c>
      <c r="B896" s="81" t="s">
        <v>482</v>
      </c>
      <c r="C896" s="81">
        <v>4</v>
      </c>
      <c r="D896" s="119">
        <v>0.004542767265164381</v>
      </c>
      <c r="E896" s="119">
        <v>1.6170003411208989</v>
      </c>
      <c r="F896" s="81" t="s">
        <v>1234</v>
      </c>
      <c r="G896" s="81" t="b">
        <v>0</v>
      </c>
      <c r="H896" s="81" t="b">
        <v>0</v>
      </c>
      <c r="I896" s="81" t="b">
        <v>0</v>
      </c>
      <c r="J896" s="81" t="b">
        <v>0</v>
      </c>
      <c r="K896" s="81" t="b">
        <v>0</v>
      </c>
      <c r="L896" s="81" t="b">
        <v>0</v>
      </c>
    </row>
    <row r="897" spans="1:12" ht="15">
      <c r="A897" s="81" t="s">
        <v>1916</v>
      </c>
      <c r="B897" s="81" t="s">
        <v>1917</v>
      </c>
      <c r="C897" s="81">
        <v>2</v>
      </c>
      <c r="D897" s="119">
        <v>0.005084748078039959</v>
      </c>
      <c r="E897" s="119">
        <v>2.0149403497929366</v>
      </c>
      <c r="F897" s="81" t="s">
        <v>1234</v>
      </c>
      <c r="G897" s="81" t="b">
        <v>0</v>
      </c>
      <c r="H897" s="81" t="b">
        <v>0</v>
      </c>
      <c r="I897" s="81" t="b">
        <v>0</v>
      </c>
      <c r="J897" s="81" t="b">
        <v>0</v>
      </c>
      <c r="K897" s="81" t="b">
        <v>0</v>
      </c>
      <c r="L897" s="81" t="b">
        <v>0</v>
      </c>
    </row>
    <row r="898" spans="1:12" ht="15">
      <c r="A898" s="81" t="s">
        <v>1917</v>
      </c>
      <c r="B898" s="81" t="s">
        <v>1286</v>
      </c>
      <c r="C898" s="81">
        <v>2</v>
      </c>
      <c r="D898" s="119">
        <v>0.005084748078039959</v>
      </c>
      <c r="E898" s="119">
        <v>1.412880358464974</v>
      </c>
      <c r="F898" s="81" t="s">
        <v>1234</v>
      </c>
      <c r="G898" s="81" t="b">
        <v>0</v>
      </c>
      <c r="H898" s="81" t="b">
        <v>0</v>
      </c>
      <c r="I898" s="81" t="b">
        <v>0</v>
      </c>
      <c r="J898" s="81" t="b">
        <v>0</v>
      </c>
      <c r="K898" s="81" t="b">
        <v>0</v>
      </c>
      <c r="L898" s="81" t="b">
        <v>0</v>
      </c>
    </row>
    <row r="899" spans="1:12" ht="15">
      <c r="A899" s="81" t="s">
        <v>1286</v>
      </c>
      <c r="B899" s="81" t="s">
        <v>1918</v>
      </c>
      <c r="C899" s="81">
        <v>2</v>
      </c>
      <c r="D899" s="119">
        <v>0.005084748078039959</v>
      </c>
      <c r="E899" s="119">
        <v>1.412880358464974</v>
      </c>
      <c r="F899" s="81" t="s">
        <v>1234</v>
      </c>
      <c r="G899" s="81" t="b">
        <v>0</v>
      </c>
      <c r="H899" s="81" t="b">
        <v>0</v>
      </c>
      <c r="I899" s="81" t="b">
        <v>0</v>
      </c>
      <c r="J899" s="81" t="b">
        <v>0</v>
      </c>
      <c r="K899" s="81" t="b">
        <v>0</v>
      </c>
      <c r="L899" s="81" t="b">
        <v>0</v>
      </c>
    </row>
    <row r="900" spans="1:12" ht="15">
      <c r="A900" s="81" t="s">
        <v>1918</v>
      </c>
      <c r="B900" s="81" t="s">
        <v>1373</v>
      </c>
      <c r="C900" s="81">
        <v>2</v>
      </c>
      <c r="D900" s="119">
        <v>0.005084748078039959</v>
      </c>
      <c r="E900" s="119">
        <v>2.0149403497929366</v>
      </c>
      <c r="F900" s="81" t="s">
        <v>1234</v>
      </c>
      <c r="G900" s="81" t="b">
        <v>0</v>
      </c>
      <c r="H900" s="81" t="b">
        <v>0</v>
      </c>
      <c r="I900" s="81" t="b">
        <v>0</v>
      </c>
      <c r="J900" s="81" t="b">
        <v>0</v>
      </c>
      <c r="K900" s="81" t="b">
        <v>0</v>
      </c>
      <c r="L900" s="81" t="b">
        <v>0</v>
      </c>
    </row>
    <row r="901" spans="1:12" ht="15">
      <c r="A901" s="81" t="s">
        <v>1373</v>
      </c>
      <c r="B901" s="81" t="s">
        <v>483</v>
      </c>
      <c r="C901" s="81">
        <v>2</v>
      </c>
      <c r="D901" s="119">
        <v>0.005084748078039959</v>
      </c>
      <c r="E901" s="119">
        <v>1.412880358464974</v>
      </c>
      <c r="F901" s="81" t="s">
        <v>1234</v>
      </c>
      <c r="G901" s="81" t="b">
        <v>0</v>
      </c>
      <c r="H901" s="81" t="b">
        <v>0</v>
      </c>
      <c r="I901" s="81" t="b">
        <v>0</v>
      </c>
      <c r="J901" s="81" t="b">
        <v>0</v>
      </c>
      <c r="K901" s="81" t="b">
        <v>0</v>
      </c>
      <c r="L901" s="81" t="b">
        <v>0</v>
      </c>
    </row>
    <row r="902" spans="1:12" ht="15">
      <c r="A902" s="81" t="s">
        <v>483</v>
      </c>
      <c r="B902" s="81" t="s">
        <v>1289</v>
      </c>
      <c r="C902" s="81">
        <v>2</v>
      </c>
      <c r="D902" s="119">
        <v>0.005084748078039959</v>
      </c>
      <c r="E902" s="119">
        <v>1.111850362800993</v>
      </c>
      <c r="F902" s="81" t="s">
        <v>1234</v>
      </c>
      <c r="G902" s="81" t="b">
        <v>0</v>
      </c>
      <c r="H902" s="81" t="b">
        <v>0</v>
      </c>
      <c r="I902" s="81" t="b">
        <v>0</v>
      </c>
      <c r="J902" s="81" t="b">
        <v>0</v>
      </c>
      <c r="K902" s="81" t="b">
        <v>0</v>
      </c>
      <c r="L902" s="81" t="b">
        <v>0</v>
      </c>
    </row>
    <row r="903" spans="1:12" ht="15">
      <c r="A903" s="81" t="s">
        <v>1289</v>
      </c>
      <c r="B903" s="81" t="s">
        <v>1919</v>
      </c>
      <c r="C903" s="81">
        <v>2</v>
      </c>
      <c r="D903" s="119">
        <v>0.005084748078039959</v>
      </c>
      <c r="E903" s="119">
        <v>1.7139103541289553</v>
      </c>
      <c r="F903" s="81" t="s">
        <v>1234</v>
      </c>
      <c r="G903" s="81" t="b">
        <v>0</v>
      </c>
      <c r="H903" s="81" t="b">
        <v>0</v>
      </c>
      <c r="I903" s="81" t="b">
        <v>0</v>
      </c>
      <c r="J903" s="81" t="b">
        <v>0</v>
      </c>
      <c r="K903" s="81" t="b">
        <v>0</v>
      </c>
      <c r="L903" s="81" t="b">
        <v>0</v>
      </c>
    </row>
    <row r="904" spans="1:12" ht="15">
      <c r="A904" s="81" t="s">
        <v>1919</v>
      </c>
      <c r="B904" s="81" t="s">
        <v>1321</v>
      </c>
      <c r="C904" s="81">
        <v>2</v>
      </c>
      <c r="D904" s="119">
        <v>0.005084748078039959</v>
      </c>
      <c r="E904" s="119">
        <v>2.0149403497929366</v>
      </c>
      <c r="F904" s="81" t="s">
        <v>1234</v>
      </c>
      <c r="G904" s="81" t="b">
        <v>0</v>
      </c>
      <c r="H904" s="81" t="b">
        <v>0</v>
      </c>
      <c r="I904" s="81" t="b">
        <v>0</v>
      </c>
      <c r="J904" s="81" t="b">
        <v>0</v>
      </c>
      <c r="K904" s="81" t="b">
        <v>0</v>
      </c>
      <c r="L904" s="81" t="b">
        <v>0</v>
      </c>
    </row>
    <row r="905" spans="1:12" ht="15">
      <c r="A905" s="81" t="s">
        <v>1321</v>
      </c>
      <c r="B905" s="81" t="s">
        <v>1920</v>
      </c>
      <c r="C905" s="81">
        <v>2</v>
      </c>
      <c r="D905" s="119">
        <v>0.005084748078039959</v>
      </c>
      <c r="E905" s="119">
        <v>2.0149403497929366</v>
      </c>
      <c r="F905" s="81" t="s">
        <v>1234</v>
      </c>
      <c r="G905" s="81" t="b">
        <v>0</v>
      </c>
      <c r="H905" s="81" t="b">
        <v>0</v>
      </c>
      <c r="I905" s="81" t="b">
        <v>0</v>
      </c>
      <c r="J905" s="81" t="b">
        <v>1</v>
      </c>
      <c r="K905" s="81" t="b">
        <v>0</v>
      </c>
      <c r="L905" s="81" t="b">
        <v>0</v>
      </c>
    </row>
    <row r="906" spans="1:12" ht="15">
      <c r="A906" s="81" t="s">
        <v>1920</v>
      </c>
      <c r="B906" s="81" t="s">
        <v>1662</v>
      </c>
      <c r="C906" s="81">
        <v>2</v>
      </c>
      <c r="D906" s="119">
        <v>0.005084748078039959</v>
      </c>
      <c r="E906" s="119">
        <v>2.0149403497929366</v>
      </c>
      <c r="F906" s="81" t="s">
        <v>1234</v>
      </c>
      <c r="G906" s="81" t="b">
        <v>1</v>
      </c>
      <c r="H906" s="81" t="b">
        <v>0</v>
      </c>
      <c r="I906" s="81" t="b">
        <v>0</v>
      </c>
      <c r="J906" s="81" t="b">
        <v>0</v>
      </c>
      <c r="K906" s="81" t="b">
        <v>0</v>
      </c>
      <c r="L906" s="81" t="b">
        <v>0</v>
      </c>
    </row>
    <row r="907" spans="1:12" ht="15">
      <c r="A907" s="81" t="s">
        <v>1662</v>
      </c>
      <c r="B907" s="81" t="s">
        <v>1921</v>
      </c>
      <c r="C907" s="81">
        <v>2</v>
      </c>
      <c r="D907" s="119">
        <v>0.005084748078039959</v>
      </c>
      <c r="E907" s="119">
        <v>2.0149403497929366</v>
      </c>
      <c r="F907" s="81" t="s">
        <v>1234</v>
      </c>
      <c r="G907" s="81" t="b">
        <v>0</v>
      </c>
      <c r="H907" s="81" t="b">
        <v>0</v>
      </c>
      <c r="I907" s="81" t="b">
        <v>0</v>
      </c>
      <c r="J907" s="81" t="b">
        <v>0</v>
      </c>
      <c r="K907" s="81" t="b">
        <v>0</v>
      </c>
      <c r="L907" s="81" t="b">
        <v>0</v>
      </c>
    </row>
    <row r="908" spans="1:12" ht="15">
      <c r="A908" s="81" t="s">
        <v>1921</v>
      </c>
      <c r="B908" s="81" t="s">
        <v>1293</v>
      </c>
      <c r="C908" s="81">
        <v>2</v>
      </c>
      <c r="D908" s="119">
        <v>0.005084748078039959</v>
      </c>
      <c r="E908" s="119">
        <v>1.8388490907372552</v>
      </c>
      <c r="F908" s="81" t="s">
        <v>1234</v>
      </c>
      <c r="G908" s="81" t="b">
        <v>0</v>
      </c>
      <c r="H908" s="81" t="b">
        <v>0</v>
      </c>
      <c r="I908" s="81" t="b">
        <v>0</v>
      </c>
      <c r="J908" s="81" t="b">
        <v>0</v>
      </c>
      <c r="K908" s="81" t="b">
        <v>0</v>
      </c>
      <c r="L908" s="81" t="b">
        <v>0</v>
      </c>
    </row>
    <row r="909" spans="1:12" ht="15">
      <c r="A909" s="81" t="s">
        <v>1293</v>
      </c>
      <c r="B909" s="81" t="s">
        <v>1289</v>
      </c>
      <c r="C909" s="81">
        <v>2</v>
      </c>
      <c r="D909" s="119">
        <v>0.005084748078039959</v>
      </c>
      <c r="E909" s="119">
        <v>1.5378190950732742</v>
      </c>
      <c r="F909" s="81" t="s">
        <v>1234</v>
      </c>
      <c r="G909" s="81" t="b">
        <v>0</v>
      </c>
      <c r="H909" s="81" t="b">
        <v>0</v>
      </c>
      <c r="I909" s="81" t="b">
        <v>0</v>
      </c>
      <c r="J909" s="81" t="b">
        <v>0</v>
      </c>
      <c r="K909" s="81" t="b">
        <v>0</v>
      </c>
      <c r="L909" s="81" t="b">
        <v>0</v>
      </c>
    </row>
    <row r="910" spans="1:12" ht="15">
      <c r="A910" s="81" t="s">
        <v>1289</v>
      </c>
      <c r="B910" s="81" t="s">
        <v>1327</v>
      </c>
      <c r="C910" s="81">
        <v>2</v>
      </c>
      <c r="D910" s="119">
        <v>0.005084748078039959</v>
      </c>
      <c r="E910" s="119">
        <v>1.7139103541289553</v>
      </c>
      <c r="F910" s="81" t="s">
        <v>1234</v>
      </c>
      <c r="G910" s="81" t="b">
        <v>0</v>
      </c>
      <c r="H910" s="81" t="b">
        <v>0</v>
      </c>
      <c r="I910" s="81" t="b">
        <v>0</v>
      </c>
      <c r="J910" s="81" t="b">
        <v>0</v>
      </c>
      <c r="K910" s="81" t="b">
        <v>0</v>
      </c>
      <c r="L910" s="81" t="b">
        <v>0</v>
      </c>
    </row>
    <row r="911" spans="1:12" ht="15">
      <c r="A911" s="81" t="s">
        <v>1327</v>
      </c>
      <c r="B911" s="81" t="s">
        <v>1922</v>
      </c>
      <c r="C911" s="81">
        <v>2</v>
      </c>
      <c r="D911" s="119">
        <v>0.005084748078039959</v>
      </c>
      <c r="E911" s="119">
        <v>2.0149403497929366</v>
      </c>
      <c r="F911" s="81" t="s">
        <v>1234</v>
      </c>
      <c r="G911" s="81" t="b">
        <v>0</v>
      </c>
      <c r="H911" s="81" t="b">
        <v>0</v>
      </c>
      <c r="I911" s="81" t="b">
        <v>0</v>
      </c>
      <c r="J911" s="81" t="b">
        <v>0</v>
      </c>
      <c r="K911" s="81" t="b">
        <v>0</v>
      </c>
      <c r="L911" s="81" t="b">
        <v>0</v>
      </c>
    </row>
    <row r="912" spans="1:12" ht="15">
      <c r="A912" s="81" t="s">
        <v>1922</v>
      </c>
      <c r="B912" s="81" t="s">
        <v>1923</v>
      </c>
      <c r="C912" s="81">
        <v>2</v>
      </c>
      <c r="D912" s="119">
        <v>0.005084748078039959</v>
      </c>
      <c r="E912" s="119">
        <v>2.0149403497929366</v>
      </c>
      <c r="F912" s="81" t="s">
        <v>1234</v>
      </c>
      <c r="G912" s="81" t="b">
        <v>0</v>
      </c>
      <c r="H912" s="81" t="b">
        <v>0</v>
      </c>
      <c r="I912" s="81" t="b">
        <v>0</v>
      </c>
      <c r="J912" s="81" t="b">
        <v>0</v>
      </c>
      <c r="K912" s="81" t="b">
        <v>0</v>
      </c>
      <c r="L912" s="81" t="b">
        <v>0</v>
      </c>
    </row>
    <row r="913" spans="1:12" ht="15">
      <c r="A913" s="81" t="s">
        <v>1923</v>
      </c>
      <c r="B913" s="81" t="s">
        <v>1924</v>
      </c>
      <c r="C913" s="81">
        <v>2</v>
      </c>
      <c r="D913" s="119">
        <v>0.005084748078039959</v>
      </c>
      <c r="E913" s="119">
        <v>2.0149403497929366</v>
      </c>
      <c r="F913" s="81" t="s">
        <v>1234</v>
      </c>
      <c r="G913" s="81" t="b">
        <v>0</v>
      </c>
      <c r="H913" s="81" t="b">
        <v>0</v>
      </c>
      <c r="I913" s="81" t="b">
        <v>0</v>
      </c>
      <c r="J913" s="81" t="b">
        <v>0</v>
      </c>
      <c r="K913" s="81" t="b">
        <v>0</v>
      </c>
      <c r="L913" s="81" t="b">
        <v>0</v>
      </c>
    </row>
    <row r="914" spans="1:12" ht="15">
      <c r="A914" s="81" t="s">
        <v>1924</v>
      </c>
      <c r="B914" s="81" t="s">
        <v>1925</v>
      </c>
      <c r="C914" s="81">
        <v>2</v>
      </c>
      <c r="D914" s="119">
        <v>0.005084748078039959</v>
      </c>
      <c r="E914" s="119">
        <v>2.0149403497929366</v>
      </c>
      <c r="F914" s="81" t="s">
        <v>1234</v>
      </c>
      <c r="G914" s="81" t="b">
        <v>0</v>
      </c>
      <c r="H914" s="81" t="b">
        <v>0</v>
      </c>
      <c r="I914" s="81" t="b">
        <v>0</v>
      </c>
      <c r="J914" s="81" t="b">
        <v>0</v>
      </c>
      <c r="K914" s="81" t="b">
        <v>0</v>
      </c>
      <c r="L914" s="81" t="b">
        <v>0</v>
      </c>
    </row>
    <row r="915" spans="1:12" ht="15">
      <c r="A915" s="81" t="s">
        <v>1925</v>
      </c>
      <c r="B915" s="81" t="s">
        <v>1325</v>
      </c>
      <c r="C915" s="81">
        <v>2</v>
      </c>
      <c r="D915" s="119">
        <v>0.005084748078039959</v>
      </c>
      <c r="E915" s="119">
        <v>2.0149403497929366</v>
      </c>
      <c r="F915" s="81" t="s">
        <v>1234</v>
      </c>
      <c r="G915" s="81" t="b">
        <v>0</v>
      </c>
      <c r="H915" s="81" t="b">
        <v>0</v>
      </c>
      <c r="I915" s="81" t="b">
        <v>0</v>
      </c>
      <c r="J915" s="81" t="b">
        <v>0</v>
      </c>
      <c r="K915" s="81" t="b">
        <v>0</v>
      </c>
      <c r="L915" s="81" t="b">
        <v>0</v>
      </c>
    </row>
    <row r="916" spans="1:12" ht="15">
      <c r="A916" s="81" t="s">
        <v>1325</v>
      </c>
      <c r="B916" s="81" t="s">
        <v>468</v>
      </c>
      <c r="C916" s="81">
        <v>2</v>
      </c>
      <c r="D916" s="119">
        <v>0.005084748078039959</v>
      </c>
      <c r="E916" s="119">
        <v>1.470872305442661</v>
      </c>
      <c r="F916" s="81" t="s">
        <v>1234</v>
      </c>
      <c r="G916" s="81" t="b">
        <v>0</v>
      </c>
      <c r="H916" s="81" t="b">
        <v>0</v>
      </c>
      <c r="I916" s="81" t="b">
        <v>0</v>
      </c>
      <c r="J916" s="81" t="b">
        <v>0</v>
      </c>
      <c r="K916" s="81" t="b">
        <v>0</v>
      </c>
      <c r="L916" s="81" t="b">
        <v>0</v>
      </c>
    </row>
    <row r="917" spans="1:12" ht="15">
      <c r="A917" s="81" t="s">
        <v>468</v>
      </c>
      <c r="B917" s="81" t="s">
        <v>1280</v>
      </c>
      <c r="C917" s="81">
        <v>2</v>
      </c>
      <c r="D917" s="119">
        <v>0.005084748078039959</v>
      </c>
      <c r="E917" s="119">
        <v>1.470872305442661</v>
      </c>
      <c r="F917" s="81" t="s">
        <v>1234</v>
      </c>
      <c r="G917" s="81" t="b">
        <v>0</v>
      </c>
      <c r="H917" s="81" t="b">
        <v>0</v>
      </c>
      <c r="I917" s="81" t="b">
        <v>0</v>
      </c>
      <c r="J917" s="81" t="b">
        <v>0</v>
      </c>
      <c r="K917" s="81" t="b">
        <v>0</v>
      </c>
      <c r="L917" s="81" t="b">
        <v>0</v>
      </c>
    </row>
    <row r="918" spans="1:12" ht="15">
      <c r="A918" s="81" t="s">
        <v>1280</v>
      </c>
      <c r="B918" s="81" t="s">
        <v>1288</v>
      </c>
      <c r="C918" s="81">
        <v>2</v>
      </c>
      <c r="D918" s="119">
        <v>0.005084748078039959</v>
      </c>
      <c r="E918" s="119">
        <v>2.0149403497929366</v>
      </c>
      <c r="F918" s="81" t="s">
        <v>1234</v>
      </c>
      <c r="G918" s="81" t="b">
        <v>0</v>
      </c>
      <c r="H918" s="81" t="b">
        <v>0</v>
      </c>
      <c r="I918" s="81" t="b">
        <v>0</v>
      </c>
      <c r="J918" s="81" t="b">
        <v>0</v>
      </c>
      <c r="K918" s="81" t="b">
        <v>0</v>
      </c>
      <c r="L918" s="81" t="b">
        <v>0</v>
      </c>
    </row>
    <row r="919" spans="1:12" ht="15">
      <c r="A919" s="81" t="s">
        <v>1288</v>
      </c>
      <c r="B919" s="81" t="s">
        <v>1282</v>
      </c>
      <c r="C919" s="81">
        <v>2</v>
      </c>
      <c r="D919" s="119">
        <v>0.005084748078039959</v>
      </c>
      <c r="E919" s="119">
        <v>2.0149403497929366</v>
      </c>
      <c r="F919" s="81" t="s">
        <v>1234</v>
      </c>
      <c r="G919" s="81" t="b">
        <v>0</v>
      </c>
      <c r="H919" s="81" t="b">
        <v>0</v>
      </c>
      <c r="I919" s="81" t="b">
        <v>0</v>
      </c>
      <c r="J919" s="81" t="b">
        <v>0</v>
      </c>
      <c r="K919" s="81" t="b">
        <v>0</v>
      </c>
      <c r="L919" s="81" t="b">
        <v>0</v>
      </c>
    </row>
    <row r="920" spans="1:12" ht="15">
      <c r="A920" s="81" t="s">
        <v>1529</v>
      </c>
      <c r="B920" s="81" t="s">
        <v>487</v>
      </c>
      <c r="C920" s="81">
        <v>4</v>
      </c>
      <c r="D920" s="119">
        <v>0</v>
      </c>
      <c r="E920" s="119">
        <v>1.255272505103306</v>
      </c>
      <c r="F920" s="81" t="s">
        <v>1235</v>
      </c>
      <c r="G920" s="81" t="b">
        <v>0</v>
      </c>
      <c r="H920" s="81" t="b">
        <v>1</v>
      </c>
      <c r="I920" s="81" t="b">
        <v>0</v>
      </c>
      <c r="J920" s="81" t="b">
        <v>0</v>
      </c>
      <c r="K920" s="81" t="b">
        <v>0</v>
      </c>
      <c r="L920" s="81" t="b">
        <v>0</v>
      </c>
    </row>
    <row r="921" spans="1:12" ht="15">
      <c r="A921" s="81" t="s">
        <v>487</v>
      </c>
      <c r="B921" s="81" t="s">
        <v>1332</v>
      </c>
      <c r="C921" s="81">
        <v>4</v>
      </c>
      <c r="D921" s="119">
        <v>0</v>
      </c>
      <c r="E921" s="119">
        <v>1.255272505103306</v>
      </c>
      <c r="F921" s="81" t="s">
        <v>1235</v>
      </c>
      <c r="G921" s="81" t="b">
        <v>0</v>
      </c>
      <c r="H921" s="81" t="b">
        <v>0</v>
      </c>
      <c r="I921" s="81" t="b">
        <v>0</v>
      </c>
      <c r="J921" s="81" t="b">
        <v>0</v>
      </c>
      <c r="K921" s="81" t="b">
        <v>0</v>
      </c>
      <c r="L921" s="81" t="b">
        <v>0</v>
      </c>
    </row>
    <row r="922" spans="1:12" ht="15">
      <c r="A922" s="81" t="s">
        <v>1332</v>
      </c>
      <c r="B922" s="81" t="s">
        <v>1297</v>
      </c>
      <c r="C922" s="81">
        <v>4</v>
      </c>
      <c r="D922" s="119">
        <v>0</v>
      </c>
      <c r="E922" s="119">
        <v>1.255272505103306</v>
      </c>
      <c r="F922" s="81" t="s">
        <v>1235</v>
      </c>
      <c r="G922" s="81" t="b">
        <v>0</v>
      </c>
      <c r="H922" s="81" t="b">
        <v>0</v>
      </c>
      <c r="I922" s="81" t="b">
        <v>0</v>
      </c>
      <c r="J922" s="81" t="b">
        <v>0</v>
      </c>
      <c r="K922" s="81" t="b">
        <v>0</v>
      </c>
      <c r="L922" s="81" t="b">
        <v>0</v>
      </c>
    </row>
    <row r="923" spans="1:12" ht="15">
      <c r="A923" s="81" t="s">
        <v>1297</v>
      </c>
      <c r="B923" s="81" t="s">
        <v>1360</v>
      </c>
      <c r="C923" s="81">
        <v>4</v>
      </c>
      <c r="D923" s="119">
        <v>0</v>
      </c>
      <c r="E923" s="119">
        <v>1.255272505103306</v>
      </c>
      <c r="F923" s="81" t="s">
        <v>1235</v>
      </c>
      <c r="G923" s="81" t="b">
        <v>0</v>
      </c>
      <c r="H923" s="81" t="b">
        <v>0</v>
      </c>
      <c r="I923" s="81" t="b">
        <v>0</v>
      </c>
      <c r="J923" s="81" t="b">
        <v>1</v>
      </c>
      <c r="K923" s="81" t="b">
        <v>0</v>
      </c>
      <c r="L923" s="81" t="b">
        <v>0</v>
      </c>
    </row>
    <row r="924" spans="1:12" ht="15">
      <c r="A924" s="81" t="s">
        <v>1360</v>
      </c>
      <c r="B924" s="81" t="s">
        <v>486</v>
      </c>
      <c r="C924" s="81">
        <v>4</v>
      </c>
      <c r="D924" s="119">
        <v>0</v>
      </c>
      <c r="E924" s="119">
        <v>1.255272505103306</v>
      </c>
      <c r="F924" s="81" t="s">
        <v>1235</v>
      </c>
      <c r="G924" s="81" t="b">
        <v>1</v>
      </c>
      <c r="H924" s="81" t="b">
        <v>0</v>
      </c>
      <c r="I924" s="81" t="b">
        <v>0</v>
      </c>
      <c r="J924" s="81" t="b">
        <v>0</v>
      </c>
      <c r="K924" s="81" t="b">
        <v>0</v>
      </c>
      <c r="L924" s="81" t="b">
        <v>0</v>
      </c>
    </row>
    <row r="925" spans="1:12" ht="15">
      <c r="A925" s="81" t="s">
        <v>486</v>
      </c>
      <c r="B925" s="81" t="s">
        <v>485</v>
      </c>
      <c r="C925" s="81">
        <v>4</v>
      </c>
      <c r="D925" s="119">
        <v>0</v>
      </c>
      <c r="E925" s="119">
        <v>1.255272505103306</v>
      </c>
      <c r="F925" s="81" t="s">
        <v>1235</v>
      </c>
      <c r="G925" s="81" t="b">
        <v>0</v>
      </c>
      <c r="H925" s="81" t="b">
        <v>0</v>
      </c>
      <c r="I925" s="81" t="b">
        <v>0</v>
      </c>
      <c r="J925" s="81" t="b">
        <v>0</v>
      </c>
      <c r="K925" s="81" t="b">
        <v>0</v>
      </c>
      <c r="L925" s="81" t="b">
        <v>0</v>
      </c>
    </row>
    <row r="926" spans="1:12" ht="15">
      <c r="A926" s="81" t="s">
        <v>485</v>
      </c>
      <c r="B926" s="81" t="s">
        <v>1530</v>
      </c>
      <c r="C926" s="81">
        <v>4</v>
      </c>
      <c r="D926" s="119">
        <v>0</v>
      </c>
      <c r="E926" s="119">
        <v>1.255272505103306</v>
      </c>
      <c r="F926" s="81" t="s">
        <v>1235</v>
      </c>
      <c r="G926" s="81" t="b">
        <v>0</v>
      </c>
      <c r="H926" s="81" t="b">
        <v>0</v>
      </c>
      <c r="I926" s="81" t="b">
        <v>0</v>
      </c>
      <c r="J926" s="81" t="b">
        <v>0</v>
      </c>
      <c r="K926" s="81" t="b">
        <v>0</v>
      </c>
      <c r="L926" s="81" t="b">
        <v>0</v>
      </c>
    </row>
    <row r="927" spans="1:12" ht="15">
      <c r="A927" s="81" t="s">
        <v>1530</v>
      </c>
      <c r="B927" s="81" t="s">
        <v>1310</v>
      </c>
      <c r="C927" s="81">
        <v>4</v>
      </c>
      <c r="D927" s="119">
        <v>0</v>
      </c>
      <c r="E927" s="119">
        <v>1.255272505103306</v>
      </c>
      <c r="F927" s="81" t="s">
        <v>1235</v>
      </c>
      <c r="G927" s="81" t="b">
        <v>0</v>
      </c>
      <c r="H927" s="81" t="b">
        <v>0</v>
      </c>
      <c r="I927" s="81" t="b">
        <v>0</v>
      </c>
      <c r="J927" s="81" t="b">
        <v>0</v>
      </c>
      <c r="K927" s="81" t="b">
        <v>0</v>
      </c>
      <c r="L927" s="81" t="b">
        <v>0</v>
      </c>
    </row>
    <row r="928" spans="1:12" ht="15">
      <c r="A928" s="81" t="s">
        <v>1310</v>
      </c>
      <c r="B928" s="81" t="s">
        <v>1452</v>
      </c>
      <c r="C928" s="81">
        <v>4</v>
      </c>
      <c r="D928" s="119">
        <v>0</v>
      </c>
      <c r="E928" s="119">
        <v>1.255272505103306</v>
      </c>
      <c r="F928" s="81" t="s">
        <v>1235</v>
      </c>
      <c r="G928" s="81" t="b">
        <v>0</v>
      </c>
      <c r="H928" s="81" t="b">
        <v>0</v>
      </c>
      <c r="I928" s="81" t="b">
        <v>0</v>
      </c>
      <c r="J928" s="81" t="b">
        <v>1</v>
      </c>
      <c r="K928" s="81" t="b">
        <v>0</v>
      </c>
      <c r="L928" s="81" t="b">
        <v>0</v>
      </c>
    </row>
    <row r="929" spans="1:12" ht="15">
      <c r="A929" s="81" t="s">
        <v>1452</v>
      </c>
      <c r="B929" s="81" t="s">
        <v>1531</v>
      </c>
      <c r="C929" s="81">
        <v>4</v>
      </c>
      <c r="D929" s="119">
        <v>0</v>
      </c>
      <c r="E929" s="119">
        <v>1.255272505103306</v>
      </c>
      <c r="F929" s="81" t="s">
        <v>1235</v>
      </c>
      <c r="G929" s="81" t="b">
        <v>1</v>
      </c>
      <c r="H929" s="81" t="b">
        <v>0</v>
      </c>
      <c r="I929" s="81" t="b">
        <v>0</v>
      </c>
      <c r="J929" s="81" t="b">
        <v>0</v>
      </c>
      <c r="K929" s="81" t="b">
        <v>0</v>
      </c>
      <c r="L929" s="81" t="b">
        <v>0</v>
      </c>
    </row>
    <row r="930" spans="1:12" ht="15">
      <c r="A930" s="81" t="s">
        <v>1531</v>
      </c>
      <c r="B930" s="81" t="s">
        <v>484</v>
      </c>
      <c r="C930" s="81">
        <v>4</v>
      </c>
      <c r="D930" s="119">
        <v>0</v>
      </c>
      <c r="E930" s="119">
        <v>1.255272505103306</v>
      </c>
      <c r="F930" s="81" t="s">
        <v>1235</v>
      </c>
      <c r="G930" s="81" t="b">
        <v>0</v>
      </c>
      <c r="H930" s="81" t="b">
        <v>0</v>
      </c>
      <c r="I930" s="81" t="b">
        <v>0</v>
      </c>
      <c r="J930" s="81" t="b">
        <v>0</v>
      </c>
      <c r="K930" s="81" t="b">
        <v>0</v>
      </c>
      <c r="L930" s="81" t="b">
        <v>0</v>
      </c>
    </row>
    <row r="931" spans="1:12" ht="15">
      <c r="A931" s="81" t="s">
        <v>484</v>
      </c>
      <c r="B931" s="81" t="s">
        <v>1283</v>
      </c>
      <c r="C931" s="81">
        <v>4</v>
      </c>
      <c r="D931" s="119">
        <v>0</v>
      </c>
      <c r="E931" s="119">
        <v>1.255272505103306</v>
      </c>
      <c r="F931" s="81" t="s">
        <v>1235</v>
      </c>
      <c r="G931" s="81" t="b">
        <v>0</v>
      </c>
      <c r="H931" s="81" t="b">
        <v>0</v>
      </c>
      <c r="I931" s="81" t="b">
        <v>0</v>
      </c>
      <c r="J931" s="81" t="b">
        <v>0</v>
      </c>
      <c r="K931" s="81" t="b">
        <v>0</v>
      </c>
      <c r="L931" s="81" t="b">
        <v>0</v>
      </c>
    </row>
    <row r="932" spans="1:12" ht="15">
      <c r="A932" s="81" t="s">
        <v>1283</v>
      </c>
      <c r="B932" s="81" t="s">
        <v>1532</v>
      </c>
      <c r="C932" s="81">
        <v>4</v>
      </c>
      <c r="D932" s="119">
        <v>0</v>
      </c>
      <c r="E932" s="119">
        <v>1.255272505103306</v>
      </c>
      <c r="F932" s="81" t="s">
        <v>1235</v>
      </c>
      <c r="G932" s="81" t="b">
        <v>0</v>
      </c>
      <c r="H932" s="81" t="b">
        <v>0</v>
      </c>
      <c r="I932" s="81" t="b">
        <v>0</v>
      </c>
      <c r="J932" s="81" t="b">
        <v>0</v>
      </c>
      <c r="K932" s="81" t="b">
        <v>0</v>
      </c>
      <c r="L932" s="81" t="b">
        <v>0</v>
      </c>
    </row>
    <row r="933" spans="1:12" ht="15">
      <c r="A933" s="81" t="s">
        <v>1532</v>
      </c>
      <c r="B933" s="81" t="s">
        <v>1318</v>
      </c>
      <c r="C933" s="81">
        <v>4</v>
      </c>
      <c r="D933" s="119">
        <v>0</v>
      </c>
      <c r="E933" s="119">
        <v>1.255272505103306</v>
      </c>
      <c r="F933" s="81" t="s">
        <v>1235</v>
      </c>
      <c r="G933" s="81" t="b">
        <v>0</v>
      </c>
      <c r="H933" s="81" t="b">
        <v>0</v>
      </c>
      <c r="I933" s="81" t="b">
        <v>0</v>
      </c>
      <c r="J933" s="81" t="b">
        <v>0</v>
      </c>
      <c r="K933" s="81" t="b">
        <v>0</v>
      </c>
      <c r="L933" s="81" t="b">
        <v>0</v>
      </c>
    </row>
    <row r="934" spans="1:12" ht="15">
      <c r="A934" s="81" t="s">
        <v>1318</v>
      </c>
      <c r="B934" s="81" t="s">
        <v>1533</v>
      </c>
      <c r="C934" s="81">
        <v>4</v>
      </c>
      <c r="D934" s="119">
        <v>0</v>
      </c>
      <c r="E934" s="119">
        <v>1.255272505103306</v>
      </c>
      <c r="F934" s="81" t="s">
        <v>1235</v>
      </c>
      <c r="G934" s="81" t="b">
        <v>0</v>
      </c>
      <c r="H934" s="81" t="b">
        <v>0</v>
      </c>
      <c r="I934" s="81" t="b">
        <v>0</v>
      </c>
      <c r="J934" s="81" t="b">
        <v>0</v>
      </c>
      <c r="K934" s="81" t="b">
        <v>0</v>
      </c>
      <c r="L934" s="81" t="b">
        <v>0</v>
      </c>
    </row>
    <row r="935" spans="1:12" ht="15">
      <c r="A935" s="81" t="s">
        <v>1533</v>
      </c>
      <c r="B935" s="81" t="s">
        <v>1534</v>
      </c>
      <c r="C935" s="81">
        <v>4</v>
      </c>
      <c r="D935" s="119">
        <v>0</v>
      </c>
      <c r="E935" s="119">
        <v>1.255272505103306</v>
      </c>
      <c r="F935" s="81" t="s">
        <v>1235</v>
      </c>
      <c r="G935" s="81" t="b">
        <v>0</v>
      </c>
      <c r="H935" s="81" t="b">
        <v>0</v>
      </c>
      <c r="I935" s="81" t="b">
        <v>0</v>
      </c>
      <c r="J935" s="81" t="b">
        <v>0</v>
      </c>
      <c r="K935" s="81" t="b">
        <v>0</v>
      </c>
      <c r="L935" s="81" t="b">
        <v>0</v>
      </c>
    </row>
    <row r="936" spans="1:12" ht="15">
      <c r="A936" s="81" t="s">
        <v>1534</v>
      </c>
      <c r="B936" s="81" t="s">
        <v>848</v>
      </c>
      <c r="C936" s="81">
        <v>4</v>
      </c>
      <c r="D936" s="119">
        <v>0</v>
      </c>
      <c r="E936" s="119">
        <v>1.255272505103306</v>
      </c>
      <c r="F936" s="81" t="s">
        <v>1235</v>
      </c>
      <c r="G936" s="81" t="b">
        <v>0</v>
      </c>
      <c r="H936" s="81" t="b">
        <v>0</v>
      </c>
      <c r="I936" s="81" t="b">
        <v>0</v>
      </c>
      <c r="J936" s="81" t="b">
        <v>0</v>
      </c>
      <c r="K936" s="81" t="b">
        <v>0</v>
      </c>
      <c r="L936" s="81" t="b">
        <v>0</v>
      </c>
    </row>
    <row r="937" spans="1:12" ht="15">
      <c r="A937" s="81" t="s">
        <v>848</v>
      </c>
      <c r="B937" s="81" t="s">
        <v>1535</v>
      </c>
      <c r="C937" s="81">
        <v>4</v>
      </c>
      <c r="D937" s="119">
        <v>0</v>
      </c>
      <c r="E937" s="119">
        <v>1.255272505103306</v>
      </c>
      <c r="F937" s="81" t="s">
        <v>1235</v>
      </c>
      <c r="G937" s="81" t="b">
        <v>0</v>
      </c>
      <c r="H937" s="81" t="b">
        <v>0</v>
      </c>
      <c r="I937" s="81" t="b">
        <v>0</v>
      </c>
      <c r="J937" s="81" t="b">
        <v>0</v>
      </c>
      <c r="K937" s="81" t="b">
        <v>0</v>
      </c>
      <c r="L937" s="81" t="b">
        <v>0</v>
      </c>
    </row>
    <row r="938" spans="1:12" ht="15">
      <c r="A938" s="81" t="s">
        <v>477</v>
      </c>
      <c r="B938" s="81" t="s">
        <v>476</v>
      </c>
      <c r="C938" s="81">
        <v>4</v>
      </c>
      <c r="D938" s="119">
        <v>0</v>
      </c>
      <c r="E938" s="119">
        <v>1.3424226808222062</v>
      </c>
      <c r="F938" s="81" t="s">
        <v>1236</v>
      </c>
      <c r="G938" s="81" t="b">
        <v>0</v>
      </c>
      <c r="H938" s="81" t="b">
        <v>0</v>
      </c>
      <c r="I938" s="81" t="b">
        <v>0</v>
      </c>
      <c r="J938" s="81" t="b">
        <v>0</v>
      </c>
      <c r="K938" s="81" t="b">
        <v>0</v>
      </c>
      <c r="L938" s="81" t="b">
        <v>0</v>
      </c>
    </row>
    <row r="939" spans="1:12" ht="15">
      <c r="A939" s="81" t="s">
        <v>476</v>
      </c>
      <c r="B939" s="81" t="s">
        <v>475</v>
      </c>
      <c r="C939" s="81">
        <v>4</v>
      </c>
      <c r="D939" s="119">
        <v>0</v>
      </c>
      <c r="E939" s="119">
        <v>1.3424226808222062</v>
      </c>
      <c r="F939" s="81" t="s">
        <v>1236</v>
      </c>
      <c r="G939" s="81" t="b">
        <v>0</v>
      </c>
      <c r="H939" s="81" t="b">
        <v>0</v>
      </c>
      <c r="I939" s="81" t="b">
        <v>0</v>
      </c>
      <c r="J939" s="81" t="b">
        <v>0</v>
      </c>
      <c r="K939" s="81" t="b">
        <v>0</v>
      </c>
      <c r="L939" s="81" t="b">
        <v>0</v>
      </c>
    </row>
    <row r="940" spans="1:12" ht="15">
      <c r="A940" s="81" t="s">
        <v>475</v>
      </c>
      <c r="B940" s="81" t="s">
        <v>474</v>
      </c>
      <c r="C940" s="81">
        <v>4</v>
      </c>
      <c r="D940" s="119">
        <v>0</v>
      </c>
      <c r="E940" s="119">
        <v>1.3424226808222062</v>
      </c>
      <c r="F940" s="81" t="s">
        <v>1236</v>
      </c>
      <c r="G940" s="81" t="b">
        <v>0</v>
      </c>
      <c r="H940" s="81" t="b">
        <v>0</v>
      </c>
      <c r="I940" s="81" t="b">
        <v>0</v>
      </c>
      <c r="J940" s="81" t="b">
        <v>0</v>
      </c>
      <c r="K940" s="81" t="b">
        <v>0</v>
      </c>
      <c r="L940" s="81" t="b">
        <v>0</v>
      </c>
    </row>
    <row r="941" spans="1:12" ht="15">
      <c r="A941" s="81" t="s">
        <v>474</v>
      </c>
      <c r="B941" s="81" t="s">
        <v>1369</v>
      </c>
      <c r="C941" s="81">
        <v>4</v>
      </c>
      <c r="D941" s="119">
        <v>0</v>
      </c>
      <c r="E941" s="119">
        <v>1.3424226808222062</v>
      </c>
      <c r="F941" s="81" t="s">
        <v>1236</v>
      </c>
      <c r="G941" s="81" t="b">
        <v>0</v>
      </c>
      <c r="H941" s="81" t="b">
        <v>0</v>
      </c>
      <c r="I941" s="81" t="b">
        <v>0</v>
      </c>
      <c r="J941" s="81" t="b">
        <v>0</v>
      </c>
      <c r="K941" s="81" t="b">
        <v>0</v>
      </c>
      <c r="L941" s="81" t="b">
        <v>0</v>
      </c>
    </row>
    <row r="942" spans="1:12" ht="15">
      <c r="A942" s="81" t="s">
        <v>1369</v>
      </c>
      <c r="B942" s="81" t="s">
        <v>1549</v>
      </c>
      <c r="C942" s="81">
        <v>4</v>
      </c>
      <c r="D942" s="119">
        <v>0</v>
      </c>
      <c r="E942" s="119">
        <v>1.3424226808222062</v>
      </c>
      <c r="F942" s="81" t="s">
        <v>1236</v>
      </c>
      <c r="G942" s="81" t="b">
        <v>0</v>
      </c>
      <c r="H942" s="81" t="b">
        <v>0</v>
      </c>
      <c r="I942" s="81" t="b">
        <v>0</v>
      </c>
      <c r="J942" s="81" t="b">
        <v>0</v>
      </c>
      <c r="K942" s="81" t="b">
        <v>0</v>
      </c>
      <c r="L942" s="81" t="b">
        <v>0</v>
      </c>
    </row>
    <row r="943" spans="1:12" ht="15">
      <c r="A943" s="81" t="s">
        <v>1549</v>
      </c>
      <c r="B943" s="81" t="s">
        <v>1376</v>
      </c>
      <c r="C943" s="81">
        <v>4</v>
      </c>
      <c r="D943" s="119">
        <v>0</v>
      </c>
      <c r="E943" s="119">
        <v>1.3424226808222062</v>
      </c>
      <c r="F943" s="81" t="s">
        <v>1236</v>
      </c>
      <c r="G943" s="81" t="b">
        <v>0</v>
      </c>
      <c r="H943" s="81" t="b">
        <v>0</v>
      </c>
      <c r="I943" s="81" t="b">
        <v>0</v>
      </c>
      <c r="J943" s="81" t="b">
        <v>0</v>
      </c>
      <c r="K943" s="81" t="b">
        <v>0</v>
      </c>
      <c r="L943" s="81" t="b">
        <v>0</v>
      </c>
    </row>
    <row r="944" spans="1:12" ht="15">
      <c r="A944" s="81" t="s">
        <v>1376</v>
      </c>
      <c r="B944" s="81" t="s">
        <v>468</v>
      </c>
      <c r="C944" s="81">
        <v>4</v>
      </c>
      <c r="D944" s="119">
        <v>0</v>
      </c>
      <c r="E944" s="119">
        <v>1.0413926851582251</v>
      </c>
      <c r="F944" s="81" t="s">
        <v>1236</v>
      </c>
      <c r="G944" s="81" t="b">
        <v>0</v>
      </c>
      <c r="H944" s="81" t="b">
        <v>0</v>
      </c>
      <c r="I944" s="81" t="b">
        <v>0</v>
      </c>
      <c r="J944" s="81" t="b">
        <v>0</v>
      </c>
      <c r="K944" s="81" t="b">
        <v>0</v>
      </c>
      <c r="L944" s="81" t="b">
        <v>0</v>
      </c>
    </row>
    <row r="945" spans="1:12" ht="15">
      <c r="A945" s="81" t="s">
        <v>468</v>
      </c>
      <c r="B945" s="81" t="s">
        <v>1355</v>
      </c>
      <c r="C945" s="81">
        <v>4</v>
      </c>
      <c r="D945" s="119">
        <v>0</v>
      </c>
      <c r="E945" s="119">
        <v>1.0413926851582251</v>
      </c>
      <c r="F945" s="81" t="s">
        <v>1236</v>
      </c>
      <c r="G945" s="81" t="b">
        <v>0</v>
      </c>
      <c r="H945" s="81" t="b">
        <v>0</v>
      </c>
      <c r="I945" s="81" t="b">
        <v>0</v>
      </c>
      <c r="J945" s="81" t="b">
        <v>0</v>
      </c>
      <c r="K945" s="81" t="b">
        <v>0</v>
      </c>
      <c r="L945" s="81" t="b">
        <v>0</v>
      </c>
    </row>
    <row r="946" spans="1:12" ht="15">
      <c r="A946" s="81" t="s">
        <v>1355</v>
      </c>
      <c r="B946" s="81" t="s">
        <v>1295</v>
      </c>
      <c r="C946" s="81">
        <v>4</v>
      </c>
      <c r="D946" s="119">
        <v>0</v>
      </c>
      <c r="E946" s="119">
        <v>1.3424226808222062</v>
      </c>
      <c r="F946" s="81" t="s">
        <v>1236</v>
      </c>
      <c r="G946" s="81" t="b">
        <v>0</v>
      </c>
      <c r="H946" s="81" t="b">
        <v>0</v>
      </c>
      <c r="I946" s="81" t="b">
        <v>0</v>
      </c>
      <c r="J946" s="81" t="b">
        <v>0</v>
      </c>
      <c r="K946" s="81" t="b">
        <v>0</v>
      </c>
      <c r="L946" s="81" t="b">
        <v>0</v>
      </c>
    </row>
    <row r="947" spans="1:12" ht="15">
      <c r="A947" s="81" t="s">
        <v>1295</v>
      </c>
      <c r="B947" s="81" t="s">
        <v>1550</v>
      </c>
      <c r="C947" s="81">
        <v>4</v>
      </c>
      <c r="D947" s="119">
        <v>0</v>
      </c>
      <c r="E947" s="119">
        <v>1.3424226808222062</v>
      </c>
      <c r="F947" s="81" t="s">
        <v>1236</v>
      </c>
      <c r="G947" s="81" t="b">
        <v>0</v>
      </c>
      <c r="H947" s="81" t="b">
        <v>0</v>
      </c>
      <c r="I947" s="81" t="b">
        <v>0</v>
      </c>
      <c r="J947" s="81" t="b">
        <v>0</v>
      </c>
      <c r="K947" s="81" t="b">
        <v>0</v>
      </c>
      <c r="L947" s="81" t="b">
        <v>0</v>
      </c>
    </row>
    <row r="948" spans="1:12" ht="15">
      <c r="A948" s="81" t="s">
        <v>1550</v>
      </c>
      <c r="B948" s="81" t="s">
        <v>1350</v>
      </c>
      <c r="C948" s="81">
        <v>4</v>
      </c>
      <c r="D948" s="119">
        <v>0</v>
      </c>
      <c r="E948" s="119">
        <v>1.3424226808222062</v>
      </c>
      <c r="F948" s="81" t="s">
        <v>1236</v>
      </c>
      <c r="G948" s="81" t="b">
        <v>0</v>
      </c>
      <c r="H948" s="81" t="b">
        <v>0</v>
      </c>
      <c r="I948" s="81" t="b">
        <v>0</v>
      </c>
      <c r="J948" s="81" t="b">
        <v>0</v>
      </c>
      <c r="K948" s="81" t="b">
        <v>0</v>
      </c>
      <c r="L948" s="81" t="b">
        <v>0</v>
      </c>
    </row>
    <row r="949" spans="1:12" ht="15">
      <c r="A949" s="81" t="s">
        <v>1350</v>
      </c>
      <c r="B949" s="81" t="s">
        <v>1430</v>
      </c>
      <c r="C949" s="81">
        <v>4</v>
      </c>
      <c r="D949" s="119">
        <v>0</v>
      </c>
      <c r="E949" s="119">
        <v>1.3424226808222062</v>
      </c>
      <c r="F949" s="81" t="s">
        <v>1236</v>
      </c>
      <c r="G949" s="81" t="b">
        <v>0</v>
      </c>
      <c r="H949" s="81" t="b">
        <v>0</v>
      </c>
      <c r="I949" s="81" t="b">
        <v>0</v>
      </c>
      <c r="J949" s="81" t="b">
        <v>0</v>
      </c>
      <c r="K949" s="81" t="b">
        <v>0</v>
      </c>
      <c r="L949" s="81" t="b">
        <v>0</v>
      </c>
    </row>
    <row r="950" spans="1:12" ht="15">
      <c r="A950" s="81" t="s">
        <v>1430</v>
      </c>
      <c r="B950" s="81" t="s">
        <v>1351</v>
      </c>
      <c r="C950" s="81">
        <v>4</v>
      </c>
      <c r="D950" s="119">
        <v>0</v>
      </c>
      <c r="E950" s="119">
        <v>1.3424226808222062</v>
      </c>
      <c r="F950" s="81" t="s">
        <v>1236</v>
      </c>
      <c r="G950" s="81" t="b">
        <v>0</v>
      </c>
      <c r="H950" s="81" t="b">
        <v>0</v>
      </c>
      <c r="I950" s="81" t="b">
        <v>0</v>
      </c>
      <c r="J950" s="81" t="b">
        <v>0</v>
      </c>
      <c r="K950" s="81" t="b">
        <v>0</v>
      </c>
      <c r="L950" s="81" t="b">
        <v>0</v>
      </c>
    </row>
    <row r="951" spans="1:12" ht="15">
      <c r="A951" s="81" t="s">
        <v>1351</v>
      </c>
      <c r="B951" s="81" t="s">
        <v>1315</v>
      </c>
      <c r="C951" s="81">
        <v>4</v>
      </c>
      <c r="D951" s="119">
        <v>0</v>
      </c>
      <c r="E951" s="119">
        <v>1.3424226808222062</v>
      </c>
      <c r="F951" s="81" t="s">
        <v>1236</v>
      </c>
      <c r="G951" s="81" t="b">
        <v>0</v>
      </c>
      <c r="H951" s="81" t="b">
        <v>0</v>
      </c>
      <c r="I951" s="81" t="b">
        <v>0</v>
      </c>
      <c r="J951" s="81" t="b">
        <v>0</v>
      </c>
      <c r="K951" s="81" t="b">
        <v>0</v>
      </c>
      <c r="L951" s="81" t="b">
        <v>0</v>
      </c>
    </row>
    <row r="952" spans="1:12" ht="15">
      <c r="A952" s="81" t="s">
        <v>1315</v>
      </c>
      <c r="B952" s="81" t="s">
        <v>1551</v>
      </c>
      <c r="C952" s="81">
        <v>4</v>
      </c>
      <c r="D952" s="119">
        <v>0</v>
      </c>
      <c r="E952" s="119">
        <v>1.3424226808222062</v>
      </c>
      <c r="F952" s="81" t="s">
        <v>1236</v>
      </c>
      <c r="G952" s="81" t="b">
        <v>0</v>
      </c>
      <c r="H952" s="81" t="b">
        <v>0</v>
      </c>
      <c r="I952" s="81" t="b">
        <v>0</v>
      </c>
      <c r="J952" s="81" t="b">
        <v>0</v>
      </c>
      <c r="K952" s="81" t="b">
        <v>0</v>
      </c>
      <c r="L952" s="81" t="b">
        <v>0</v>
      </c>
    </row>
    <row r="953" spans="1:12" ht="15">
      <c r="A953" s="81" t="s">
        <v>1551</v>
      </c>
      <c r="B953" s="81" t="s">
        <v>1370</v>
      </c>
      <c r="C953" s="81">
        <v>4</v>
      </c>
      <c r="D953" s="119">
        <v>0</v>
      </c>
      <c r="E953" s="119">
        <v>1.3424226808222062</v>
      </c>
      <c r="F953" s="81" t="s">
        <v>1236</v>
      </c>
      <c r="G953" s="81" t="b">
        <v>0</v>
      </c>
      <c r="H953" s="81" t="b">
        <v>0</v>
      </c>
      <c r="I953" s="81" t="b">
        <v>0</v>
      </c>
      <c r="J953" s="81" t="b">
        <v>0</v>
      </c>
      <c r="K953" s="81" t="b">
        <v>0</v>
      </c>
      <c r="L953" s="81" t="b">
        <v>0</v>
      </c>
    </row>
    <row r="954" spans="1:12" ht="15">
      <c r="A954" s="81" t="s">
        <v>1370</v>
      </c>
      <c r="B954" s="81" t="s">
        <v>1320</v>
      </c>
      <c r="C954" s="81">
        <v>4</v>
      </c>
      <c r="D954" s="119">
        <v>0</v>
      </c>
      <c r="E954" s="119">
        <v>1.3424226808222062</v>
      </c>
      <c r="F954" s="81" t="s">
        <v>1236</v>
      </c>
      <c r="G954" s="81" t="b">
        <v>0</v>
      </c>
      <c r="H954" s="81" t="b">
        <v>0</v>
      </c>
      <c r="I954" s="81" t="b">
        <v>0</v>
      </c>
      <c r="J954" s="81" t="b">
        <v>0</v>
      </c>
      <c r="K954" s="81" t="b">
        <v>0</v>
      </c>
      <c r="L954" s="81" t="b">
        <v>0</v>
      </c>
    </row>
    <row r="955" spans="1:12" ht="15">
      <c r="A955" s="81" t="s">
        <v>1320</v>
      </c>
      <c r="B955" s="81" t="s">
        <v>1313</v>
      </c>
      <c r="C955" s="81">
        <v>4</v>
      </c>
      <c r="D955" s="119">
        <v>0</v>
      </c>
      <c r="E955" s="119">
        <v>1.3424226808222062</v>
      </c>
      <c r="F955" s="81" t="s">
        <v>1236</v>
      </c>
      <c r="G955" s="81" t="b">
        <v>0</v>
      </c>
      <c r="H955" s="81" t="b">
        <v>0</v>
      </c>
      <c r="I955" s="81" t="b">
        <v>0</v>
      </c>
      <c r="J955" s="81" t="b">
        <v>0</v>
      </c>
      <c r="K955" s="81" t="b">
        <v>0</v>
      </c>
      <c r="L955" s="81" t="b">
        <v>0</v>
      </c>
    </row>
    <row r="956" spans="1:12" ht="15">
      <c r="A956" s="81" t="s">
        <v>1313</v>
      </c>
      <c r="B956" s="81" t="s">
        <v>468</v>
      </c>
      <c r="C956" s="81">
        <v>4</v>
      </c>
      <c r="D956" s="119">
        <v>0</v>
      </c>
      <c r="E956" s="119">
        <v>1.0413926851582251</v>
      </c>
      <c r="F956" s="81" t="s">
        <v>1236</v>
      </c>
      <c r="G956" s="81" t="b">
        <v>0</v>
      </c>
      <c r="H956" s="81" t="b">
        <v>0</v>
      </c>
      <c r="I956" s="81" t="b">
        <v>0</v>
      </c>
      <c r="J956" s="81" t="b">
        <v>0</v>
      </c>
      <c r="K956" s="81" t="b">
        <v>0</v>
      </c>
      <c r="L956" s="81" t="b">
        <v>0</v>
      </c>
    </row>
    <row r="957" spans="1:12" ht="15">
      <c r="A957" s="81" t="s">
        <v>468</v>
      </c>
      <c r="B957" s="81" t="s">
        <v>1352</v>
      </c>
      <c r="C957" s="81">
        <v>4</v>
      </c>
      <c r="D957" s="119">
        <v>0</v>
      </c>
      <c r="E957" s="119">
        <v>1.0413926851582251</v>
      </c>
      <c r="F957" s="81" t="s">
        <v>1236</v>
      </c>
      <c r="G957" s="81" t="b">
        <v>0</v>
      </c>
      <c r="H957" s="81" t="b">
        <v>0</v>
      </c>
      <c r="I957" s="81" t="b">
        <v>0</v>
      </c>
      <c r="J957" s="81" t="b">
        <v>0</v>
      </c>
      <c r="K957" s="81" t="b">
        <v>0</v>
      </c>
      <c r="L957" s="81" t="b">
        <v>0</v>
      </c>
    </row>
    <row r="958" spans="1:12" ht="15">
      <c r="A958" s="81" t="s">
        <v>1352</v>
      </c>
      <c r="B958" s="81" t="s">
        <v>1552</v>
      </c>
      <c r="C958" s="81">
        <v>4</v>
      </c>
      <c r="D958" s="119">
        <v>0</v>
      </c>
      <c r="E958" s="119">
        <v>1.3424226808222062</v>
      </c>
      <c r="F958" s="81" t="s">
        <v>1236</v>
      </c>
      <c r="G958" s="81" t="b">
        <v>0</v>
      </c>
      <c r="H958" s="81" t="b">
        <v>0</v>
      </c>
      <c r="I958" s="81" t="b">
        <v>0</v>
      </c>
      <c r="J958" s="81" t="b">
        <v>0</v>
      </c>
      <c r="K958" s="81" t="b">
        <v>0</v>
      </c>
      <c r="L958" s="81" t="b">
        <v>0</v>
      </c>
    </row>
    <row r="959" spans="1:12" ht="15">
      <c r="A959" s="81" t="s">
        <v>1552</v>
      </c>
      <c r="B959" s="81" t="s">
        <v>1553</v>
      </c>
      <c r="C959" s="81">
        <v>4</v>
      </c>
      <c r="D959" s="119">
        <v>0</v>
      </c>
      <c r="E959" s="119">
        <v>1.3424226808222062</v>
      </c>
      <c r="F959" s="81" t="s">
        <v>1236</v>
      </c>
      <c r="G959" s="81" t="b">
        <v>0</v>
      </c>
      <c r="H959" s="81" t="b">
        <v>0</v>
      </c>
      <c r="I959" s="81" t="b">
        <v>0</v>
      </c>
      <c r="J959" s="81" t="b">
        <v>0</v>
      </c>
      <c r="K959" s="81" t="b">
        <v>0</v>
      </c>
      <c r="L959" s="81" t="b">
        <v>0</v>
      </c>
    </row>
    <row r="960" spans="1:12" ht="15">
      <c r="A960" s="81" t="s">
        <v>1502</v>
      </c>
      <c r="B960" s="81" t="s">
        <v>1503</v>
      </c>
      <c r="C960" s="81">
        <v>4</v>
      </c>
      <c r="D960" s="119">
        <v>0</v>
      </c>
      <c r="E960" s="119">
        <v>1.6901960800285136</v>
      </c>
      <c r="F960" s="81" t="s">
        <v>1237</v>
      </c>
      <c r="G960" s="81" t="b">
        <v>0</v>
      </c>
      <c r="H960" s="81" t="b">
        <v>0</v>
      </c>
      <c r="I960" s="81" t="b">
        <v>0</v>
      </c>
      <c r="J960" s="81" t="b">
        <v>0</v>
      </c>
      <c r="K960" s="81" t="b">
        <v>0</v>
      </c>
      <c r="L960" s="81" t="b">
        <v>0</v>
      </c>
    </row>
    <row r="961" spans="1:12" ht="15">
      <c r="A961" s="81" t="s">
        <v>1400</v>
      </c>
      <c r="B961" s="81" t="s">
        <v>1501</v>
      </c>
      <c r="C961" s="81">
        <v>2</v>
      </c>
      <c r="D961" s="119">
        <v>0</v>
      </c>
      <c r="E961" s="119">
        <v>1.5141048209728323</v>
      </c>
      <c r="F961" s="81" t="s">
        <v>1237</v>
      </c>
      <c r="G961" s="81" t="b">
        <v>0</v>
      </c>
      <c r="H961" s="81" t="b">
        <v>0</v>
      </c>
      <c r="I961" s="81" t="b">
        <v>0</v>
      </c>
      <c r="J961" s="81" t="b">
        <v>0</v>
      </c>
      <c r="K961" s="81" t="b">
        <v>0</v>
      </c>
      <c r="L961" s="81" t="b">
        <v>0</v>
      </c>
    </row>
    <row r="962" spans="1:12" ht="15">
      <c r="A962" s="81" t="s">
        <v>1501</v>
      </c>
      <c r="B962" s="81" t="s">
        <v>1867</v>
      </c>
      <c r="C962" s="81">
        <v>2</v>
      </c>
      <c r="D962" s="119">
        <v>0</v>
      </c>
      <c r="E962" s="119">
        <v>1.9912260756924949</v>
      </c>
      <c r="F962" s="81" t="s">
        <v>1237</v>
      </c>
      <c r="G962" s="81" t="b">
        <v>0</v>
      </c>
      <c r="H962" s="81" t="b">
        <v>0</v>
      </c>
      <c r="I962" s="81" t="b">
        <v>0</v>
      </c>
      <c r="J962" s="81" t="b">
        <v>0</v>
      </c>
      <c r="K962" s="81" t="b">
        <v>0</v>
      </c>
      <c r="L962" s="81" t="b">
        <v>0</v>
      </c>
    </row>
    <row r="963" spans="1:12" ht="15">
      <c r="A963" s="81" t="s">
        <v>1867</v>
      </c>
      <c r="B963" s="81" t="s">
        <v>1502</v>
      </c>
      <c r="C963" s="81">
        <v>2</v>
      </c>
      <c r="D963" s="119">
        <v>0</v>
      </c>
      <c r="E963" s="119">
        <v>1.6901960800285136</v>
      </c>
      <c r="F963" s="81" t="s">
        <v>1237</v>
      </c>
      <c r="G963" s="81" t="b">
        <v>0</v>
      </c>
      <c r="H963" s="81" t="b">
        <v>0</v>
      </c>
      <c r="I963" s="81" t="b">
        <v>0</v>
      </c>
      <c r="J963" s="81" t="b">
        <v>0</v>
      </c>
      <c r="K963" s="81" t="b">
        <v>0</v>
      </c>
      <c r="L963" s="81" t="b">
        <v>0</v>
      </c>
    </row>
    <row r="964" spans="1:12" ht="15">
      <c r="A964" s="81" t="s">
        <v>1503</v>
      </c>
      <c r="B964" s="81" t="s">
        <v>1868</v>
      </c>
      <c r="C964" s="81">
        <v>2</v>
      </c>
      <c r="D964" s="119">
        <v>0</v>
      </c>
      <c r="E964" s="119">
        <v>1.6901960800285136</v>
      </c>
      <c r="F964" s="81" t="s">
        <v>1237</v>
      </c>
      <c r="G964" s="81" t="b">
        <v>0</v>
      </c>
      <c r="H964" s="81" t="b">
        <v>0</v>
      </c>
      <c r="I964" s="81" t="b">
        <v>0</v>
      </c>
      <c r="J964" s="81" t="b">
        <v>0</v>
      </c>
      <c r="K964" s="81" t="b">
        <v>0</v>
      </c>
      <c r="L964" s="81" t="b">
        <v>0</v>
      </c>
    </row>
    <row r="965" spans="1:12" ht="15">
      <c r="A965" s="81" t="s">
        <v>1868</v>
      </c>
      <c r="B965" s="81" t="s">
        <v>1869</v>
      </c>
      <c r="C965" s="81">
        <v>2</v>
      </c>
      <c r="D965" s="119">
        <v>0</v>
      </c>
      <c r="E965" s="119">
        <v>1.9912260756924949</v>
      </c>
      <c r="F965" s="81" t="s">
        <v>1237</v>
      </c>
      <c r="G965" s="81" t="b">
        <v>0</v>
      </c>
      <c r="H965" s="81" t="b">
        <v>0</v>
      </c>
      <c r="I965" s="81" t="b">
        <v>0</v>
      </c>
      <c r="J965" s="81" t="b">
        <v>0</v>
      </c>
      <c r="K965" s="81" t="b">
        <v>0</v>
      </c>
      <c r="L965" s="81" t="b">
        <v>0</v>
      </c>
    </row>
    <row r="966" spans="1:12" ht="15">
      <c r="A966" s="81" t="s">
        <v>1869</v>
      </c>
      <c r="B966" s="81" t="s">
        <v>1870</v>
      </c>
      <c r="C966" s="81">
        <v>2</v>
      </c>
      <c r="D966" s="119">
        <v>0</v>
      </c>
      <c r="E966" s="119">
        <v>1.9912260756924949</v>
      </c>
      <c r="F966" s="81" t="s">
        <v>1237</v>
      </c>
      <c r="G966" s="81" t="b">
        <v>0</v>
      </c>
      <c r="H966" s="81" t="b">
        <v>0</v>
      </c>
      <c r="I966" s="81" t="b">
        <v>0</v>
      </c>
      <c r="J966" s="81" t="b">
        <v>0</v>
      </c>
      <c r="K966" s="81" t="b">
        <v>0</v>
      </c>
      <c r="L966" s="81" t="b">
        <v>0</v>
      </c>
    </row>
    <row r="967" spans="1:12" ht="15">
      <c r="A967" s="81" t="s">
        <v>1870</v>
      </c>
      <c r="B967" s="81" t="s">
        <v>1284</v>
      </c>
      <c r="C967" s="81">
        <v>2</v>
      </c>
      <c r="D967" s="119">
        <v>0</v>
      </c>
      <c r="E967" s="119">
        <v>1.3891660843645326</v>
      </c>
      <c r="F967" s="81" t="s">
        <v>1237</v>
      </c>
      <c r="G967" s="81" t="b">
        <v>0</v>
      </c>
      <c r="H967" s="81" t="b">
        <v>0</v>
      </c>
      <c r="I967" s="81" t="b">
        <v>0</v>
      </c>
      <c r="J967" s="81" t="b">
        <v>0</v>
      </c>
      <c r="K967" s="81" t="b">
        <v>0</v>
      </c>
      <c r="L967" s="81" t="b">
        <v>0</v>
      </c>
    </row>
    <row r="968" spans="1:12" ht="15">
      <c r="A968" s="81" t="s">
        <v>1284</v>
      </c>
      <c r="B968" s="81" t="s">
        <v>1871</v>
      </c>
      <c r="C968" s="81">
        <v>2</v>
      </c>
      <c r="D968" s="119">
        <v>0</v>
      </c>
      <c r="E968" s="119">
        <v>1.3891660843645326</v>
      </c>
      <c r="F968" s="81" t="s">
        <v>1237</v>
      </c>
      <c r="G968" s="81" t="b">
        <v>0</v>
      </c>
      <c r="H968" s="81" t="b">
        <v>0</v>
      </c>
      <c r="I968" s="81" t="b">
        <v>0</v>
      </c>
      <c r="J968" s="81" t="b">
        <v>0</v>
      </c>
      <c r="K968" s="81" t="b">
        <v>0</v>
      </c>
      <c r="L968" s="81" t="b">
        <v>0</v>
      </c>
    </row>
    <row r="969" spans="1:12" ht="15">
      <c r="A969" s="81" t="s">
        <v>1871</v>
      </c>
      <c r="B969" s="81" t="s">
        <v>1349</v>
      </c>
      <c r="C969" s="81">
        <v>2</v>
      </c>
      <c r="D969" s="119">
        <v>0</v>
      </c>
      <c r="E969" s="119">
        <v>1.6901960800285136</v>
      </c>
      <c r="F969" s="81" t="s">
        <v>1237</v>
      </c>
      <c r="G969" s="81" t="b">
        <v>0</v>
      </c>
      <c r="H969" s="81" t="b">
        <v>0</v>
      </c>
      <c r="I969" s="81" t="b">
        <v>0</v>
      </c>
      <c r="J969" s="81" t="b">
        <v>0</v>
      </c>
      <c r="K969" s="81" t="b">
        <v>0</v>
      </c>
      <c r="L969" s="81" t="b">
        <v>0</v>
      </c>
    </row>
    <row r="970" spans="1:12" ht="15">
      <c r="A970" s="81" t="s">
        <v>1349</v>
      </c>
      <c r="B970" s="81" t="s">
        <v>1367</v>
      </c>
      <c r="C970" s="81">
        <v>2</v>
      </c>
      <c r="D970" s="119">
        <v>0</v>
      </c>
      <c r="E970" s="119">
        <v>1.3891660843645326</v>
      </c>
      <c r="F970" s="81" t="s">
        <v>1237</v>
      </c>
      <c r="G970" s="81" t="b">
        <v>0</v>
      </c>
      <c r="H970" s="81" t="b">
        <v>0</v>
      </c>
      <c r="I970" s="81" t="b">
        <v>0</v>
      </c>
      <c r="J970" s="81" t="b">
        <v>0</v>
      </c>
      <c r="K970" s="81" t="b">
        <v>0</v>
      </c>
      <c r="L970" s="81" t="b">
        <v>0</v>
      </c>
    </row>
    <row r="971" spans="1:12" ht="15">
      <c r="A971" s="81" t="s">
        <v>1367</v>
      </c>
      <c r="B971" s="81" t="s">
        <v>1872</v>
      </c>
      <c r="C971" s="81">
        <v>2</v>
      </c>
      <c r="D971" s="119">
        <v>0</v>
      </c>
      <c r="E971" s="119">
        <v>1.6901960800285136</v>
      </c>
      <c r="F971" s="81" t="s">
        <v>1237</v>
      </c>
      <c r="G971" s="81" t="b">
        <v>0</v>
      </c>
      <c r="H971" s="81" t="b">
        <v>0</v>
      </c>
      <c r="I971" s="81" t="b">
        <v>0</v>
      </c>
      <c r="J971" s="81" t="b">
        <v>0</v>
      </c>
      <c r="K971" s="81" t="b">
        <v>1</v>
      </c>
      <c r="L971" s="81" t="b">
        <v>0</v>
      </c>
    </row>
    <row r="972" spans="1:12" ht="15">
      <c r="A972" s="81" t="s">
        <v>1872</v>
      </c>
      <c r="B972" s="81" t="s">
        <v>1504</v>
      </c>
      <c r="C972" s="81">
        <v>2</v>
      </c>
      <c r="D972" s="119">
        <v>0</v>
      </c>
      <c r="E972" s="119">
        <v>1.9912260756924949</v>
      </c>
      <c r="F972" s="81" t="s">
        <v>1237</v>
      </c>
      <c r="G972" s="81" t="b">
        <v>0</v>
      </c>
      <c r="H972" s="81" t="b">
        <v>1</v>
      </c>
      <c r="I972" s="81" t="b">
        <v>0</v>
      </c>
      <c r="J972" s="81" t="b">
        <v>0</v>
      </c>
      <c r="K972" s="81" t="b">
        <v>0</v>
      </c>
      <c r="L972" s="81" t="b">
        <v>0</v>
      </c>
    </row>
    <row r="973" spans="1:12" ht="15">
      <c r="A973" s="81" t="s">
        <v>1504</v>
      </c>
      <c r="B973" s="81" t="s">
        <v>1873</v>
      </c>
      <c r="C973" s="81">
        <v>2</v>
      </c>
      <c r="D973" s="119">
        <v>0</v>
      </c>
      <c r="E973" s="119">
        <v>1.9912260756924949</v>
      </c>
      <c r="F973" s="81" t="s">
        <v>1237</v>
      </c>
      <c r="G973" s="81" t="b">
        <v>0</v>
      </c>
      <c r="H973" s="81" t="b">
        <v>0</v>
      </c>
      <c r="I973" s="81" t="b">
        <v>0</v>
      </c>
      <c r="J973" s="81" t="b">
        <v>0</v>
      </c>
      <c r="K973" s="81" t="b">
        <v>0</v>
      </c>
      <c r="L973" s="81" t="b">
        <v>0</v>
      </c>
    </row>
    <row r="974" spans="1:12" ht="15">
      <c r="A974" s="81" t="s">
        <v>1873</v>
      </c>
      <c r="B974" s="81" t="s">
        <v>1390</v>
      </c>
      <c r="C974" s="81">
        <v>2</v>
      </c>
      <c r="D974" s="119">
        <v>0</v>
      </c>
      <c r="E974" s="119">
        <v>1.9912260756924949</v>
      </c>
      <c r="F974" s="81" t="s">
        <v>1237</v>
      </c>
      <c r="G974" s="81" t="b">
        <v>0</v>
      </c>
      <c r="H974" s="81" t="b">
        <v>0</v>
      </c>
      <c r="I974" s="81" t="b">
        <v>0</v>
      </c>
      <c r="J974" s="81" t="b">
        <v>0</v>
      </c>
      <c r="K974" s="81" t="b">
        <v>0</v>
      </c>
      <c r="L974" s="81" t="b">
        <v>0</v>
      </c>
    </row>
    <row r="975" spans="1:12" ht="15">
      <c r="A975" s="81" t="s">
        <v>1390</v>
      </c>
      <c r="B975" s="81" t="s">
        <v>1654</v>
      </c>
      <c r="C975" s="81">
        <v>2</v>
      </c>
      <c r="D975" s="119">
        <v>0</v>
      </c>
      <c r="E975" s="119">
        <v>1.9912260756924949</v>
      </c>
      <c r="F975" s="81" t="s">
        <v>1237</v>
      </c>
      <c r="G975" s="81" t="b">
        <v>0</v>
      </c>
      <c r="H975" s="81" t="b">
        <v>0</v>
      </c>
      <c r="I975" s="81" t="b">
        <v>0</v>
      </c>
      <c r="J975" s="81" t="b">
        <v>0</v>
      </c>
      <c r="K975" s="81" t="b">
        <v>0</v>
      </c>
      <c r="L975" s="81" t="b">
        <v>0</v>
      </c>
    </row>
    <row r="976" spans="1:12" ht="15">
      <c r="A976" s="81" t="s">
        <v>1654</v>
      </c>
      <c r="B976" s="81" t="s">
        <v>1289</v>
      </c>
      <c r="C976" s="81">
        <v>2</v>
      </c>
      <c r="D976" s="119">
        <v>0</v>
      </c>
      <c r="E976" s="119">
        <v>1.9912260756924949</v>
      </c>
      <c r="F976" s="81" t="s">
        <v>1237</v>
      </c>
      <c r="G976" s="81" t="b">
        <v>0</v>
      </c>
      <c r="H976" s="81" t="b">
        <v>0</v>
      </c>
      <c r="I976" s="81" t="b">
        <v>0</v>
      </c>
      <c r="J976" s="81" t="b">
        <v>0</v>
      </c>
      <c r="K976" s="81" t="b">
        <v>0</v>
      </c>
      <c r="L976" s="81" t="b">
        <v>0</v>
      </c>
    </row>
    <row r="977" spans="1:12" ht="15">
      <c r="A977" s="81" t="s">
        <v>1289</v>
      </c>
      <c r="B977" s="81" t="s">
        <v>1291</v>
      </c>
      <c r="C977" s="81">
        <v>2</v>
      </c>
      <c r="D977" s="119">
        <v>0</v>
      </c>
      <c r="E977" s="119">
        <v>1.9912260756924949</v>
      </c>
      <c r="F977" s="81" t="s">
        <v>1237</v>
      </c>
      <c r="G977" s="81" t="b">
        <v>0</v>
      </c>
      <c r="H977" s="81" t="b">
        <v>0</v>
      </c>
      <c r="I977" s="81" t="b">
        <v>0</v>
      </c>
      <c r="J977" s="81" t="b">
        <v>0</v>
      </c>
      <c r="K977" s="81" t="b">
        <v>0</v>
      </c>
      <c r="L977" s="81" t="b">
        <v>0</v>
      </c>
    </row>
    <row r="978" spans="1:12" ht="15">
      <c r="A978" s="81" t="s">
        <v>1291</v>
      </c>
      <c r="B978" s="81" t="s">
        <v>1281</v>
      </c>
      <c r="C978" s="81">
        <v>2</v>
      </c>
      <c r="D978" s="119">
        <v>0</v>
      </c>
      <c r="E978" s="119">
        <v>1.9912260756924949</v>
      </c>
      <c r="F978" s="81" t="s">
        <v>1237</v>
      </c>
      <c r="G978" s="81" t="b">
        <v>0</v>
      </c>
      <c r="H978" s="81" t="b">
        <v>0</v>
      </c>
      <c r="I978" s="81" t="b">
        <v>0</v>
      </c>
      <c r="J978" s="81" t="b">
        <v>0</v>
      </c>
      <c r="K978" s="81" t="b">
        <v>0</v>
      </c>
      <c r="L978" s="81" t="b">
        <v>0</v>
      </c>
    </row>
    <row r="979" spans="1:12" ht="15">
      <c r="A979" s="81" t="s">
        <v>1281</v>
      </c>
      <c r="B979" s="81" t="s">
        <v>1874</v>
      </c>
      <c r="C979" s="81">
        <v>2</v>
      </c>
      <c r="D979" s="119">
        <v>0</v>
      </c>
      <c r="E979" s="119">
        <v>1.9912260756924949</v>
      </c>
      <c r="F979" s="81" t="s">
        <v>1237</v>
      </c>
      <c r="G979" s="81" t="b">
        <v>0</v>
      </c>
      <c r="H979" s="81" t="b">
        <v>0</v>
      </c>
      <c r="I979" s="81" t="b">
        <v>0</v>
      </c>
      <c r="J979" s="81" t="b">
        <v>0</v>
      </c>
      <c r="K979" s="81" t="b">
        <v>0</v>
      </c>
      <c r="L979" s="81" t="b">
        <v>0</v>
      </c>
    </row>
    <row r="980" spans="1:12" ht="15">
      <c r="A980" s="81" t="s">
        <v>1874</v>
      </c>
      <c r="B980" s="81" t="s">
        <v>1636</v>
      </c>
      <c r="C980" s="81">
        <v>2</v>
      </c>
      <c r="D980" s="119">
        <v>0</v>
      </c>
      <c r="E980" s="119">
        <v>1.9912260756924949</v>
      </c>
      <c r="F980" s="81" t="s">
        <v>1237</v>
      </c>
      <c r="G980" s="81" t="b">
        <v>0</v>
      </c>
      <c r="H980" s="81" t="b">
        <v>0</v>
      </c>
      <c r="I980" s="81" t="b">
        <v>0</v>
      </c>
      <c r="J980" s="81" t="b">
        <v>0</v>
      </c>
      <c r="K980" s="81" t="b">
        <v>0</v>
      </c>
      <c r="L980" s="81" t="b">
        <v>0</v>
      </c>
    </row>
    <row r="981" spans="1:12" ht="15">
      <c r="A981" s="81" t="s">
        <v>1636</v>
      </c>
      <c r="B981" s="81" t="s">
        <v>1875</v>
      </c>
      <c r="C981" s="81">
        <v>2</v>
      </c>
      <c r="D981" s="119">
        <v>0</v>
      </c>
      <c r="E981" s="119">
        <v>1.9912260756924949</v>
      </c>
      <c r="F981" s="81" t="s">
        <v>1237</v>
      </c>
      <c r="G981" s="81" t="b">
        <v>0</v>
      </c>
      <c r="H981" s="81" t="b">
        <v>0</v>
      </c>
      <c r="I981" s="81" t="b">
        <v>0</v>
      </c>
      <c r="J981" s="81" t="b">
        <v>0</v>
      </c>
      <c r="K981" s="81" t="b">
        <v>0</v>
      </c>
      <c r="L981" s="81" t="b">
        <v>0</v>
      </c>
    </row>
    <row r="982" spans="1:12" ht="15">
      <c r="A982" s="81" t="s">
        <v>1875</v>
      </c>
      <c r="B982" s="81" t="s">
        <v>1284</v>
      </c>
      <c r="C982" s="81">
        <v>2</v>
      </c>
      <c r="D982" s="119">
        <v>0</v>
      </c>
      <c r="E982" s="119">
        <v>1.3891660843645326</v>
      </c>
      <c r="F982" s="81" t="s">
        <v>1237</v>
      </c>
      <c r="G982" s="81" t="b">
        <v>0</v>
      </c>
      <c r="H982" s="81" t="b">
        <v>0</v>
      </c>
      <c r="I982" s="81" t="b">
        <v>0</v>
      </c>
      <c r="J982" s="81" t="b">
        <v>0</v>
      </c>
      <c r="K982" s="81" t="b">
        <v>0</v>
      </c>
      <c r="L982" s="81" t="b">
        <v>0</v>
      </c>
    </row>
    <row r="983" spans="1:12" ht="15">
      <c r="A983" s="81" t="s">
        <v>1284</v>
      </c>
      <c r="B983" s="81" t="s">
        <v>1876</v>
      </c>
      <c r="C983" s="81">
        <v>2</v>
      </c>
      <c r="D983" s="119">
        <v>0</v>
      </c>
      <c r="E983" s="119">
        <v>1.3891660843645326</v>
      </c>
      <c r="F983" s="81" t="s">
        <v>1237</v>
      </c>
      <c r="G983" s="81" t="b">
        <v>0</v>
      </c>
      <c r="H983" s="81" t="b">
        <v>0</v>
      </c>
      <c r="I983" s="81" t="b">
        <v>0</v>
      </c>
      <c r="J983" s="81" t="b">
        <v>0</v>
      </c>
      <c r="K983" s="81" t="b">
        <v>1</v>
      </c>
      <c r="L983" s="81" t="b">
        <v>0</v>
      </c>
    </row>
    <row r="984" spans="1:12" ht="15">
      <c r="A984" s="81" t="s">
        <v>1876</v>
      </c>
      <c r="B984" s="81" t="s">
        <v>1336</v>
      </c>
      <c r="C984" s="81">
        <v>2</v>
      </c>
      <c r="D984" s="119">
        <v>0</v>
      </c>
      <c r="E984" s="119">
        <v>1.9912260756924949</v>
      </c>
      <c r="F984" s="81" t="s">
        <v>1237</v>
      </c>
      <c r="G984" s="81" t="b">
        <v>0</v>
      </c>
      <c r="H984" s="81" t="b">
        <v>1</v>
      </c>
      <c r="I984" s="81" t="b">
        <v>0</v>
      </c>
      <c r="J984" s="81" t="b">
        <v>0</v>
      </c>
      <c r="K984" s="81" t="b">
        <v>0</v>
      </c>
      <c r="L984" s="81" t="b">
        <v>0</v>
      </c>
    </row>
    <row r="985" spans="1:12" ht="15">
      <c r="A985" s="81" t="s">
        <v>1336</v>
      </c>
      <c r="B985" s="81" t="s">
        <v>1349</v>
      </c>
      <c r="C985" s="81">
        <v>2</v>
      </c>
      <c r="D985" s="119">
        <v>0</v>
      </c>
      <c r="E985" s="119">
        <v>1.6901960800285136</v>
      </c>
      <c r="F985" s="81" t="s">
        <v>1237</v>
      </c>
      <c r="G985" s="81" t="b">
        <v>0</v>
      </c>
      <c r="H985" s="81" t="b">
        <v>0</v>
      </c>
      <c r="I985" s="81" t="b">
        <v>0</v>
      </c>
      <c r="J985" s="81" t="b">
        <v>0</v>
      </c>
      <c r="K985" s="81" t="b">
        <v>0</v>
      </c>
      <c r="L985" s="81" t="b">
        <v>0</v>
      </c>
    </row>
    <row r="986" spans="1:12" ht="15">
      <c r="A986" s="81" t="s">
        <v>1349</v>
      </c>
      <c r="B986" s="81" t="s">
        <v>1877</v>
      </c>
      <c r="C986" s="81">
        <v>2</v>
      </c>
      <c r="D986" s="119">
        <v>0</v>
      </c>
      <c r="E986" s="119">
        <v>1.6901960800285136</v>
      </c>
      <c r="F986" s="81" t="s">
        <v>1237</v>
      </c>
      <c r="G986" s="81" t="b">
        <v>0</v>
      </c>
      <c r="H986" s="81" t="b">
        <v>0</v>
      </c>
      <c r="I986" s="81" t="b">
        <v>0</v>
      </c>
      <c r="J986" s="81" t="b">
        <v>0</v>
      </c>
      <c r="K986" s="81" t="b">
        <v>0</v>
      </c>
      <c r="L986" s="81" t="b">
        <v>0</v>
      </c>
    </row>
    <row r="987" spans="1:12" ht="15">
      <c r="A987" s="81" t="s">
        <v>1877</v>
      </c>
      <c r="B987" s="81" t="s">
        <v>1878</v>
      </c>
      <c r="C987" s="81">
        <v>2</v>
      </c>
      <c r="D987" s="119">
        <v>0</v>
      </c>
      <c r="E987" s="119">
        <v>1.9912260756924949</v>
      </c>
      <c r="F987" s="81" t="s">
        <v>1237</v>
      </c>
      <c r="G987" s="81" t="b">
        <v>0</v>
      </c>
      <c r="H987" s="81" t="b">
        <v>0</v>
      </c>
      <c r="I987" s="81" t="b">
        <v>0</v>
      </c>
      <c r="J987" s="81" t="b">
        <v>0</v>
      </c>
      <c r="K987" s="81" t="b">
        <v>0</v>
      </c>
      <c r="L987" s="81" t="b">
        <v>0</v>
      </c>
    </row>
    <row r="988" spans="1:12" ht="15">
      <c r="A988" s="81" t="s">
        <v>1878</v>
      </c>
      <c r="B988" s="81" t="s">
        <v>1394</v>
      </c>
      <c r="C988" s="81">
        <v>2</v>
      </c>
      <c r="D988" s="119">
        <v>0</v>
      </c>
      <c r="E988" s="119">
        <v>1.9912260756924949</v>
      </c>
      <c r="F988" s="81" t="s">
        <v>1237</v>
      </c>
      <c r="G988" s="81" t="b">
        <v>0</v>
      </c>
      <c r="H988" s="81" t="b">
        <v>0</v>
      </c>
      <c r="I988" s="81" t="b">
        <v>0</v>
      </c>
      <c r="J988" s="81" t="b">
        <v>0</v>
      </c>
      <c r="K988" s="81" t="b">
        <v>0</v>
      </c>
      <c r="L988" s="81" t="b">
        <v>0</v>
      </c>
    </row>
    <row r="989" spans="1:12" ht="15">
      <c r="A989" s="81" t="s">
        <v>1394</v>
      </c>
      <c r="B989" s="81" t="s">
        <v>1879</v>
      </c>
      <c r="C989" s="81">
        <v>2</v>
      </c>
      <c r="D989" s="119">
        <v>0</v>
      </c>
      <c r="E989" s="119">
        <v>1.9912260756924949</v>
      </c>
      <c r="F989" s="81" t="s">
        <v>1237</v>
      </c>
      <c r="G989" s="81" t="b">
        <v>0</v>
      </c>
      <c r="H989" s="81" t="b">
        <v>0</v>
      </c>
      <c r="I989" s="81" t="b">
        <v>0</v>
      </c>
      <c r="J989" s="81" t="b">
        <v>0</v>
      </c>
      <c r="K989" s="81" t="b">
        <v>0</v>
      </c>
      <c r="L989" s="81" t="b">
        <v>0</v>
      </c>
    </row>
    <row r="990" spans="1:12" ht="15">
      <c r="A990" s="81" t="s">
        <v>1879</v>
      </c>
      <c r="B990" s="81" t="s">
        <v>1293</v>
      </c>
      <c r="C990" s="81">
        <v>2</v>
      </c>
      <c r="D990" s="119">
        <v>0</v>
      </c>
      <c r="E990" s="119">
        <v>1.9912260756924949</v>
      </c>
      <c r="F990" s="81" t="s">
        <v>1237</v>
      </c>
      <c r="G990" s="81" t="b">
        <v>0</v>
      </c>
      <c r="H990" s="81" t="b">
        <v>0</v>
      </c>
      <c r="I990" s="81" t="b">
        <v>0</v>
      </c>
      <c r="J990" s="81" t="b">
        <v>0</v>
      </c>
      <c r="K990" s="81" t="b">
        <v>0</v>
      </c>
      <c r="L990" s="81" t="b">
        <v>0</v>
      </c>
    </row>
    <row r="991" spans="1:12" ht="15">
      <c r="A991" s="81" t="s">
        <v>1293</v>
      </c>
      <c r="B991" s="81" t="s">
        <v>1502</v>
      </c>
      <c r="C991" s="81">
        <v>2</v>
      </c>
      <c r="D991" s="119">
        <v>0</v>
      </c>
      <c r="E991" s="119">
        <v>1.6901960800285136</v>
      </c>
      <c r="F991" s="81" t="s">
        <v>1237</v>
      </c>
      <c r="G991" s="81" t="b">
        <v>0</v>
      </c>
      <c r="H991" s="81" t="b">
        <v>0</v>
      </c>
      <c r="I991" s="81" t="b">
        <v>0</v>
      </c>
      <c r="J991" s="81" t="b">
        <v>0</v>
      </c>
      <c r="K991" s="81" t="b">
        <v>0</v>
      </c>
      <c r="L991" s="81" t="b">
        <v>0</v>
      </c>
    </row>
    <row r="992" spans="1:12" ht="15">
      <c r="A992" s="81" t="s">
        <v>1503</v>
      </c>
      <c r="B992" s="81" t="s">
        <v>1880</v>
      </c>
      <c r="C992" s="81">
        <v>2</v>
      </c>
      <c r="D992" s="119">
        <v>0</v>
      </c>
      <c r="E992" s="119">
        <v>1.6901960800285136</v>
      </c>
      <c r="F992" s="81" t="s">
        <v>1237</v>
      </c>
      <c r="G992" s="81" t="b">
        <v>0</v>
      </c>
      <c r="H992" s="81" t="b">
        <v>0</v>
      </c>
      <c r="I992" s="81" t="b">
        <v>0</v>
      </c>
      <c r="J992" s="81" t="b">
        <v>0</v>
      </c>
      <c r="K992" s="81" t="b">
        <v>0</v>
      </c>
      <c r="L992" s="81" t="b">
        <v>0</v>
      </c>
    </row>
    <row r="993" spans="1:12" ht="15">
      <c r="A993" s="81" t="s">
        <v>1880</v>
      </c>
      <c r="B993" s="81" t="s">
        <v>1284</v>
      </c>
      <c r="C993" s="81">
        <v>2</v>
      </c>
      <c r="D993" s="119">
        <v>0</v>
      </c>
      <c r="E993" s="119">
        <v>1.3891660843645326</v>
      </c>
      <c r="F993" s="81" t="s">
        <v>1237</v>
      </c>
      <c r="G993" s="81" t="b">
        <v>0</v>
      </c>
      <c r="H993" s="81" t="b">
        <v>0</v>
      </c>
      <c r="I993" s="81" t="b">
        <v>0</v>
      </c>
      <c r="J993" s="81" t="b">
        <v>0</v>
      </c>
      <c r="K993" s="81" t="b">
        <v>0</v>
      </c>
      <c r="L993" s="81" t="b">
        <v>0</v>
      </c>
    </row>
    <row r="994" spans="1:12" ht="15">
      <c r="A994" s="81" t="s">
        <v>1284</v>
      </c>
      <c r="B994" s="81" t="s">
        <v>1286</v>
      </c>
      <c r="C994" s="81">
        <v>2</v>
      </c>
      <c r="D994" s="119">
        <v>0</v>
      </c>
      <c r="E994" s="119">
        <v>1.3891660843645326</v>
      </c>
      <c r="F994" s="81" t="s">
        <v>1237</v>
      </c>
      <c r="G994" s="81" t="b">
        <v>0</v>
      </c>
      <c r="H994" s="81" t="b">
        <v>0</v>
      </c>
      <c r="I994" s="81" t="b">
        <v>0</v>
      </c>
      <c r="J994" s="81" t="b">
        <v>0</v>
      </c>
      <c r="K994" s="81" t="b">
        <v>0</v>
      </c>
      <c r="L994" s="81" t="b">
        <v>0</v>
      </c>
    </row>
    <row r="995" spans="1:12" ht="15">
      <c r="A995" s="81" t="s">
        <v>1286</v>
      </c>
      <c r="B995" s="81" t="s">
        <v>1881</v>
      </c>
      <c r="C995" s="81">
        <v>2</v>
      </c>
      <c r="D995" s="119">
        <v>0</v>
      </c>
      <c r="E995" s="119">
        <v>1.9912260756924949</v>
      </c>
      <c r="F995" s="81" t="s">
        <v>1237</v>
      </c>
      <c r="G995" s="81" t="b">
        <v>0</v>
      </c>
      <c r="H995" s="81" t="b">
        <v>0</v>
      </c>
      <c r="I995" s="81" t="b">
        <v>0</v>
      </c>
      <c r="J995" s="81" t="b">
        <v>0</v>
      </c>
      <c r="K995" s="81" t="b">
        <v>0</v>
      </c>
      <c r="L995" s="81" t="b">
        <v>0</v>
      </c>
    </row>
    <row r="996" spans="1:12" ht="15">
      <c r="A996" s="81" t="s">
        <v>1881</v>
      </c>
      <c r="B996" s="81" t="s">
        <v>492</v>
      </c>
      <c r="C996" s="81">
        <v>2</v>
      </c>
      <c r="D996" s="119">
        <v>0</v>
      </c>
      <c r="E996" s="119">
        <v>1.6901960800285136</v>
      </c>
      <c r="F996" s="81" t="s">
        <v>1237</v>
      </c>
      <c r="G996" s="81" t="b">
        <v>0</v>
      </c>
      <c r="H996" s="81" t="b">
        <v>0</v>
      </c>
      <c r="I996" s="81" t="b">
        <v>0</v>
      </c>
      <c r="J996" s="81" t="b">
        <v>0</v>
      </c>
      <c r="K996" s="81" t="b">
        <v>0</v>
      </c>
      <c r="L996" s="81" t="b">
        <v>0</v>
      </c>
    </row>
    <row r="997" spans="1:12" ht="15">
      <c r="A997" s="81" t="s">
        <v>492</v>
      </c>
      <c r="B997" s="81" t="s">
        <v>1882</v>
      </c>
      <c r="C997" s="81">
        <v>2</v>
      </c>
      <c r="D997" s="119">
        <v>0</v>
      </c>
      <c r="E997" s="119">
        <v>1.6901960800285136</v>
      </c>
      <c r="F997" s="81" t="s">
        <v>1237</v>
      </c>
      <c r="G997" s="81" t="b">
        <v>0</v>
      </c>
      <c r="H997" s="81" t="b">
        <v>0</v>
      </c>
      <c r="I997" s="81" t="b">
        <v>0</v>
      </c>
      <c r="J997" s="81" t="b">
        <v>0</v>
      </c>
      <c r="K997" s="81" t="b">
        <v>0</v>
      </c>
      <c r="L997" s="81" t="b">
        <v>0</v>
      </c>
    </row>
    <row r="998" spans="1:12" ht="15">
      <c r="A998" s="81" t="s">
        <v>1882</v>
      </c>
      <c r="B998" s="81" t="s">
        <v>1367</v>
      </c>
      <c r="C998" s="81">
        <v>2</v>
      </c>
      <c r="D998" s="119">
        <v>0</v>
      </c>
      <c r="E998" s="119">
        <v>1.6901960800285136</v>
      </c>
      <c r="F998" s="81" t="s">
        <v>1237</v>
      </c>
      <c r="G998" s="81" t="b">
        <v>0</v>
      </c>
      <c r="H998" s="81" t="b">
        <v>0</v>
      </c>
      <c r="I998" s="81" t="b">
        <v>0</v>
      </c>
      <c r="J998" s="81" t="b">
        <v>0</v>
      </c>
      <c r="K998" s="81" t="b">
        <v>0</v>
      </c>
      <c r="L998" s="81" t="b">
        <v>0</v>
      </c>
    </row>
    <row r="999" spans="1:12" ht="15">
      <c r="A999" s="81" t="s">
        <v>1367</v>
      </c>
      <c r="B999" s="81" t="s">
        <v>1617</v>
      </c>
      <c r="C999" s="81">
        <v>2</v>
      </c>
      <c r="D999" s="119">
        <v>0</v>
      </c>
      <c r="E999" s="119">
        <v>1.6901960800285136</v>
      </c>
      <c r="F999" s="81" t="s">
        <v>1237</v>
      </c>
      <c r="G999" s="81" t="b">
        <v>0</v>
      </c>
      <c r="H999" s="81" t="b">
        <v>0</v>
      </c>
      <c r="I999" s="81" t="b">
        <v>0</v>
      </c>
      <c r="J999" s="81" t="b">
        <v>0</v>
      </c>
      <c r="K999" s="81" t="b">
        <v>0</v>
      </c>
      <c r="L999" s="81" t="b">
        <v>0</v>
      </c>
    </row>
    <row r="1000" spans="1:12" ht="15">
      <c r="A1000" s="81" t="s">
        <v>1617</v>
      </c>
      <c r="B1000" s="81" t="s">
        <v>1883</v>
      </c>
      <c r="C1000" s="81">
        <v>2</v>
      </c>
      <c r="D1000" s="119">
        <v>0</v>
      </c>
      <c r="E1000" s="119">
        <v>1.9912260756924949</v>
      </c>
      <c r="F1000" s="81" t="s">
        <v>1237</v>
      </c>
      <c r="G1000" s="81" t="b">
        <v>0</v>
      </c>
      <c r="H1000" s="81" t="b">
        <v>0</v>
      </c>
      <c r="I1000" s="81" t="b">
        <v>0</v>
      </c>
      <c r="J1000" s="81" t="b">
        <v>0</v>
      </c>
      <c r="K1000" s="81" t="b">
        <v>0</v>
      </c>
      <c r="L1000" s="81" t="b">
        <v>0</v>
      </c>
    </row>
    <row r="1001" spans="1:12" ht="15">
      <c r="A1001" s="81" t="s">
        <v>1883</v>
      </c>
      <c r="B1001" s="81" t="s">
        <v>1884</v>
      </c>
      <c r="C1001" s="81">
        <v>2</v>
      </c>
      <c r="D1001" s="119">
        <v>0</v>
      </c>
      <c r="E1001" s="119">
        <v>1.9912260756924949</v>
      </c>
      <c r="F1001" s="81" t="s">
        <v>1237</v>
      </c>
      <c r="G1001" s="81" t="b">
        <v>0</v>
      </c>
      <c r="H1001" s="81" t="b">
        <v>0</v>
      </c>
      <c r="I1001" s="81" t="b">
        <v>0</v>
      </c>
      <c r="J1001" s="81" t="b">
        <v>0</v>
      </c>
      <c r="K1001" s="81" t="b">
        <v>0</v>
      </c>
      <c r="L1001" s="81" t="b">
        <v>0</v>
      </c>
    </row>
    <row r="1002" spans="1:12" ht="15">
      <c r="A1002" s="81" t="s">
        <v>1884</v>
      </c>
      <c r="B1002" s="81" t="s">
        <v>1885</v>
      </c>
      <c r="C1002" s="81">
        <v>2</v>
      </c>
      <c r="D1002" s="119">
        <v>0</v>
      </c>
      <c r="E1002" s="119">
        <v>1.9912260756924949</v>
      </c>
      <c r="F1002" s="81" t="s">
        <v>1237</v>
      </c>
      <c r="G1002" s="81" t="b">
        <v>0</v>
      </c>
      <c r="H1002" s="81" t="b">
        <v>0</v>
      </c>
      <c r="I1002" s="81" t="b">
        <v>0</v>
      </c>
      <c r="J1002" s="81" t="b">
        <v>0</v>
      </c>
      <c r="K1002" s="81" t="b">
        <v>0</v>
      </c>
      <c r="L1002" s="81" t="b">
        <v>0</v>
      </c>
    </row>
    <row r="1003" spans="1:12" ht="15">
      <c r="A1003" s="81" t="s">
        <v>1885</v>
      </c>
      <c r="B1003" s="81" t="s">
        <v>1400</v>
      </c>
      <c r="C1003" s="81">
        <v>2</v>
      </c>
      <c r="D1003" s="119">
        <v>0</v>
      </c>
      <c r="E1003" s="119">
        <v>1.6901960800285136</v>
      </c>
      <c r="F1003" s="81" t="s">
        <v>1237</v>
      </c>
      <c r="G1003" s="81" t="b">
        <v>0</v>
      </c>
      <c r="H1003" s="81" t="b">
        <v>0</v>
      </c>
      <c r="I1003" s="81" t="b">
        <v>0</v>
      </c>
      <c r="J1003" s="81" t="b">
        <v>0</v>
      </c>
      <c r="K1003" s="81" t="b">
        <v>0</v>
      </c>
      <c r="L1003" s="81" t="b">
        <v>0</v>
      </c>
    </row>
    <row r="1004" spans="1:12" ht="15">
      <c r="A1004" s="81" t="s">
        <v>1400</v>
      </c>
      <c r="B1004" s="81" t="s">
        <v>1886</v>
      </c>
      <c r="C1004" s="81">
        <v>2</v>
      </c>
      <c r="D1004" s="119">
        <v>0</v>
      </c>
      <c r="E1004" s="119">
        <v>1.5141048209728323</v>
      </c>
      <c r="F1004" s="81" t="s">
        <v>1237</v>
      </c>
      <c r="G1004" s="81" t="b">
        <v>0</v>
      </c>
      <c r="H1004" s="81" t="b">
        <v>0</v>
      </c>
      <c r="I1004" s="81" t="b">
        <v>0</v>
      </c>
      <c r="J1004" s="81" t="b">
        <v>0</v>
      </c>
      <c r="K1004" s="81" t="b">
        <v>0</v>
      </c>
      <c r="L1004" s="81" t="b">
        <v>0</v>
      </c>
    </row>
    <row r="1005" spans="1:12" ht="15">
      <c r="A1005" s="81" t="s">
        <v>1886</v>
      </c>
      <c r="B1005" s="81" t="s">
        <v>1887</v>
      </c>
      <c r="C1005" s="81">
        <v>2</v>
      </c>
      <c r="D1005" s="119">
        <v>0</v>
      </c>
      <c r="E1005" s="119">
        <v>1.9912260756924949</v>
      </c>
      <c r="F1005" s="81" t="s">
        <v>1237</v>
      </c>
      <c r="G1005" s="81" t="b">
        <v>0</v>
      </c>
      <c r="H1005" s="81" t="b">
        <v>0</v>
      </c>
      <c r="I1005" s="81" t="b">
        <v>0</v>
      </c>
      <c r="J1005" s="81" t="b">
        <v>0</v>
      </c>
      <c r="K1005" s="81" t="b">
        <v>0</v>
      </c>
      <c r="L1005" s="81" t="b">
        <v>0</v>
      </c>
    </row>
    <row r="1006" spans="1:12" ht="15">
      <c r="A1006" s="81" t="s">
        <v>1887</v>
      </c>
      <c r="B1006" s="81" t="s">
        <v>1366</v>
      </c>
      <c r="C1006" s="81">
        <v>2</v>
      </c>
      <c r="D1006" s="119">
        <v>0</v>
      </c>
      <c r="E1006" s="119">
        <v>1.9912260756924949</v>
      </c>
      <c r="F1006" s="81" t="s">
        <v>1237</v>
      </c>
      <c r="G1006" s="81" t="b">
        <v>0</v>
      </c>
      <c r="H1006" s="81" t="b">
        <v>0</v>
      </c>
      <c r="I1006" s="81" t="b">
        <v>0</v>
      </c>
      <c r="J1006" s="81" t="b">
        <v>0</v>
      </c>
      <c r="K1006" s="81" t="b">
        <v>0</v>
      </c>
      <c r="L1006" s="81" t="b">
        <v>0</v>
      </c>
    </row>
    <row r="1007" spans="1:12" ht="15">
      <c r="A1007" s="81" t="s">
        <v>1366</v>
      </c>
      <c r="B1007" s="81" t="s">
        <v>1888</v>
      </c>
      <c r="C1007" s="81">
        <v>2</v>
      </c>
      <c r="D1007" s="119">
        <v>0</v>
      </c>
      <c r="E1007" s="119">
        <v>1.9912260756924949</v>
      </c>
      <c r="F1007" s="81" t="s">
        <v>1237</v>
      </c>
      <c r="G1007" s="81" t="b">
        <v>0</v>
      </c>
      <c r="H1007" s="81" t="b">
        <v>0</v>
      </c>
      <c r="I1007" s="81" t="b">
        <v>0</v>
      </c>
      <c r="J1007" s="81" t="b">
        <v>0</v>
      </c>
      <c r="K1007" s="81" t="b">
        <v>0</v>
      </c>
      <c r="L1007" s="81" t="b">
        <v>0</v>
      </c>
    </row>
    <row r="1008" spans="1:12" ht="15">
      <c r="A1008" s="81" t="s">
        <v>1888</v>
      </c>
      <c r="B1008" s="81" t="s">
        <v>1889</v>
      </c>
      <c r="C1008" s="81">
        <v>2</v>
      </c>
      <c r="D1008" s="119">
        <v>0</v>
      </c>
      <c r="E1008" s="119">
        <v>1.9912260756924949</v>
      </c>
      <c r="F1008" s="81" t="s">
        <v>1237</v>
      </c>
      <c r="G1008" s="81" t="b">
        <v>0</v>
      </c>
      <c r="H1008" s="81" t="b">
        <v>0</v>
      </c>
      <c r="I1008" s="81" t="b">
        <v>0</v>
      </c>
      <c r="J1008" s="81" t="b">
        <v>0</v>
      </c>
      <c r="K1008" s="81" t="b">
        <v>0</v>
      </c>
      <c r="L1008" s="81" t="b">
        <v>0</v>
      </c>
    </row>
    <row r="1009" spans="1:12" ht="15">
      <c r="A1009" s="81" t="s">
        <v>1889</v>
      </c>
      <c r="B1009" s="81" t="s">
        <v>1890</v>
      </c>
      <c r="C1009" s="81">
        <v>2</v>
      </c>
      <c r="D1009" s="119">
        <v>0</v>
      </c>
      <c r="E1009" s="119">
        <v>1.9912260756924949</v>
      </c>
      <c r="F1009" s="81" t="s">
        <v>1237</v>
      </c>
      <c r="G1009" s="81" t="b">
        <v>0</v>
      </c>
      <c r="H1009" s="81" t="b">
        <v>0</v>
      </c>
      <c r="I1009" s="81" t="b">
        <v>0</v>
      </c>
      <c r="J1009" s="81" t="b">
        <v>0</v>
      </c>
      <c r="K1009" s="81" t="b">
        <v>0</v>
      </c>
      <c r="L1009" s="81" t="b">
        <v>0</v>
      </c>
    </row>
    <row r="1010" spans="1:12" ht="15">
      <c r="A1010" s="81" t="s">
        <v>1890</v>
      </c>
      <c r="B1010" s="81" t="s">
        <v>492</v>
      </c>
      <c r="C1010" s="81">
        <v>2</v>
      </c>
      <c r="D1010" s="119">
        <v>0</v>
      </c>
      <c r="E1010" s="119">
        <v>1.6901960800285136</v>
      </c>
      <c r="F1010" s="81" t="s">
        <v>1237</v>
      </c>
      <c r="G1010" s="81" t="b">
        <v>0</v>
      </c>
      <c r="H1010" s="81" t="b">
        <v>0</v>
      </c>
      <c r="I1010" s="81" t="b">
        <v>0</v>
      </c>
      <c r="J1010" s="81" t="b">
        <v>0</v>
      </c>
      <c r="K1010" s="81" t="b">
        <v>0</v>
      </c>
      <c r="L1010" s="81" t="b">
        <v>0</v>
      </c>
    </row>
    <row r="1011" spans="1:12" ht="15">
      <c r="A1011" s="81" t="s">
        <v>492</v>
      </c>
      <c r="B1011" s="81" t="s">
        <v>1891</v>
      </c>
      <c r="C1011" s="81">
        <v>2</v>
      </c>
      <c r="D1011" s="119">
        <v>0</v>
      </c>
      <c r="E1011" s="119">
        <v>1.6901960800285136</v>
      </c>
      <c r="F1011" s="81" t="s">
        <v>1237</v>
      </c>
      <c r="G1011" s="81" t="b">
        <v>0</v>
      </c>
      <c r="H1011" s="81" t="b">
        <v>0</v>
      </c>
      <c r="I1011" s="81" t="b">
        <v>0</v>
      </c>
      <c r="J1011" s="81" t="b">
        <v>0</v>
      </c>
      <c r="K1011" s="81" t="b">
        <v>0</v>
      </c>
      <c r="L1011" s="81" t="b">
        <v>0</v>
      </c>
    </row>
    <row r="1012" spans="1:12" ht="15">
      <c r="A1012" s="81" t="s">
        <v>1891</v>
      </c>
      <c r="B1012" s="81" t="s">
        <v>1326</v>
      </c>
      <c r="C1012" s="81">
        <v>2</v>
      </c>
      <c r="D1012" s="119">
        <v>0</v>
      </c>
      <c r="E1012" s="119">
        <v>1.9912260756924949</v>
      </c>
      <c r="F1012" s="81" t="s">
        <v>1237</v>
      </c>
      <c r="G1012" s="81" t="b">
        <v>0</v>
      </c>
      <c r="H1012" s="81" t="b">
        <v>0</v>
      </c>
      <c r="I1012" s="81" t="b">
        <v>0</v>
      </c>
      <c r="J1012" s="81" t="b">
        <v>0</v>
      </c>
      <c r="K1012" s="81" t="b">
        <v>0</v>
      </c>
      <c r="L1012" s="81" t="b">
        <v>0</v>
      </c>
    </row>
    <row r="1013" spans="1:12" ht="15">
      <c r="A1013" s="81" t="s">
        <v>1326</v>
      </c>
      <c r="B1013" s="81" t="s">
        <v>1892</v>
      </c>
      <c r="C1013" s="81">
        <v>2</v>
      </c>
      <c r="D1013" s="119">
        <v>0</v>
      </c>
      <c r="E1013" s="119">
        <v>1.9912260756924949</v>
      </c>
      <c r="F1013" s="81" t="s">
        <v>1237</v>
      </c>
      <c r="G1013" s="81" t="b">
        <v>0</v>
      </c>
      <c r="H1013" s="81" t="b">
        <v>0</v>
      </c>
      <c r="I1013" s="81" t="b">
        <v>0</v>
      </c>
      <c r="J1013" s="81" t="b">
        <v>0</v>
      </c>
      <c r="K1013" s="81" t="b">
        <v>0</v>
      </c>
      <c r="L1013" s="81" t="b">
        <v>0</v>
      </c>
    </row>
    <row r="1014" spans="1:12" ht="15">
      <c r="A1014" s="81" t="s">
        <v>1892</v>
      </c>
      <c r="B1014" s="81" t="s">
        <v>1505</v>
      </c>
      <c r="C1014" s="81">
        <v>2</v>
      </c>
      <c r="D1014" s="119">
        <v>0</v>
      </c>
      <c r="E1014" s="119">
        <v>1.9912260756924949</v>
      </c>
      <c r="F1014" s="81" t="s">
        <v>1237</v>
      </c>
      <c r="G1014" s="81" t="b">
        <v>0</v>
      </c>
      <c r="H1014" s="81" t="b">
        <v>0</v>
      </c>
      <c r="I1014" s="81" t="b">
        <v>0</v>
      </c>
      <c r="J1014" s="81" t="b">
        <v>0</v>
      </c>
      <c r="K1014" s="81" t="b">
        <v>0</v>
      </c>
      <c r="L1014" s="81" t="b">
        <v>0</v>
      </c>
    </row>
    <row r="1015" spans="1:12" ht="15">
      <c r="A1015" s="81" t="s">
        <v>1505</v>
      </c>
      <c r="B1015" s="81" t="s">
        <v>1491</v>
      </c>
      <c r="C1015" s="81">
        <v>2</v>
      </c>
      <c r="D1015" s="119">
        <v>0</v>
      </c>
      <c r="E1015" s="119">
        <v>1.9912260756924949</v>
      </c>
      <c r="F1015" s="81" t="s">
        <v>1237</v>
      </c>
      <c r="G1015" s="81" t="b">
        <v>0</v>
      </c>
      <c r="H1015" s="81" t="b">
        <v>0</v>
      </c>
      <c r="I1015" s="81" t="b">
        <v>0</v>
      </c>
      <c r="J1015" s="81" t="b">
        <v>0</v>
      </c>
      <c r="K1015" s="81" t="b">
        <v>0</v>
      </c>
      <c r="L1015" s="81" t="b">
        <v>0</v>
      </c>
    </row>
    <row r="1016" spans="1:12" ht="15">
      <c r="A1016" s="81" t="s">
        <v>1491</v>
      </c>
      <c r="B1016" s="81" t="s">
        <v>1641</v>
      </c>
      <c r="C1016" s="81">
        <v>2</v>
      </c>
      <c r="D1016" s="119">
        <v>0</v>
      </c>
      <c r="E1016" s="119">
        <v>1.9912260756924949</v>
      </c>
      <c r="F1016" s="81" t="s">
        <v>1237</v>
      </c>
      <c r="G1016" s="81" t="b">
        <v>0</v>
      </c>
      <c r="H1016" s="81" t="b">
        <v>0</v>
      </c>
      <c r="I1016" s="81" t="b">
        <v>0</v>
      </c>
      <c r="J1016" s="81" t="b">
        <v>0</v>
      </c>
      <c r="K1016" s="81" t="b">
        <v>0</v>
      </c>
      <c r="L1016" s="81" t="b">
        <v>0</v>
      </c>
    </row>
    <row r="1017" spans="1:12" ht="15">
      <c r="A1017" s="81" t="s">
        <v>1641</v>
      </c>
      <c r="B1017" s="81" t="s">
        <v>1333</v>
      </c>
      <c r="C1017" s="81">
        <v>2</v>
      </c>
      <c r="D1017" s="119">
        <v>0</v>
      </c>
      <c r="E1017" s="119">
        <v>1.9912260756924949</v>
      </c>
      <c r="F1017" s="81" t="s">
        <v>1237</v>
      </c>
      <c r="G1017" s="81" t="b">
        <v>0</v>
      </c>
      <c r="H1017" s="81" t="b">
        <v>0</v>
      </c>
      <c r="I1017" s="81" t="b">
        <v>0</v>
      </c>
      <c r="J1017" s="81" t="b">
        <v>0</v>
      </c>
      <c r="K1017" s="81" t="b">
        <v>0</v>
      </c>
      <c r="L1017" s="81" t="b">
        <v>0</v>
      </c>
    </row>
    <row r="1018" spans="1:12" ht="15">
      <c r="A1018" s="81" t="s">
        <v>1333</v>
      </c>
      <c r="B1018" s="81" t="s">
        <v>1893</v>
      </c>
      <c r="C1018" s="81">
        <v>2</v>
      </c>
      <c r="D1018" s="119">
        <v>0</v>
      </c>
      <c r="E1018" s="119">
        <v>1.9912260756924949</v>
      </c>
      <c r="F1018" s="81" t="s">
        <v>1237</v>
      </c>
      <c r="G1018" s="81" t="b">
        <v>0</v>
      </c>
      <c r="H1018" s="81" t="b">
        <v>0</v>
      </c>
      <c r="I1018" s="81" t="b">
        <v>0</v>
      </c>
      <c r="J1018" s="81" t="b">
        <v>0</v>
      </c>
      <c r="K1018" s="81" t="b">
        <v>0</v>
      </c>
      <c r="L1018" s="81" t="b">
        <v>0</v>
      </c>
    </row>
    <row r="1019" spans="1:12" ht="15">
      <c r="A1019" s="81" t="s">
        <v>1893</v>
      </c>
      <c r="B1019" s="81" t="s">
        <v>1655</v>
      </c>
      <c r="C1019" s="81">
        <v>2</v>
      </c>
      <c r="D1019" s="119">
        <v>0</v>
      </c>
      <c r="E1019" s="119">
        <v>1.9912260756924949</v>
      </c>
      <c r="F1019" s="81" t="s">
        <v>1237</v>
      </c>
      <c r="G1019" s="81" t="b">
        <v>0</v>
      </c>
      <c r="H1019" s="81" t="b">
        <v>0</v>
      </c>
      <c r="I1019" s="81" t="b">
        <v>0</v>
      </c>
      <c r="J1019" s="81" t="b">
        <v>0</v>
      </c>
      <c r="K1019" s="81" t="b">
        <v>0</v>
      </c>
      <c r="L1019" s="81" t="b">
        <v>0</v>
      </c>
    </row>
    <row r="1020" spans="1:12" ht="15">
      <c r="A1020" s="81" t="s">
        <v>1655</v>
      </c>
      <c r="B1020" s="81" t="s">
        <v>1619</v>
      </c>
      <c r="C1020" s="81">
        <v>2</v>
      </c>
      <c r="D1020" s="119">
        <v>0</v>
      </c>
      <c r="E1020" s="119">
        <v>1.9912260756924949</v>
      </c>
      <c r="F1020" s="81" t="s">
        <v>1237</v>
      </c>
      <c r="G1020" s="81" t="b">
        <v>0</v>
      </c>
      <c r="H1020" s="81" t="b">
        <v>0</v>
      </c>
      <c r="I1020" s="81" t="b">
        <v>0</v>
      </c>
      <c r="J1020" s="81" t="b">
        <v>0</v>
      </c>
      <c r="K1020" s="81" t="b">
        <v>0</v>
      </c>
      <c r="L1020" s="81" t="b">
        <v>0</v>
      </c>
    </row>
    <row r="1021" spans="1:12" ht="15">
      <c r="A1021" s="81" t="s">
        <v>1619</v>
      </c>
      <c r="B1021" s="81" t="s">
        <v>491</v>
      </c>
      <c r="C1021" s="81">
        <v>2</v>
      </c>
      <c r="D1021" s="119">
        <v>0</v>
      </c>
      <c r="E1021" s="119">
        <v>1.9912260756924949</v>
      </c>
      <c r="F1021" s="81" t="s">
        <v>1237</v>
      </c>
      <c r="G1021" s="81" t="b">
        <v>0</v>
      </c>
      <c r="H1021" s="81" t="b">
        <v>0</v>
      </c>
      <c r="I1021" s="81" t="b">
        <v>0</v>
      </c>
      <c r="J1021" s="81" t="b">
        <v>0</v>
      </c>
      <c r="K1021" s="81" t="b">
        <v>0</v>
      </c>
      <c r="L1021" s="81" t="b">
        <v>0</v>
      </c>
    </row>
    <row r="1022" spans="1:12" ht="15">
      <c r="A1022" s="81" t="s">
        <v>491</v>
      </c>
      <c r="B1022" s="81" t="s">
        <v>1894</v>
      </c>
      <c r="C1022" s="81">
        <v>2</v>
      </c>
      <c r="D1022" s="119">
        <v>0</v>
      </c>
      <c r="E1022" s="119">
        <v>1.9912260756924949</v>
      </c>
      <c r="F1022" s="81" t="s">
        <v>1237</v>
      </c>
      <c r="G1022" s="81" t="b">
        <v>0</v>
      </c>
      <c r="H1022" s="81" t="b">
        <v>0</v>
      </c>
      <c r="I1022" s="81" t="b">
        <v>0</v>
      </c>
      <c r="J1022" s="81" t="b">
        <v>0</v>
      </c>
      <c r="K1022" s="81" t="b">
        <v>0</v>
      </c>
      <c r="L1022" s="81" t="b">
        <v>0</v>
      </c>
    </row>
    <row r="1023" spans="1:12" ht="15">
      <c r="A1023" s="81" t="s">
        <v>1894</v>
      </c>
      <c r="B1023" s="81" t="s">
        <v>1895</v>
      </c>
      <c r="C1023" s="81">
        <v>2</v>
      </c>
      <c r="D1023" s="119">
        <v>0</v>
      </c>
      <c r="E1023" s="119">
        <v>1.9912260756924949</v>
      </c>
      <c r="F1023" s="81" t="s">
        <v>1237</v>
      </c>
      <c r="G1023" s="81" t="b">
        <v>0</v>
      </c>
      <c r="H1023" s="81" t="b">
        <v>0</v>
      </c>
      <c r="I1023" s="81" t="b">
        <v>0</v>
      </c>
      <c r="J1023" s="81" t="b">
        <v>0</v>
      </c>
      <c r="K1023" s="81" t="b">
        <v>0</v>
      </c>
      <c r="L1023" s="81" t="b">
        <v>0</v>
      </c>
    </row>
    <row r="1024" spans="1:12" ht="15">
      <c r="A1024" s="81" t="s">
        <v>1895</v>
      </c>
      <c r="B1024" s="81" t="s">
        <v>1355</v>
      </c>
      <c r="C1024" s="81">
        <v>2</v>
      </c>
      <c r="D1024" s="119">
        <v>0</v>
      </c>
      <c r="E1024" s="119">
        <v>1.9912260756924949</v>
      </c>
      <c r="F1024" s="81" t="s">
        <v>1237</v>
      </c>
      <c r="G1024" s="81" t="b">
        <v>0</v>
      </c>
      <c r="H1024" s="81" t="b">
        <v>0</v>
      </c>
      <c r="I1024" s="81" t="b">
        <v>0</v>
      </c>
      <c r="J1024" s="81" t="b">
        <v>0</v>
      </c>
      <c r="K1024" s="81" t="b">
        <v>0</v>
      </c>
      <c r="L1024" s="81" t="b">
        <v>0</v>
      </c>
    </row>
    <row r="1025" spans="1:12" ht="15">
      <c r="A1025" s="81" t="s">
        <v>1355</v>
      </c>
      <c r="B1025" s="81" t="s">
        <v>1398</v>
      </c>
      <c r="C1025" s="81">
        <v>2</v>
      </c>
      <c r="D1025" s="119">
        <v>0</v>
      </c>
      <c r="E1025" s="119">
        <v>1.9912260756924949</v>
      </c>
      <c r="F1025" s="81" t="s">
        <v>1237</v>
      </c>
      <c r="G1025" s="81" t="b">
        <v>0</v>
      </c>
      <c r="H1025" s="81" t="b">
        <v>0</v>
      </c>
      <c r="I1025" s="81" t="b">
        <v>0</v>
      </c>
      <c r="J1025" s="81" t="b">
        <v>0</v>
      </c>
      <c r="K1025" s="81" t="b">
        <v>0</v>
      </c>
      <c r="L1025" s="81" t="b">
        <v>0</v>
      </c>
    </row>
    <row r="1026" spans="1:12" ht="15">
      <c r="A1026" s="81" t="s">
        <v>1398</v>
      </c>
      <c r="B1026" s="81" t="s">
        <v>1656</v>
      </c>
      <c r="C1026" s="81">
        <v>2</v>
      </c>
      <c r="D1026" s="119">
        <v>0</v>
      </c>
      <c r="E1026" s="119">
        <v>1.9912260756924949</v>
      </c>
      <c r="F1026" s="81" t="s">
        <v>1237</v>
      </c>
      <c r="G1026" s="81" t="b">
        <v>0</v>
      </c>
      <c r="H1026" s="81" t="b">
        <v>0</v>
      </c>
      <c r="I1026" s="81" t="b">
        <v>0</v>
      </c>
      <c r="J1026" s="81" t="b">
        <v>0</v>
      </c>
      <c r="K1026" s="81" t="b">
        <v>0</v>
      </c>
      <c r="L1026" s="81" t="b">
        <v>0</v>
      </c>
    </row>
    <row r="1027" spans="1:12" ht="15">
      <c r="A1027" s="81" t="s">
        <v>1656</v>
      </c>
      <c r="B1027" s="81" t="s">
        <v>1320</v>
      </c>
      <c r="C1027" s="81">
        <v>2</v>
      </c>
      <c r="D1027" s="119">
        <v>0</v>
      </c>
      <c r="E1027" s="119">
        <v>1.9912260756924949</v>
      </c>
      <c r="F1027" s="81" t="s">
        <v>1237</v>
      </c>
      <c r="G1027" s="81" t="b">
        <v>0</v>
      </c>
      <c r="H1027" s="81" t="b">
        <v>0</v>
      </c>
      <c r="I1027" s="81" t="b">
        <v>0</v>
      </c>
      <c r="J1027" s="81" t="b">
        <v>0</v>
      </c>
      <c r="K1027" s="81" t="b">
        <v>0</v>
      </c>
      <c r="L1027" s="81" t="b">
        <v>0</v>
      </c>
    </row>
    <row r="1028" spans="1:12" ht="15">
      <c r="A1028" s="81" t="s">
        <v>1320</v>
      </c>
      <c r="B1028" s="81" t="s">
        <v>1313</v>
      </c>
      <c r="C1028" s="81">
        <v>2</v>
      </c>
      <c r="D1028" s="119">
        <v>0</v>
      </c>
      <c r="E1028" s="119">
        <v>1.9912260756924949</v>
      </c>
      <c r="F1028" s="81" t="s">
        <v>1237</v>
      </c>
      <c r="G1028" s="81" t="b">
        <v>0</v>
      </c>
      <c r="H1028" s="81" t="b">
        <v>0</v>
      </c>
      <c r="I1028" s="81" t="b">
        <v>0</v>
      </c>
      <c r="J1028" s="81" t="b">
        <v>0</v>
      </c>
      <c r="K1028" s="81" t="b">
        <v>0</v>
      </c>
      <c r="L1028" s="81" t="b">
        <v>0</v>
      </c>
    </row>
    <row r="1029" spans="1:12" ht="15">
      <c r="A1029" s="81" t="s">
        <v>1313</v>
      </c>
      <c r="B1029" s="81" t="s">
        <v>439</v>
      </c>
      <c r="C1029" s="81">
        <v>2</v>
      </c>
      <c r="D1029" s="119">
        <v>0</v>
      </c>
      <c r="E1029" s="119">
        <v>1.9912260756924949</v>
      </c>
      <c r="F1029" s="81" t="s">
        <v>1237</v>
      </c>
      <c r="G1029" s="81" t="b">
        <v>0</v>
      </c>
      <c r="H1029" s="81" t="b">
        <v>0</v>
      </c>
      <c r="I1029" s="81" t="b">
        <v>0</v>
      </c>
      <c r="J1029" s="81" t="b">
        <v>0</v>
      </c>
      <c r="K1029" s="81" t="b">
        <v>0</v>
      </c>
      <c r="L1029" s="81" t="b">
        <v>0</v>
      </c>
    </row>
    <row r="1030" spans="1:12" ht="15">
      <c r="A1030" s="81" t="s">
        <v>439</v>
      </c>
      <c r="B1030" s="81" t="s">
        <v>1506</v>
      </c>
      <c r="C1030" s="81">
        <v>2</v>
      </c>
      <c r="D1030" s="119">
        <v>0</v>
      </c>
      <c r="E1030" s="119">
        <v>1.9912260756924949</v>
      </c>
      <c r="F1030" s="81" t="s">
        <v>1237</v>
      </c>
      <c r="G1030" s="81" t="b">
        <v>0</v>
      </c>
      <c r="H1030" s="81" t="b">
        <v>0</v>
      </c>
      <c r="I1030" s="81" t="b">
        <v>0</v>
      </c>
      <c r="J1030" s="81" t="b">
        <v>0</v>
      </c>
      <c r="K1030" s="81" t="b">
        <v>0</v>
      </c>
      <c r="L1030" s="81" t="b">
        <v>0</v>
      </c>
    </row>
    <row r="1031" spans="1:12" ht="15">
      <c r="A1031" s="81" t="s">
        <v>1506</v>
      </c>
      <c r="B1031" s="81" t="s">
        <v>1657</v>
      </c>
      <c r="C1031" s="81">
        <v>2</v>
      </c>
      <c r="D1031" s="119">
        <v>0</v>
      </c>
      <c r="E1031" s="119">
        <v>1.9912260756924949</v>
      </c>
      <c r="F1031" s="81" t="s">
        <v>1237</v>
      </c>
      <c r="G1031" s="81" t="b">
        <v>0</v>
      </c>
      <c r="H1031" s="81" t="b">
        <v>0</v>
      </c>
      <c r="I1031" s="81" t="b">
        <v>0</v>
      </c>
      <c r="J1031" s="81" t="b">
        <v>0</v>
      </c>
      <c r="K1031" s="81" t="b">
        <v>0</v>
      </c>
      <c r="L1031" s="81" t="b">
        <v>0</v>
      </c>
    </row>
    <row r="1032" spans="1:12" ht="15">
      <c r="A1032" s="81" t="s">
        <v>1657</v>
      </c>
      <c r="B1032" s="81" t="s">
        <v>1647</v>
      </c>
      <c r="C1032" s="81">
        <v>2</v>
      </c>
      <c r="D1032" s="119">
        <v>0</v>
      </c>
      <c r="E1032" s="119">
        <v>1.9912260756924949</v>
      </c>
      <c r="F1032" s="81" t="s">
        <v>1237</v>
      </c>
      <c r="G1032" s="81" t="b">
        <v>0</v>
      </c>
      <c r="H1032" s="81" t="b">
        <v>0</v>
      </c>
      <c r="I1032" s="81" t="b">
        <v>0</v>
      </c>
      <c r="J1032" s="81" t="b">
        <v>0</v>
      </c>
      <c r="K1032" s="81" t="b">
        <v>0</v>
      </c>
      <c r="L1032" s="81" t="b">
        <v>0</v>
      </c>
    </row>
    <row r="1033" spans="1:12" ht="15">
      <c r="A1033" s="81" t="s">
        <v>1647</v>
      </c>
      <c r="B1033" s="81" t="s">
        <v>1401</v>
      </c>
      <c r="C1033" s="81">
        <v>2</v>
      </c>
      <c r="D1033" s="119">
        <v>0</v>
      </c>
      <c r="E1033" s="119">
        <v>1.9912260756924949</v>
      </c>
      <c r="F1033" s="81" t="s">
        <v>1237</v>
      </c>
      <c r="G1033" s="81" t="b">
        <v>0</v>
      </c>
      <c r="H1033" s="81" t="b">
        <v>0</v>
      </c>
      <c r="I1033" s="81" t="b">
        <v>0</v>
      </c>
      <c r="J1033" s="81" t="b">
        <v>0</v>
      </c>
      <c r="K1033" s="81" t="b">
        <v>0</v>
      </c>
      <c r="L1033" s="81" t="b">
        <v>0</v>
      </c>
    </row>
    <row r="1034" spans="1:12" ht="15">
      <c r="A1034" s="81" t="s">
        <v>1401</v>
      </c>
      <c r="B1034" s="81" t="s">
        <v>1658</v>
      </c>
      <c r="C1034" s="81">
        <v>2</v>
      </c>
      <c r="D1034" s="119">
        <v>0</v>
      </c>
      <c r="E1034" s="119">
        <v>1.9912260756924949</v>
      </c>
      <c r="F1034" s="81" t="s">
        <v>1237</v>
      </c>
      <c r="G1034" s="81" t="b">
        <v>0</v>
      </c>
      <c r="H1034" s="81" t="b">
        <v>0</v>
      </c>
      <c r="I1034" s="81" t="b">
        <v>0</v>
      </c>
      <c r="J1034" s="81" t="b">
        <v>0</v>
      </c>
      <c r="K1034" s="81" t="b">
        <v>0</v>
      </c>
      <c r="L1034" s="81" t="b">
        <v>0</v>
      </c>
    </row>
    <row r="1035" spans="1:12" ht="15">
      <c r="A1035" s="81" t="s">
        <v>1658</v>
      </c>
      <c r="B1035" s="81" t="s">
        <v>1400</v>
      </c>
      <c r="C1035" s="81">
        <v>2</v>
      </c>
      <c r="D1035" s="119">
        <v>0</v>
      </c>
      <c r="E1035" s="119">
        <v>1.6901960800285136</v>
      </c>
      <c r="F1035" s="81" t="s">
        <v>1237</v>
      </c>
      <c r="G1035" s="81" t="b">
        <v>0</v>
      </c>
      <c r="H1035" s="81" t="b">
        <v>0</v>
      </c>
      <c r="I1035" s="81" t="b">
        <v>0</v>
      </c>
      <c r="J1035" s="81" t="b">
        <v>0</v>
      </c>
      <c r="K1035" s="81" t="b">
        <v>0</v>
      </c>
      <c r="L1035" s="81" t="b">
        <v>0</v>
      </c>
    </row>
    <row r="1036" spans="1:12" ht="15">
      <c r="A1036" s="81" t="s">
        <v>1400</v>
      </c>
      <c r="B1036" s="81" t="s">
        <v>1304</v>
      </c>
      <c r="C1036" s="81">
        <v>2</v>
      </c>
      <c r="D1036" s="119">
        <v>0</v>
      </c>
      <c r="E1036" s="119">
        <v>1.5141048209728323</v>
      </c>
      <c r="F1036" s="81" t="s">
        <v>1237</v>
      </c>
      <c r="G1036" s="81" t="b">
        <v>0</v>
      </c>
      <c r="H1036" s="81" t="b">
        <v>0</v>
      </c>
      <c r="I1036" s="81" t="b">
        <v>0</v>
      </c>
      <c r="J1036" s="81" t="b">
        <v>0</v>
      </c>
      <c r="K1036" s="81" t="b">
        <v>0</v>
      </c>
      <c r="L1036" s="81" t="b">
        <v>0</v>
      </c>
    </row>
    <row r="1037" spans="1:12" ht="15">
      <c r="A1037" s="81" t="s">
        <v>1304</v>
      </c>
      <c r="B1037" s="81" t="s">
        <v>1498</v>
      </c>
      <c r="C1037" s="81">
        <v>2</v>
      </c>
      <c r="D1037" s="119">
        <v>0</v>
      </c>
      <c r="E1037" s="119">
        <v>1.9912260756924949</v>
      </c>
      <c r="F1037" s="81" t="s">
        <v>1237</v>
      </c>
      <c r="G1037" s="81" t="b">
        <v>0</v>
      </c>
      <c r="H1037" s="81" t="b">
        <v>0</v>
      </c>
      <c r="I1037" s="81" t="b">
        <v>0</v>
      </c>
      <c r="J1037" s="81" t="b">
        <v>0</v>
      </c>
      <c r="K1037" s="81" t="b">
        <v>0</v>
      </c>
      <c r="L1037" s="81" t="b">
        <v>0</v>
      </c>
    </row>
    <row r="1038" spans="1:12" ht="15">
      <c r="A1038" s="81" t="s">
        <v>1498</v>
      </c>
      <c r="B1038" s="81" t="s">
        <v>1659</v>
      </c>
      <c r="C1038" s="81">
        <v>2</v>
      </c>
      <c r="D1038" s="119">
        <v>0</v>
      </c>
      <c r="E1038" s="119">
        <v>1.9912260756924949</v>
      </c>
      <c r="F1038" s="81" t="s">
        <v>1237</v>
      </c>
      <c r="G1038" s="81" t="b">
        <v>0</v>
      </c>
      <c r="H1038" s="81" t="b">
        <v>0</v>
      </c>
      <c r="I1038" s="81" t="b">
        <v>0</v>
      </c>
      <c r="J1038" s="81" t="b">
        <v>0</v>
      </c>
      <c r="K1038" s="81" t="b">
        <v>0</v>
      </c>
      <c r="L1038" s="81" t="b">
        <v>0</v>
      </c>
    </row>
    <row r="1039" spans="1:12" ht="15">
      <c r="A1039" s="81" t="s">
        <v>1659</v>
      </c>
      <c r="B1039" s="81" t="s">
        <v>1287</v>
      </c>
      <c r="C1039" s="81">
        <v>2</v>
      </c>
      <c r="D1039" s="119">
        <v>0</v>
      </c>
      <c r="E1039" s="119">
        <v>1.9912260756924949</v>
      </c>
      <c r="F1039" s="81" t="s">
        <v>1237</v>
      </c>
      <c r="G1039" s="81" t="b">
        <v>0</v>
      </c>
      <c r="H1039" s="81" t="b">
        <v>0</v>
      </c>
      <c r="I1039" s="81" t="b">
        <v>0</v>
      </c>
      <c r="J1039" s="81" t="b">
        <v>0</v>
      </c>
      <c r="K1039" s="81" t="b">
        <v>0</v>
      </c>
      <c r="L1039" s="81" t="b">
        <v>0</v>
      </c>
    </row>
    <row r="1040" spans="1:12" ht="15">
      <c r="A1040" s="81" t="s">
        <v>1287</v>
      </c>
      <c r="B1040" s="81" t="s">
        <v>1896</v>
      </c>
      <c r="C1040" s="81">
        <v>2</v>
      </c>
      <c r="D1040" s="119">
        <v>0</v>
      </c>
      <c r="E1040" s="119">
        <v>1.9912260756924949</v>
      </c>
      <c r="F1040" s="81" t="s">
        <v>1237</v>
      </c>
      <c r="G1040" s="81" t="b">
        <v>0</v>
      </c>
      <c r="H1040" s="81" t="b">
        <v>0</v>
      </c>
      <c r="I1040" s="81" t="b">
        <v>0</v>
      </c>
      <c r="J1040" s="81" t="b">
        <v>0</v>
      </c>
      <c r="K1040" s="81" t="b">
        <v>0</v>
      </c>
      <c r="L1040" s="81" t="b">
        <v>0</v>
      </c>
    </row>
    <row r="1041" spans="1:12" ht="15">
      <c r="A1041" s="81" t="s">
        <v>1896</v>
      </c>
      <c r="B1041" s="81" t="s">
        <v>1284</v>
      </c>
      <c r="C1041" s="81">
        <v>2</v>
      </c>
      <c r="D1041" s="119">
        <v>0</v>
      </c>
      <c r="E1041" s="119">
        <v>1.3891660843645326</v>
      </c>
      <c r="F1041" s="81" t="s">
        <v>1237</v>
      </c>
      <c r="G1041" s="81" t="b">
        <v>0</v>
      </c>
      <c r="H1041" s="81" t="b">
        <v>0</v>
      </c>
      <c r="I1041" s="81" t="b">
        <v>0</v>
      </c>
      <c r="J1041" s="81" t="b">
        <v>0</v>
      </c>
      <c r="K1041" s="81" t="b">
        <v>0</v>
      </c>
      <c r="L1041" s="81" t="b">
        <v>0</v>
      </c>
    </row>
    <row r="1042" spans="1:12" ht="15">
      <c r="A1042" s="81" t="s">
        <v>1284</v>
      </c>
      <c r="B1042" s="81" t="s">
        <v>1437</v>
      </c>
      <c r="C1042" s="81">
        <v>2</v>
      </c>
      <c r="D1042" s="119">
        <v>0</v>
      </c>
      <c r="E1042" s="119">
        <v>1.3891660843645326</v>
      </c>
      <c r="F1042" s="81" t="s">
        <v>1237</v>
      </c>
      <c r="G1042" s="81" t="b">
        <v>0</v>
      </c>
      <c r="H1042" s="81" t="b">
        <v>0</v>
      </c>
      <c r="I1042" s="81" t="b">
        <v>0</v>
      </c>
      <c r="J1042" s="81" t="b">
        <v>0</v>
      </c>
      <c r="K1042" s="81" t="b">
        <v>0</v>
      </c>
      <c r="L1042" s="81" t="b">
        <v>0</v>
      </c>
    </row>
    <row r="1043" spans="1:12" ht="15">
      <c r="A1043" s="81" t="s">
        <v>1437</v>
      </c>
      <c r="B1043" s="81" t="s">
        <v>1292</v>
      </c>
      <c r="C1043" s="81">
        <v>2</v>
      </c>
      <c r="D1043" s="119">
        <v>0</v>
      </c>
      <c r="E1043" s="119">
        <v>1.9912260756924949</v>
      </c>
      <c r="F1043" s="81" t="s">
        <v>1237</v>
      </c>
      <c r="G1043" s="81" t="b">
        <v>0</v>
      </c>
      <c r="H1043" s="81" t="b">
        <v>0</v>
      </c>
      <c r="I1043" s="81" t="b">
        <v>0</v>
      </c>
      <c r="J1043" s="81" t="b">
        <v>0</v>
      </c>
      <c r="K1043" s="81" t="b">
        <v>0</v>
      </c>
      <c r="L1043" s="81" t="b">
        <v>0</v>
      </c>
    </row>
    <row r="1044" spans="1:12" ht="15">
      <c r="A1044" s="81" t="s">
        <v>1292</v>
      </c>
      <c r="B1044" s="81" t="s">
        <v>1507</v>
      </c>
      <c r="C1044" s="81">
        <v>2</v>
      </c>
      <c r="D1044" s="119">
        <v>0</v>
      </c>
      <c r="E1044" s="119">
        <v>1.9912260756924949</v>
      </c>
      <c r="F1044" s="81" t="s">
        <v>1237</v>
      </c>
      <c r="G1044" s="81" t="b">
        <v>0</v>
      </c>
      <c r="H1044" s="81" t="b">
        <v>0</v>
      </c>
      <c r="I1044" s="81" t="b">
        <v>0</v>
      </c>
      <c r="J1044" s="81" t="b">
        <v>0</v>
      </c>
      <c r="K1044" s="81" t="b">
        <v>0</v>
      </c>
      <c r="L1044" s="81" t="b">
        <v>0</v>
      </c>
    </row>
    <row r="1045" spans="1:12" ht="15">
      <c r="A1045" s="81" t="s">
        <v>1507</v>
      </c>
      <c r="B1045" s="81" t="s">
        <v>1897</v>
      </c>
      <c r="C1045" s="81">
        <v>2</v>
      </c>
      <c r="D1045" s="119">
        <v>0</v>
      </c>
      <c r="E1045" s="119">
        <v>1.9912260756924949</v>
      </c>
      <c r="F1045" s="81" t="s">
        <v>1237</v>
      </c>
      <c r="G1045" s="81" t="b">
        <v>0</v>
      </c>
      <c r="H1045" s="81" t="b">
        <v>0</v>
      </c>
      <c r="I1045" s="81" t="b">
        <v>0</v>
      </c>
      <c r="J1045" s="81" t="b">
        <v>0</v>
      </c>
      <c r="K1045" s="81" t="b">
        <v>0</v>
      </c>
      <c r="L1045" s="81" t="b">
        <v>0</v>
      </c>
    </row>
    <row r="1046" spans="1:12" ht="15">
      <c r="A1046" s="81" t="s">
        <v>1897</v>
      </c>
      <c r="B1046" s="81" t="s">
        <v>1296</v>
      </c>
      <c r="C1046" s="81">
        <v>2</v>
      </c>
      <c r="D1046" s="119">
        <v>0</v>
      </c>
      <c r="E1046" s="119">
        <v>1.9912260756924949</v>
      </c>
      <c r="F1046" s="81" t="s">
        <v>1237</v>
      </c>
      <c r="G1046" s="81" t="b">
        <v>0</v>
      </c>
      <c r="H1046" s="81" t="b">
        <v>0</v>
      </c>
      <c r="I1046" s="81" t="b">
        <v>0</v>
      </c>
      <c r="J1046" s="81" t="b">
        <v>0</v>
      </c>
      <c r="K1046" s="81" t="b">
        <v>0</v>
      </c>
      <c r="L1046" s="81" t="b">
        <v>0</v>
      </c>
    </row>
    <row r="1047" spans="1:12" ht="15">
      <c r="A1047" s="81" t="s">
        <v>1296</v>
      </c>
      <c r="B1047" s="81" t="s">
        <v>1898</v>
      </c>
      <c r="C1047" s="81">
        <v>2</v>
      </c>
      <c r="D1047" s="119">
        <v>0</v>
      </c>
      <c r="E1047" s="119">
        <v>1.9912260756924949</v>
      </c>
      <c r="F1047" s="81" t="s">
        <v>1237</v>
      </c>
      <c r="G1047" s="81" t="b">
        <v>0</v>
      </c>
      <c r="H1047" s="81" t="b">
        <v>0</v>
      </c>
      <c r="I1047" s="81" t="b">
        <v>0</v>
      </c>
      <c r="J1047" s="81" t="b">
        <v>0</v>
      </c>
      <c r="K1047" s="81" t="b">
        <v>0</v>
      </c>
      <c r="L1047" s="81" t="b">
        <v>0</v>
      </c>
    </row>
    <row r="1048" spans="1:12" ht="15">
      <c r="A1048" s="81" t="s">
        <v>1898</v>
      </c>
      <c r="B1048" s="81" t="s">
        <v>1280</v>
      </c>
      <c r="C1048" s="81">
        <v>2</v>
      </c>
      <c r="D1048" s="119">
        <v>0</v>
      </c>
      <c r="E1048" s="119">
        <v>1.9912260756924949</v>
      </c>
      <c r="F1048" s="81" t="s">
        <v>1237</v>
      </c>
      <c r="G1048" s="81" t="b">
        <v>0</v>
      </c>
      <c r="H1048" s="81" t="b">
        <v>0</v>
      </c>
      <c r="I1048" s="81" t="b">
        <v>0</v>
      </c>
      <c r="J1048" s="81" t="b">
        <v>0</v>
      </c>
      <c r="K1048" s="81" t="b">
        <v>0</v>
      </c>
      <c r="L1048" s="81" t="b">
        <v>0</v>
      </c>
    </row>
    <row r="1049" spans="1:12" ht="15">
      <c r="A1049" s="81" t="s">
        <v>1280</v>
      </c>
      <c r="B1049" s="81" t="s">
        <v>1899</v>
      </c>
      <c r="C1049" s="81">
        <v>2</v>
      </c>
      <c r="D1049" s="119">
        <v>0</v>
      </c>
      <c r="E1049" s="119">
        <v>1.9912260756924949</v>
      </c>
      <c r="F1049" s="81" t="s">
        <v>1237</v>
      </c>
      <c r="G1049" s="81" t="b">
        <v>0</v>
      </c>
      <c r="H1049" s="81" t="b">
        <v>0</v>
      </c>
      <c r="I1049" s="81" t="b">
        <v>0</v>
      </c>
      <c r="J1049" s="81" t="b">
        <v>0</v>
      </c>
      <c r="K1049" s="81" t="b">
        <v>0</v>
      </c>
      <c r="L1049" s="81" t="b">
        <v>0</v>
      </c>
    </row>
    <row r="1050" spans="1:12" ht="15">
      <c r="A1050" s="81" t="s">
        <v>1899</v>
      </c>
      <c r="B1050" s="81" t="s">
        <v>1900</v>
      </c>
      <c r="C1050" s="81">
        <v>2</v>
      </c>
      <c r="D1050" s="119">
        <v>0</v>
      </c>
      <c r="E1050" s="119">
        <v>1.9912260756924949</v>
      </c>
      <c r="F1050" s="81" t="s">
        <v>1237</v>
      </c>
      <c r="G1050" s="81" t="b">
        <v>0</v>
      </c>
      <c r="H1050" s="81" t="b">
        <v>0</v>
      </c>
      <c r="I1050" s="81" t="b">
        <v>0</v>
      </c>
      <c r="J1050" s="81" t="b">
        <v>0</v>
      </c>
      <c r="K1050" s="81" t="b">
        <v>0</v>
      </c>
      <c r="L1050" s="81" t="b">
        <v>0</v>
      </c>
    </row>
    <row r="1051" spans="1:12" ht="15">
      <c r="A1051" s="81" t="s">
        <v>1900</v>
      </c>
      <c r="B1051" s="81" t="s">
        <v>1901</v>
      </c>
      <c r="C1051" s="81">
        <v>2</v>
      </c>
      <c r="D1051" s="119">
        <v>0</v>
      </c>
      <c r="E1051" s="119">
        <v>1.9912260756924949</v>
      </c>
      <c r="F1051" s="81" t="s">
        <v>1237</v>
      </c>
      <c r="G1051" s="81" t="b">
        <v>0</v>
      </c>
      <c r="H1051" s="81" t="b">
        <v>0</v>
      </c>
      <c r="I1051" s="81" t="b">
        <v>0</v>
      </c>
      <c r="J1051" s="81" t="b">
        <v>0</v>
      </c>
      <c r="K1051" s="81" t="b">
        <v>0</v>
      </c>
      <c r="L1051" s="81" t="b">
        <v>0</v>
      </c>
    </row>
    <row r="1052" spans="1:12" ht="15">
      <c r="A1052" s="81" t="s">
        <v>1901</v>
      </c>
      <c r="B1052" s="81" t="s">
        <v>1902</v>
      </c>
      <c r="C1052" s="81">
        <v>2</v>
      </c>
      <c r="D1052" s="119">
        <v>0</v>
      </c>
      <c r="E1052" s="119">
        <v>1.9912260756924949</v>
      </c>
      <c r="F1052" s="81" t="s">
        <v>1237</v>
      </c>
      <c r="G1052" s="81" t="b">
        <v>0</v>
      </c>
      <c r="H1052" s="81" t="b">
        <v>0</v>
      </c>
      <c r="I1052" s="81" t="b">
        <v>0</v>
      </c>
      <c r="J1052" s="81" t="b">
        <v>0</v>
      </c>
      <c r="K1052" s="81" t="b">
        <v>0</v>
      </c>
      <c r="L1052" s="81" t="b">
        <v>0</v>
      </c>
    </row>
    <row r="1053" spans="1:12" ht="15">
      <c r="A1053" s="81" t="s">
        <v>1902</v>
      </c>
      <c r="B1053" s="81" t="s">
        <v>1903</v>
      </c>
      <c r="C1053" s="81">
        <v>2</v>
      </c>
      <c r="D1053" s="119">
        <v>0</v>
      </c>
      <c r="E1053" s="119">
        <v>1.9912260756924949</v>
      </c>
      <c r="F1053" s="81" t="s">
        <v>1237</v>
      </c>
      <c r="G1053" s="81" t="b">
        <v>0</v>
      </c>
      <c r="H1053" s="81" t="b">
        <v>0</v>
      </c>
      <c r="I1053" s="81" t="b">
        <v>0</v>
      </c>
      <c r="J1053" s="81" t="b">
        <v>0</v>
      </c>
      <c r="K1053" s="81" t="b">
        <v>0</v>
      </c>
      <c r="L1053" s="81" t="b">
        <v>0</v>
      </c>
    </row>
    <row r="1054" spans="1:12" ht="15">
      <c r="A1054" s="81" t="s">
        <v>1903</v>
      </c>
      <c r="B1054" s="81" t="s">
        <v>848</v>
      </c>
      <c r="C1054" s="81">
        <v>2</v>
      </c>
      <c r="D1054" s="119">
        <v>0</v>
      </c>
      <c r="E1054" s="119">
        <v>1.9912260756924949</v>
      </c>
      <c r="F1054" s="81" t="s">
        <v>1237</v>
      </c>
      <c r="G1054" s="81" t="b">
        <v>0</v>
      </c>
      <c r="H1054" s="81" t="b">
        <v>0</v>
      </c>
      <c r="I1054" s="81" t="b">
        <v>0</v>
      </c>
      <c r="J1054" s="81" t="b">
        <v>0</v>
      </c>
      <c r="K1054" s="81" t="b">
        <v>0</v>
      </c>
      <c r="L1054" s="81" t="b">
        <v>0</v>
      </c>
    </row>
    <row r="1055" spans="1:12" ht="15">
      <c r="A1055" s="81" t="s">
        <v>848</v>
      </c>
      <c r="B1055" s="81" t="s">
        <v>1904</v>
      </c>
      <c r="C1055" s="81">
        <v>2</v>
      </c>
      <c r="D1055" s="119">
        <v>0</v>
      </c>
      <c r="E1055" s="119">
        <v>1.9912260756924949</v>
      </c>
      <c r="F1055" s="81" t="s">
        <v>1237</v>
      </c>
      <c r="G1055" s="81" t="b">
        <v>0</v>
      </c>
      <c r="H1055" s="81" t="b">
        <v>0</v>
      </c>
      <c r="I1055" s="81" t="b">
        <v>0</v>
      </c>
      <c r="J1055" s="81" t="b">
        <v>0</v>
      </c>
      <c r="K1055" s="81" t="b">
        <v>0</v>
      </c>
      <c r="L1055" s="81" t="b">
        <v>0</v>
      </c>
    </row>
    <row r="1056" spans="1:12" ht="15">
      <c r="A1056" s="81" t="s">
        <v>1904</v>
      </c>
      <c r="B1056" s="81" t="s">
        <v>1508</v>
      </c>
      <c r="C1056" s="81">
        <v>2</v>
      </c>
      <c r="D1056" s="119">
        <v>0</v>
      </c>
      <c r="E1056" s="119">
        <v>1.9912260756924949</v>
      </c>
      <c r="F1056" s="81" t="s">
        <v>1237</v>
      </c>
      <c r="G1056" s="81" t="b">
        <v>0</v>
      </c>
      <c r="H1056" s="81" t="b">
        <v>0</v>
      </c>
      <c r="I1056" s="81" t="b">
        <v>0</v>
      </c>
      <c r="J1056" s="81" t="b">
        <v>0</v>
      </c>
      <c r="K1056" s="81" t="b">
        <v>0</v>
      </c>
      <c r="L1056" s="81" t="b">
        <v>0</v>
      </c>
    </row>
    <row r="1057" spans="1:12" ht="15">
      <c r="A1057" s="81" t="s">
        <v>1306</v>
      </c>
      <c r="B1057" s="81" t="s">
        <v>1287</v>
      </c>
      <c r="C1057" s="81">
        <v>6</v>
      </c>
      <c r="D1057" s="119">
        <v>0.003739023869938591</v>
      </c>
      <c r="E1057" s="119">
        <v>1.591064607026499</v>
      </c>
      <c r="F1057" s="81" t="s">
        <v>1238</v>
      </c>
      <c r="G1057" s="81" t="b">
        <v>0</v>
      </c>
      <c r="H1057" s="81" t="b">
        <v>0</v>
      </c>
      <c r="I1057" s="81" t="b">
        <v>0</v>
      </c>
      <c r="J1057" s="81" t="b">
        <v>0</v>
      </c>
      <c r="K1057" s="81" t="b">
        <v>0</v>
      </c>
      <c r="L1057" s="81" t="b">
        <v>0</v>
      </c>
    </row>
    <row r="1058" spans="1:12" ht="15">
      <c r="A1058" s="81" t="s">
        <v>1301</v>
      </c>
      <c r="B1058" s="81" t="s">
        <v>1317</v>
      </c>
      <c r="C1058" s="81">
        <v>6</v>
      </c>
      <c r="D1058" s="119">
        <v>0.003739023869938591</v>
      </c>
      <c r="E1058" s="119">
        <v>0.9890046156985368</v>
      </c>
      <c r="F1058" s="81" t="s">
        <v>1238</v>
      </c>
      <c r="G1058" s="81" t="b">
        <v>0</v>
      </c>
      <c r="H1058" s="81" t="b">
        <v>0</v>
      </c>
      <c r="I1058" s="81" t="b">
        <v>0</v>
      </c>
      <c r="J1058" s="81" t="b">
        <v>0</v>
      </c>
      <c r="K1058" s="81" t="b">
        <v>0</v>
      </c>
      <c r="L1058" s="81" t="b">
        <v>0</v>
      </c>
    </row>
    <row r="1059" spans="1:12" ht="15">
      <c r="A1059" s="81" t="s">
        <v>1317</v>
      </c>
      <c r="B1059" s="81" t="s">
        <v>1303</v>
      </c>
      <c r="C1059" s="81">
        <v>5</v>
      </c>
      <c r="D1059" s="119">
        <v>0</v>
      </c>
      <c r="E1059" s="119">
        <v>1.4661258704181992</v>
      </c>
      <c r="F1059" s="81" t="s">
        <v>1238</v>
      </c>
      <c r="G1059" s="81" t="b">
        <v>0</v>
      </c>
      <c r="H1059" s="81" t="b">
        <v>0</v>
      </c>
      <c r="I1059" s="81" t="b">
        <v>0</v>
      </c>
      <c r="J1059" s="81" t="b">
        <v>0</v>
      </c>
      <c r="K1059" s="81" t="b">
        <v>0</v>
      </c>
      <c r="L1059" s="81" t="b">
        <v>0</v>
      </c>
    </row>
    <row r="1060" spans="1:12" ht="15">
      <c r="A1060" s="81" t="s">
        <v>1303</v>
      </c>
      <c r="B1060" s="81" t="s">
        <v>1300</v>
      </c>
      <c r="C1060" s="81">
        <v>5</v>
      </c>
      <c r="D1060" s="119">
        <v>0</v>
      </c>
      <c r="E1060" s="119">
        <v>1.8463371121298053</v>
      </c>
      <c r="F1060" s="81" t="s">
        <v>1238</v>
      </c>
      <c r="G1060" s="81" t="b">
        <v>0</v>
      </c>
      <c r="H1060" s="81" t="b">
        <v>0</v>
      </c>
      <c r="I1060" s="81" t="b">
        <v>0</v>
      </c>
      <c r="J1060" s="81" t="b">
        <v>0</v>
      </c>
      <c r="K1060" s="81" t="b">
        <v>0</v>
      </c>
      <c r="L1060" s="81" t="b">
        <v>0</v>
      </c>
    </row>
    <row r="1061" spans="1:12" ht="15">
      <c r="A1061" s="81" t="s">
        <v>1300</v>
      </c>
      <c r="B1061" s="81" t="s">
        <v>1454</v>
      </c>
      <c r="C1061" s="81">
        <v>5</v>
      </c>
      <c r="D1061" s="119">
        <v>0</v>
      </c>
      <c r="E1061" s="119">
        <v>1.8463371121298053</v>
      </c>
      <c r="F1061" s="81" t="s">
        <v>1238</v>
      </c>
      <c r="G1061" s="81" t="b">
        <v>0</v>
      </c>
      <c r="H1061" s="81" t="b">
        <v>0</v>
      </c>
      <c r="I1061" s="81" t="b">
        <v>0</v>
      </c>
      <c r="J1061" s="81" t="b">
        <v>0</v>
      </c>
      <c r="K1061" s="81" t="b">
        <v>0</v>
      </c>
      <c r="L1061" s="81" t="b">
        <v>0</v>
      </c>
    </row>
    <row r="1062" spans="1:12" ht="15">
      <c r="A1062" s="81" t="s">
        <v>1454</v>
      </c>
      <c r="B1062" s="81" t="s">
        <v>1455</v>
      </c>
      <c r="C1062" s="81">
        <v>5</v>
      </c>
      <c r="D1062" s="119">
        <v>0</v>
      </c>
      <c r="E1062" s="119">
        <v>1.8463371121298053</v>
      </c>
      <c r="F1062" s="81" t="s">
        <v>1238</v>
      </c>
      <c r="G1062" s="81" t="b">
        <v>0</v>
      </c>
      <c r="H1062" s="81" t="b">
        <v>0</v>
      </c>
      <c r="I1062" s="81" t="b">
        <v>0</v>
      </c>
      <c r="J1062" s="81" t="b">
        <v>0</v>
      </c>
      <c r="K1062" s="81" t="b">
        <v>0</v>
      </c>
      <c r="L1062" s="81" t="b">
        <v>0</v>
      </c>
    </row>
    <row r="1063" spans="1:12" ht="15">
      <c r="A1063" s="81" t="s">
        <v>1455</v>
      </c>
      <c r="B1063" s="81" t="s">
        <v>1311</v>
      </c>
      <c r="C1063" s="81">
        <v>5</v>
      </c>
      <c r="D1063" s="119">
        <v>0</v>
      </c>
      <c r="E1063" s="119">
        <v>1.8463371121298053</v>
      </c>
      <c r="F1063" s="81" t="s">
        <v>1238</v>
      </c>
      <c r="G1063" s="81" t="b">
        <v>0</v>
      </c>
      <c r="H1063" s="81" t="b">
        <v>0</v>
      </c>
      <c r="I1063" s="81" t="b">
        <v>0</v>
      </c>
      <c r="J1063" s="81" t="b">
        <v>0</v>
      </c>
      <c r="K1063" s="81" t="b">
        <v>0</v>
      </c>
      <c r="L1063" s="81" t="b">
        <v>0</v>
      </c>
    </row>
    <row r="1064" spans="1:12" ht="15">
      <c r="A1064" s="81" t="s">
        <v>1311</v>
      </c>
      <c r="B1064" s="81" t="s">
        <v>1456</v>
      </c>
      <c r="C1064" s="81">
        <v>5</v>
      </c>
      <c r="D1064" s="119">
        <v>0</v>
      </c>
      <c r="E1064" s="119">
        <v>1.8463371121298053</v>
      </c>
      <c r="F1064" s="81" t="s">
        <v>1238</v>
      </c>
      <c r="G1064" s="81" t="b">
        <v>0</v>
      </c>
      <c r="H1064" s="81" t="b">
        <v>0</v>
      </c>
      <c r="I1064" s="81" t="b">
        <v>0</v>
      </c>
      <c r="J1064" s="81" t="b">
        <v>0</v>
      </c>
      <c r="K1064" s="81" t="b">
        <v>0</v>
      </c>
      <c r="L1064" s="81" t="b">
        <v>0</v>
      </c>
    </row>
    <row r="1065" spans="1:12" ht="15">
      <c r="A1065" s="81" t="s">
        <v>1456</v>
      </c>
      <c r="B1065" s="81" t="s">
        <v>1457</v>
      </c>
      <c r="C1065" s="81">
        <v>5</v>
      </c>
      <c r="D1065" s="119">
        <v>0</v>
      </c>
      <c r="E1065" s="119">
        <v>1.8463371121298053</v>
      </c>
      <c r="F1065" s="81" t="s">
        <v>1238</v>
      </c>
      <c r="G1065" s="81" t="b">
        <v>0</v>
      </c>
      <c r="H1065" s="81" t="b">
        <v>0</v>
      </c>
      <c r="I1065" s="81" t="b">
        <v>0</v>
      </c>
      <c r="J1065" s="81" t="b">
        <v>0</v>
      </c>
      <c r="K1065" s="81" t="b">
        <v>0</v>
      </c>
      <c r="L1065" s="81" t="b">
        <v>0</v>
      </c>
    </row>
    <row r="1066" spans="1:12" ht="15">
      <c r="A1066" s="81" t="s">
        <v>1457</v>
      </c>
      <c r="B1066" s="81" t="s">
        <v>1458</v>
      </c>
      <c r="C1066" s="81">
        <v>5</v>
      </c>
      <c r="D1066" s="119">
        <v>0</v>
      </c>
      <c r="E1066" s="119">
        <v>1.8463371121298053</v>
      </c>
      <c r="F1066" s="81" t="s">
        <v>1238</v>
      </c>
      <c r="G1066" s="81" t="b">
        <v>0</v>
      </c>
      <c r="H1066" s="81" t="b">
        <v>0</v>
      </c>
      <c r="I1066" s="81" t="b">
        <v>0</v>
      </c>
      <c r="J1066" s="81" t="b">
        <v>0</v>
      </c>
      <c r="K1066" s="81" t="b">
        <v>0</v>
      </c>
      <c r="L1066" s="81" t="b">
        <v>0</v>
      </c>
    </row>
    <row r="1067" spans="1:12" ht="15">
      <c r="A1067" s="81" t="s">
        <v>1458</v>
      </c>
      <c r="B1067" s="81" t="s">
        <v>1459</v>
      </c>
      <c r="C1067" s="81">
        <v>5</v>
      </c>
      <c r="D1067" s="119">
        <v>0</v>
      </c>
      <c r="E1067" s="119">
        <v>1.8463371121298053</v>
      </c>
      <c r="F1067" s="81" t="s">
        <v>1238</v>
      </c>
      <c r="G1067" s="81" t="b">
        <v>0</v>
      </c>
      <c r="H1067" s="81" t="b">
        <v>0</v>
      </c>
      <c r="I1067" s="81" t="b">
        <v>0</v>
      </c>
      <c r="J1067" s="81" t="b">
        <v>0</v>
      </c>
      <c r="K1067" s="81" t="b">
        <v>0</v>
      </c>
      <c r="L1067" s="81" t="b">
        <v>0</v>
      </c>
    </row>
    <row r="1068" spans="1:12" ht="15">
      <c r="A1068" s="81" t="s">
        <v>1459</v>
      </c>
      <c r="B1068" s="81" t="s">
        <v>1460</v>
      </c>
      <c r="C1068" s="81">
        <v>5</v>
      </c>
      <c r="D1068" s="119">
        <v>0</v>
      </c>
      <c r="E1068" s="119">
        <v>1.8463371121298053</v>
      </c>
      <c r="F1068" s="81" t="s">
        <v>1238</v>
      </c>
      <c r="G1068" s="81" t="b">
        <v>0</v>
      </c>
      <c r="H1068" s="81" t="b">
        <v>0</v>
      </c>
      <c r="I1068" s="81" t="b">
        <v>0</v>
      </c>
      <c r="J1068" s="81" t="b">
        <v>0</v>
      </c>
      <c r="K1068" s="81" t="b">
        <v>0</v>
      </c>
      <c r="L1068" s="81" t="b">
        <v>0</v>
      </c>
    </row>
    <row r="1069" spans="1:12" ht="15">
      <c r="A1069" s="81" t="s">
        <v>1460</v>
      </c>
      <c r="B1069" s="81" t="s">
        <v>1340</v>
      </c>
      <c r="C1069" s="81">
        <v>5</v>
      </c>
      <c r="D1069" s="119">
        <v>0</v>
      </c>
      <c r="E1069" s="119">
        <v>1.8463371121298053</v>
      </c>
      <c r="F1069" s="81" t="s">
        <v>1238</v>
      </c>
      <c r="G1069" s="81" t="b">
        <v>0</v>
      </c>
      <c r="H1069" s="81" t="b">
        <v>0</v>
      </c>
      <c r="I1069" s="81" t="b">
        <v>0</v>
      </c>
      <c r="J1069" s="81" t="b">
        <v>0</v>
      </c>
      <c r="K1069" s="81" t="b">
        <v>0</v>
      </c>
      <c r="L1069" s="81" t="b">
        <v>0</v>
      </c>
    </row>
    <row r="1070" spans="1:12" ht="15">
      <c r="A1070" s="81" t="s">
        <v>1340</v>
      </c>
      <c r="B1070" s="81" t="s">
        <v>1461</v>
      </c>
      <c r="C1070" s="81">
        <v>5</v>
      </c>
      <c r="D1070" s="119">
        <v>0</v>
      </c>
      <c r="E1070" s="119">
        <v>1.8463371121298053</v>
      </c>
      <c r="F1070" s="81" t="s">
        <v>1238</v>
      </c>
      <c r="G1070" s="81" t="b">
        <v>0</v>
      </c>
      <c r="H1070" s="81" t="b">
        <v>0</v>
      </c>
      <c r="I1070" s="81" t="b">
        <v>0</v>
      </c>
      <c r="J1070" s="81" t="b">
        <v>0</v>
      </c>
      <c r="K1070" s="81" t="b">
        <v>0</v>
      </c>
      <c r="L1070" s="81" t="b">
        <v>0</v>
      </c>
    </row>
    <row r="1071" spans="1:12" ht="15">
      <c r="A1071" s="81" t="s">
        <v>1461</v>
      </c>
      <c r="B1071" s="81" t="s">
        <v>1322</v>
      </c>
      <c r="C1071" s="81">
        <v>5</v>
      </c>
      <c r="D1071" s="119">
        <v>0</v>
      </c>
      <c r="E1071" s="119">
        <v>1.8463371121298053</v>
      </c>
      <c r="F1071" s="81" t="s">
        <v>1238</v>
      </c>
      <c r="G1071" s="81" t="b">
        <v>0</v>
      </c>
      <c r="H1071" s="81" t="b">
        <v>0</v>
      </c>
      <c r="I1071" s="81" t="b">
        <v>0</v>
      </c>
      <c r="J1071" s="81" t="b">
        <v>0</v>
      </c>
      <c r="K1071" s="81" t="b">
        <v>0</v>
      </c>
      <c r="L1071" s="81" t="b">
        <v>0</v>
      </c>
    </row>
    <row r="1072" spans="1:12" ht="15">
      <c r="A1072" s="81" t="s">
        <v>1322</v>
      </c>
      <c r="B1072" s="81" t="s">
        <v>1288</v>
      </c>
      <c r="C1072" s="81">
        <v>5</v>
      </c>
      <c r="D1072" s="119">
        <v>0</v>
      </c>
      <c r="E1072" s="119">
        <v>1.8463371121298053</v>
      </c>
      <c r="F1072" s="81" t="s">
        <v>1238</v>
      </c>
      <c r="G1072" s="81" t="b">
        <v>0</v>
      </c>
      <c r="H1072" s="81" t="b">
        <v>0</v>
      </c>
      <c r="I1072" s="81" t="b">
        <v>0</v>
      </c>
      <c r="J1072" s="81" t="b">
        <v>0</v>
      </c>
      <c r="K1072" s="81" t="b">
        <v>0</v>
      </c>
      <c r="L1072" s="81" t="b">
        <v>0</v>
      </c>
    </row>
    <row r="1073" spans="1:12" ht="15">
      <c r="A1073" s="81" t="s">
        <v>1288</v>
      </c>
      <c r="B1073" s="81" t="s">
        <v>1406</v>
      </c>
      <c r="C1073" s="81">
        <v>5</v>
      </c>
      <c r="D1073" s="119">
        <v>0</v>
      </c>
      <c r="E1073" s="119">
        <v>1.8463371121298053</v>
      </c>
      <c r="F1073" s="81" t="s">
        <v>1238</v>
      </c>
      <c r="G1073" s="81" t="b">
        <v>0</v>
      </c>
      <c r="H1073" s="81" t="b">
        <v>0</v>
      </c>
      <c r="I1073" s="81" t="b">
        <v>0</v>
      </c>
      <c r="J1073" s="81" t="b">
        <v>0</v>
      </c>
      <c r="K1073" s="81" t="b">
        <v>0</v>
      </c>
      <c r="L1073" s="81" t="b">
        <v>0</v>
      </c>
    </row>
    <row r="1074" spans="1:12" ht="15">
      <c r="A1074" s="81" t="s">
        <v>1406</v>
      </c>
      <c r="B1074" s="81" t="s">
        <v>1462</v>
      </c>
      <c r="C1074" s="81">
        <v>5</v>
      </c>
      <c r="D1074" s="119">
        <v>0</v>
      </c>
      <c r="E1074" s="119">
        <v>1.8463371121298053</v>
      </c>
      <c r="F1074" s="81" t="s">
        <v>1238</v>
      </c>
      <c r="G1074" s="81" t="b">
        <v>0</v>
      </c>
      <c r="H1074" s="81" t="b">
        <v>0</v>
      </c>
      <c r="I1074" s="81" t="b">
        <v>0</v>
      </c>
      <c r="J1074" s="81" t="b">
        <v>0</v>
      </c>
      <c r="K1074" s="81" t="b">
        <v>0</v>
      </c>
      <c r="L1074" s="81" t="b">
        <v>0</v>
      </c>
    </row>
    <row r="1075" spans="1:12" ht="15">
      <c r="A1075" s="81" t="s">
        <v>1462</v>
      </c>
      <c r="B1075" s="81" t="s">
        <v>1280</v>
      </c>
      <c r="C1075" s="81">
        <v>5</v>
      </c>
      <c r="D1075" s="119">
        <v>0</v>
      </c>
      <c r="E1075" s="119">
        <v>1.8463371121298053</v>
      </c>
      <c r="F1075" s="81" t="s">
        <v>1238</v>
      </c>
      <c r="G1075" s="81" t="b">
        <v>0</v>
      </c>
      <c r="H1075" s="81" t="b">
        <v>0</v>
      </c>
      <c r="I1075" s="81" t="b">
        <v>0</v>
      </c>
      <c r="J1075" s="81" t="b">
        <v>0</v>
      </c>
      <c r="K1075" s="81" t="b">
        <v>0</v>
      </c>
      <c r="L1075" s="81" t="b">
        <v>0</v>
      </c>
    </row>
    <row r="1076" spans="1:12" ht="15">
      <c r="A1076" s="81" t="s">
        <v>1280</v>
      </c>
      <c r="B1076" s="81" t="s">
        <v>1463</v>
      </c>
      <c r="C1076" s="81">
        <v>5</v>
      </c>
      <c r="D1076" s="119">
        <v>0</v>
      </c>
      <c r="E1076" s="119">
        <v>1.8463371121298053</v>
      </c>
      <c r="F1076" s="81" t="s">
        <v>1238</v>
      </c>
      <c r="G1076" s="81" t="b">
        <v>0</v>
      </c>
      <c r="H1076" s="81" t="b">
        <v>0</v>
      </c>
      <c r="I1076" s="81" t="b">
        <v>0</v>
      </c>
      <c r="J1076" s="81" t="b">
        <v>0</v>
      </c>
      <c r="K1076" s="81" t="b">
        <v>0</v>
      </c>
      <c r="L1076" s="81" t="b">
        <v>0</v>
      </c>
    </row>
    <row r="1077" spans="1:12" ht="15">
      <c r="A1077" s="81" t="s">
        <v>1463</v>
      </c>
      <c r="B1077" s="81" t="s">
        <v>1339</v>
      </c>
      <c r="C1077" s="81">
        <v>5</v>
      </c>
      <c r="D1077" s="119">
        <v>0</v>
      </c>
      <c r="E1077" s="119">
        <v>1.8463371121298053</v>
      </c>
      <c r="F1077" s="81" t="s">
        <v>1238</v>
      </c>
      <c r="G1077" s="81" t="b">
        <v>0</v>
      </c>
      <c r="H1077" s="81" t="b">
        <v>0</v>
      </c>
      <c r="I1077" s="81" t="b">
        <v>0</v>
      </c>
      <c r="J1077" s="81" t="b">
        <v>0</v>
      </c>
      <c r="K1077" s="81" t="b">
        <v>0</v>
      </c>
      <c r="L1077" s="81" t="b">
        <v>0</v>
      </c>
    </row>
    <row r="1078" spans="1:12" ht="15">
      <c r="A1078" s="81" t="s">
        <v>1339</v>
      </c>
      <c r="B1078" s="81" t="s">
        <v>1464</v>
      </c>
      <c r="C1078" s="81">
        <v>5</v>
      </c>
      <c r="D1078" s="119">
        <v>0</v>
      </c>
      <c r="E1078" s="119">
        <v>1.8463371121298053</v>
      </c>
      <c r="F1078" s="81" t="s">
        <v>1238</v>
      </c>
      <c r="G1078" s="81" t="b">
        <v>0</v>
      </c>
      <c r="H1078" s="81" t="b">
        <v>0</v>
      </c>
      <c r="I1078" s="81" t="b">
        <v>0</v>
      </c>
      <c r="J1078" s="81" t="b">
        <v>0</v>
      </c>
      <c r="K1078" s="81" t="b">
        <v>0</v>
      </c>
      <c r="L1078" s="81" t="b">
        <v>0</v>
      </c>
    </row>
    <row r="1079" spans="1:12" ht="15">
      <c r="A1079" s="81" t="s">
        <v>1464</v>
      </c>
      <c r="B1079" s="81" t="s">
        <v>1465</v>
      </c>
      <c r="C1079" s="81">
        <v>5</v>
      </c>
      <c r="D1079" s="119">
        <v>0</v>
      </c>
      <c r="E1079" s="119">
        <v>1.8463371121298053</v>
      </c>
      <c r="F1079" s="81" t="s">
        <v>1238</v>
      </c>
      <c r="G1079" s="81" t="b">
        <v>0</v>
      </c>
      <c r="H1079" s="81" t="b">
        <v>0</v>
      </c>
      <c r="I1079" s="81" t="b">
        <v>0</v>
      </c>
      <c r="J1079" s="81" t="b">
        <v>0</v>
      </c>
      <c r="K1079" s="81" t="b">
        <v>0</v>
      </c>
      <c r="L1079" s="81" t="b">
        <v>0</v>
      </c>
    </row>
    <row r="1080" spans="1:12" ht="15">
      <c r="A1080" s="81" t="s">
        <v>1465</v>
      </c>
      <c r="B1080" s="81" t="s">
        <v>1466</v>
      </c>
      <c r="C1080" s="81">
        <v>5</v>
      </c>
      <c r="D1080" s="119">
        <v>0</v>
      </c>
      <c r="E1080" s="119">
        <v>1.8463371121298053</v>
      </c>
      <c r="F1080" s="81" t="s">
        <v>1238</v>
      </c>
      <c r="G1080" s="81" t="b">
        <v>0</v>
      </c>
      <c r="H1080" s="81" t="b">
        <v>0</v>
      </c>
      <c r="I1080" s="81" t="b">
        <v>0</v>
      </c>
      <c r="J1080" s="81" t="b">
        <v>0</v>
      </c>
      <c r="K1080" s="81" t="b">
        <v>0</v>
      </c>
      <c r="L1080" s="81" t="b">
        <v>0</v>
      </c>
    </row>
    <row r="1081" spans="1:12" ht="15">
      <c r="A1081" s="81" t="s">
        <v>1466</v>
      </c>
      <c r="B1081" s="81" t="s">
        <v>1467</v>
      </c>
      <c r="C1081" s="81">
        <v>5</v>
      </c>
      <c r="D1081" s="119">
        <v>0</v>
      </c>
      <c r="E1081" s="119">
        <v>1.8463371121298053</v>
      </c>
      <c r="F1081" s="81" t="s">
        <v>1238</v>
      </c>
      <c r="G1081" s="81" t="b">
        <v>0</v>
      </c>
      <c r="H1081" s="81" t="b">
        <v>0</v>
      </c>
      <c r="I1081" s="81" t="b">
        <v>0</v>
      </c>
      <c r="J1081" s="81" t="b">
        <v>0</v>
      </c>
      <c r="K1081" s="81" t="b">
        <v>0</v>
      </c>
      <c r="L1081" s="81" t="b">
        <v>0</v>
      </c>
    </row>
    <row r="1082" spans="1:12" ht="15">
      <c r="A1082" s="81" t="s">
        <v>1467</v>
      </c>
      <c r="B1082" s="81" t="s">
        <v>848</v>
      </c>
      <c r="C1082" s="81">
        <v>5</v>
      </c>
      <c r="D1082" s="119">
        <v>0</v>
      </c>
      <c r="E1082" s="119">
        <v>1.8463371121298053</v>
      </c>
      <c r="F1082" s="81" t="s">
        <v>1238</v>
      </c>
      <c r="G1082" s="81" t="b">
        <v>0</v>
      </c>
      <c r="H1082" s="81" t="b">
        <v>0</v>
      </c>
      <c r="I1082" s="81" t="b">
        <v>0</v>
      </c>
      <c r="J1082" s="81" t="b">
        <v>0</v>
      </c>
      <c r="K1082" s="81" t="b">
        <v>0</v>
      </c>
      <c r="L1082" s="81" t="b">
        <v>0</v>
      </c>
    </row>
    <row r="1083" spans="1:12" ht="15">
      <c r="A1083" s="81" t="s">
        <v>848</v>
      </c>
      <c r="B1083" s="81" t="s">
        <v>1403</v>
      </c>
      <c r="C1083" s="81">
        <v>5</v>
      </c>
      <c r="D1083" s="119">
        <v>0</v>
      </c>
      <c r="E1083" s="119">
        <v>1.8463371121298053</v>
      </c>
      <c r="F1083" s="81" t="s">
        <v>1238</v>
      </c>
      <c r="G1083" s="81" t="b">
        <v>0</v>
      </c>
      <c r="H1083" s="81" t="b">
        <v>0</v>
      </c>
      <c r="I1083" s="81" t="b">
        <v>0</v>
      </c>
      <c r="J1083" s="81" t="b">
        <v>0</v>
      </c>
      <c r="K1083" s="81" t="b">
        <v>0</v>
      </c>
      <c r="L1083" s="81" t="b">
        <v>0</v>
      </c>
    </row>
    <row r="1084" spans="1:12" ht="15">
      <c r="A1084" s="81" t="s">
        <v>1403</v>
      </c>
      <c r="B1084" s="81" t="s">
        <v>1468</v>
      </c>
      <c r="C1084" s="81">
        <v>5</v>
      </c>
      <c r="D1084" s="119">
        <v>0</v>
      </c>
      <c r="E1084" s="119">
        <v>1.8463371121298053</v>
      </c>
      <c r="F1084" s="81" t="s">
        <v>1238</v>
      </c>
      <c r="G1084" s="81" t="b">
        <v>0</v>
      </c>
      <c r="H1084" s="81" t="b">
        <v>0</v>
      </c>
      <c r="I1084" s="81" t="b">
        <v>0</v>
      </c>
      <c r="J1084" s="81" t="b">
        <v>0</v>
      </c>
      <c r="K1084" s="81" t="b">
        <v>0</v>
      </c>
      <c r="L1084" s="81" t="b">
        <v>0</v>
      </c>
    </row>
    <row r="1085" spans="1:12" ht="15">
      <c r="A1085" s="81" t="s">
        <v>1317</v>
      </c>
      <c r="B1085" s="81" t="s">
        <v>1557</v>
      </c>
      <c r="C1085" s="81">
        <v>4</v>
      </c>
      <c r="D1085" s="119">
        <v>0.0010888765506523192</v>
      </c>
      <c r="E1085" s="119">
        <v>1.4661258704181992</v>
      </c>
      <c r="F1085" s="81" t="s">
        <v>1238</v>
      </c>
      <c r="G1085" s="81" t="b">
        <v>0</v>
      </c>
      <c r="H1085" s="81" t="b">
        <v>0</v>
      </c>
      <c r="I1085" s="81" t="b">
        <v>0</v>
      </c>
      <c r="J1085" s="81" t="b">
        <v>0</v>
      </c>
      <c r="K1085" s="81" t="b">
        <v>0</v>
      </c>
      <c r="L1085" s="81" t="b">
        <v>0</v>
      </c>
    </row>
    <row r="1086" spans="1:12" ht="15">
      <c r="A1086" s="81" t="s">
        <v>1319</v>
      </c>
      <c r="B1086" s="81" t="s">
        <v>1299</v>
      </c>
      <c r="C1086" s="81">
        <v>4</v>
      </c>
      <c r="D1086" s="119">
        <v>0.0010888765506523192</v>
      </c>
      <c r="E1086" s="119">
        <v>1.9432471251378618</v>
      </c>
      <c r="F1086" s="81" t="s">
        <v>1238</v>
      </c>
      <c r="G1086" s="81" t="b">
        <v>0</v>
      </c>
      <c r="H1086" s="81" t="b">
        <v>0</v>
      </c>
      <c r="I1086" s="81" t="b">
        <v>0</v>
      </c>
      <c r="J1086" s="81" t="b">
        <v>0</v>
      </c>
      <c r="K1086" s="81" t="b">
        <v>0</v>
      </c>
      <c r="L1086" s="81" t="b">
        <v>0</v>
      </c>
    </row>
    <row r="1087" spans="1:12" ht="15">
      <c r="A1087" s="81" t="s">
        <v>1691</v>
      </c>
      <c r="B1087" s="81" t="s">
        <v>1416</v>
      </c>
      <c r="C1087" s="81">
        <v>3</v>
      </c>
      <c r="D1087" s="119">
        <v>0.0018695119349692955</v>
      </c>
      <c r="E1087" s="119">
        <v>2.0681858617461617</v>
      </c>
      <c r="F1087" s="81" t="s">
        <v>1238</v>
      </c>
      <c r="G1087" s="81" t="b">
        <v>1</v>
      </c>
      <c r="H1087" s="81" t="b">
        <v>0</v>
      </c>
      <c r="I1087" s="81" t="b">
        <v>0</v>
      </c>
      <c r="J1087" s="81" t="b">
        <v>0</v>
      </c>
      <c r="K1087" s="81" t="b">
        <v>0</v>
      </c>
      <c r="L1087" s="81" t="b">
        <v>0</v>
      </c>
    </row>
    <row r="1088" spans="1:12" ht="15">
      <c r="A1088" s="81" t="s">
        <v>1416</v>
      </c>
      <c r="B1088" s="81" t="s">
        <v>1440</v>
      </c>
      <c r="C1088" s="81">
        <v>3</v>
      </c>
      <c r="D1088" s="119">
        <v>0.0018695119349692955</v>
      </c>
      <c r="E1088" s="119">
        <v>2.0681858617461617</v>
      </c>
      <c r="F1088" s="81" t="s">
        <v>1238</v>
      </c>
      <c r="G1088" s="81" t="b">
        <v>0</v>
      </c>
      <c r="H1088" s="81" t="b">
        <v>0</v>
      </c>
      <c r="I1088" s="81" t="b">
        <v>0</v>
      </c>
      <c r="J1088" s="81" t="b">
        <v>0</v>
      </c>
      <c r="K1088" s="81" t="b">
        <v>0</v>
      </c>
      <c r="L1088" s="81" t="b">
        <v>0</v>
      </c>
    </row>
    <row r="1089" spans="1:12" ht="15">
      <c r="A1089" s="81" t="s">
        <v>1440</v>
      </c>
      <c r="B1089" s="81" t="s">
        <v>1692</v>
      </c>
      <c r="C1089" s="81">
        <v>3</v>
      </c>
      <c r="D1089" s="119">
        <v>0.0018695119349692955</v>
      </c>
      <c r="E1089" s="119">
        <v>2.0681858617461617</v>
      </c>
      <c r="F1089" s="81" t="s">
        <v>1238</v>
      </c>
      <c r="G1089" s="81" t="b">
        <v>0</v>
      </c>
      <c r="H1089" s="81" t="b">
        <v>0</v>
      </c>
      <c r="I1089" s="81" t="b">
        <v>0</v>
      </c>
      <c r="J1089" s="81" t="b">
        <v>0</v>
      </c>
      <c r="K1089" s="81" t="b">
        <v>0</v>
      </c>
      <c r="L1089" s="81" t="b">
        <v>0</v>
      </c>
    </row>
    <row r="1090" spans="1:12" ht="15">
      <c r="A1090" s="81" t="s">
        <v>1692</v>
      </c>
      <c r="B1090" s="81" t="s">
        <v>1359</v>
      </c>
      <c r="C1090" s="81">
        <v>3</v>
      </c>
      <c r="D1090" s="119">
        <v>0.0018695119349692955</v>
      </c>
      <c r="E1090" s="119">
        <v>1.9432471251378618</v>
      </c>
      <c r="F1090" s="81" t="s">
        <v>1238</v>
      </c>
      <c r="G1090" s="81" t="b">
        <v>0</v>
      </c>
      <c r="H1090" s="81" t="b">
        <v>0</v>
      </c>
      <c r="I1090" s="81" t="b">
        <v>0</v>
      </c>
      <c r="J1090" s="81" t="b">
        <v>0</v>
      </c>
      <c r="K1090" s="81" t="b">
        <v>0</v>
      </c>
      <c r="L1090" s="81" t="b">
        <v>0</v>
      </c>
    </row>
    <row r="1091" spans="1:12" ht="15">
      <c r="A1091" s="81" t="s">
        <v>1359</v>
      </c>
      <c r="B1091" s="81" t="s">
        <v>1558</v>
      </c>
      <c r="C1091" s="81">
        <v>3</v>
      </c>
      <c r="D1091" s="119">
        <v>0.0018695119349692955</v>
      </c>
      <c r="E1091" s="119">
        <v>1.9432471251378618</v>
      </c>
      <c r="F1091" s="81" t="s">
        <v>1238</v>
      </c>
      <c r="G1091" s="81" t="b">
        <v>0</v>
      </c>
      <c r="H1091" s="81" t="b">
        <v>0</v>
      </c>
      <c r="I1091" s="81" t="b">
        <v>0</v>
      </c>
      <c r="J1091" s="81" t="b">
        <v>0</v>
      </c>
      <c r="K1091" s="81" t="b">
        <v>0</v>
      </c>
      <c r="L1091" s="81" t="b">
        <v>0</v>
      </c>
    </row>
    <row r="1092" spans="1:12" ht="15">
      <c r="A1092" s="81" t="s">
        <v>1558</v>
      </c>
      <c r="B1092" s="81" t="s">
        <v>1424</v>
      </c>
      <c r="C1092" s="81">
        <v>3</v>
      </c>
      <c r="D1092" s="119">
        <v>0.0018695119349692955</v>
      </c>
      <c r="E1092" s="119">
        <v>2.0681858617461617</v>
      </c>
      <c r="F1092" s="81" t="s">
        <v>1238</v>
      </c>
      <c r="G1092" s="81" t="b">
        <v>0</v>
      </c>
      <c r="H1092" s="81" t="b">
        <v>0</v>
      </c>
      <c r="I1092" s="81" t="b">
        <v>0</v>
      </c>
      <c r="J1092" s="81" t="b">
        <v>0</v>
      </c>
      <c r="K1092" s="81" t="b">
        <v>0</v>
      </c>
      <c r="L1092" s="81" t="b">
        <v>0</v>
      </c>
    </row>
    <row r="1093" spans="1:12" ht="15">
      <c r="A1093" s="81" t="s">
        <v>1424</v>
      </c>
      <c r="B1093" s="81" t="s">
        <v>1306</v>
      </c>
      <c r="C1093" s="81">
        <v>3</v>
      </c>
      <c r="D1093" s="119">
        <v>0.0018695119349692955</v>
      </c>
      <c r="E1093" s="119">
        <v>1.591064607026499</v>
      </c>
      <c r="F1093" s="81" t="s">
        <v>1238</v>
      </c>
      <c r="G1093" s="81" t="b">
        <v>0</v>
      </c>
      <c r="H1093" s="81" t="b">
        <v>0</v>
      </c>
      <c r="I1093" s="81" t="b">
        <v>0</v>
      </c>
      <c r="J1093" s="81" t="b">
        <v>0</v>
      </c>
      <c r="K1093" s="81" t="b">
        <v>0</v>
      </c>
      <c r="L1093" s="81" t="b">
        <v>0</v>
      </c>
    </row>
    <row r="1094" spans="1:12" ht="15">
      <c r="A1094" s="81" t="s">
        <v>1287</v>
      </c>
      <c r="B1094" s="81" t="s">
        <v>1301</v>
      </c>
      <c r="C1094" s="81">
        <v>3</v>
      </c>
      <c r="D1094" s="119">
        <v>0.0018695119349692955</v>
      </c>
      <c r="E1094" s="119">
        <v>0.9890046156985368</v>
      </c>
      <c r="F1094" s="81" t="s">
        <v>1238</v>
      </c>
      <c r="G1094" s="81" t="b">
        <v>0</v>
      </c>
      <c r="H1094" s="81" t="b">
        <v>0</v>
      </c>
      <c r="I1094" s="81" t="b">
        <v>0</v>
      </c>
      <c r="J1094" s="81" t="b">
        <v>0</v>
      </c>
      <c r="K1094" s="81" t="b">
        <v>0</v>
      </c>
      <c r="L1094" s="81" t="b">
        <v>0</v>
      </c>
    </row>
    <row r="1095" spans="1:12" ht="15">
      <c r="A1095" s="81" t="s">
        <v>1301</v>
      </c>
      <c r="B1095" s="81" t="s">
        <v>1301</v>
      </c>
      <c r="C1095" s="81">
        <v>3</v>
      </c>
      <c r="D1095" s="119">
        <v>0.0018695119349692955</v>
      </c>
      <c r="E1095" s="119">
        <v>0.5118833609788745</v>
      </c>
      <c r="F1095" s="81" t="s">
        <v>1238</v>
      </c>
      <c r="G1095" s="81" t="b">
        <v>0</v>
      </c>
      <c r="H1095" s="81" t="b">
        <v>0</v>
      </c>
      <c r="I1095" s="81" t="b">
        <v>0</v>
      </c>
      <c r="J1095" s="81" t="b">
        <v>0</v>
      </c>
      <c r="K1095" s="81" t="b">
        <v>0</v>
      </c>
      <c r="L1095" s="81" t="b">
        <v>0</v>
      </c>
    </row>
    <row r="1096" spans="1:12" ht="15">
      <c r="A1096" s="81" t="s">
        <v>1317</v>
      </c>
      <c r="B1096" s="81" t="s">
        <v>1693</v>
      </c>
      <c r="C1096" s="81">
        <v>3</v>
      </c>
      <c r="D1096" s="119">
        <v>0.0018695119349692955</v>
      </c>
      <c r="E1096" s="119">
        <v>1.4661258704181992</v>
      </c>
      <c r="F1096" s="81" t="s">
        <v>1238</v>
      </c>
      <c r="G1096" s="81" t="b">
        <v>0</v>
      </c>
      <c r="H1096" s="81" t="b">
        <v>0</v>
      </c>
      <c r="I1096" s="81" t="b">
        <v>0</v>
      </c>
      <c r="J1096" s="81" t="b">
        <v>0</v>
      </c>
      <c r="K1096" s="81" t="b">
        <v>0</v>
      </c>
      <c r="L1096" s="81" t="b">
        <v>0</v>
      </c>
    </row>
    <row r="1097" spans="1:12" ht="15">
      <c r="A1097" s="81" t="s">
        <v>1693</v>
      </c>
      <c r="B1097" s="81" t="s">
        <v>1694</v>
      </c>
      <c r="C1097" s="81">
        <v>3</v>
      </c>
      <c r="D1097" s="119">
        <v>0.0018695119349692955</v>
      </c>
      <c r="E1097" s="119">
        <v>2.0681858617461617</v>
      </c>
      <c r="F1097" s="81" t="s">
        <v>1238</v>
      </c>
      <c r="G1097" s="81" t="b">
        <v>0</v>
      </c>
      <c r="H1097" s="81" t="b">
        <v>0</v>
      </c>
      <c r="I1097" s="81" t="b">
        <v>0</v>
      </c>
      <c r="J1097" s="81" t="b">
        <v>0</v>
      </c>
      <c r="K1097" s="81" t="b">
        <v>0</v>
      </c>
      <c r="L1097" s="81" t="b">
        <v>0</v>
      </c>
    </row>
    <row r="1098" spans="1:12" ht="15">
      <c r="A1098" s="81" t="s">
        <v>1694</v>
      </c>
      <c r="B1098" s="81" t="s">
        <v>1695</v>
      </c>
      <c r="C1098" s="81">
        <v>3</v>
      </c>
      <c r="D1098" s="119">
        <v>0.0018695119349692955</v>
      </c>
      <c r="E1098" s="119">
        <v>2.0681858617461617</v>
      </c>
      <c r="F1098" s="81" t="s">
        <v>1238</v>
      </c>
      <c r="G1098" s="81" t="b">
        <v>0</v>
      </c>
      <c r="H1098" s="81" t="b">
        <v>0</v>
      </c>
      <c r="I1098" s="81" t="b">
        <v>0</v>
      </c>
      <c r="J1098" s="81" t="b">
        <v>0</v>
      </c>
      <c r="K1098" s="81" t="b">
        <v>0</v>
      </c>
      <c r="L1098" s="81" t="b">
        <v>0</v>
      </c>
    </row>
    <row r="1099" spans="1:12" ht="15">
      <c r="A1099" s="81" t="s">
        <v>1695</v>
      </c>
      <c r="B1099" s="81" t="s">
        <v>1696</v>
      </c>
      <c r="C1099" s="81">
        <v>3</v>
      </c>
      <c r="D1099" s="119">
        <v>0.0018695119349692955</v>
      </c>
      <c r="E1099" s="119">
        <v>2.0681858617461617</v>
      </c>
      <c r="F1099" s="81" t="s">
        <v>1238</v>
      </c>
      <c r="G1099" s="81" t="b">
        <v>0</v>
      </c>
      <c r="H1099" s="81" t="b">
        <v>0</v>
      </c>
      <c r="I1099" s="81" t="b">
        <v>0</v>
      </c>
      <c r="J1099" s="81" t="b">
        <v>0</v>
      </c>
      <c r="K1099" s="81" t="b">
        <v>0</v>
      </c>
      <c r="L1099" s="81" t="b">
        <v>0</v>
      </c>
    </row>
    <row r="1100" spans="1:12" ht="15">
      <c r="A1100" s="81" t="s">
        <v>1696</v>
      </c>
      <c r="B1100" s="81" t="s">
        <v>1697</v>
      </c>
      <c r="C1100" s="81">
        <v>3</v>
      </c>
      <c r="D1100" s="119">
        <v>0.0018695119349692955</v>
      </c>
      <c r="E1100" s="119">
        <v>2.0681858617461617</v>
      </c>
      <c r="F1100" s="81" t="s">
        <v>1238</v>
      </c>
      <c r="G1100" s="81" t="b">
        <v>0</v>
      </c>
      <c r="H1100" s="81" t="b">
        <v>0</v>
      </c>
      <c r="I1100" s="81" t="b">
        <v>0</v>
      </c>
      <c r="J1100" s="81" t="b">
        <v>0</v>
      </c>
      <c r="K1100" s="81" t="b">
        <v>0</v>
      </c>
      <c r="L1100" s="81" t="b">
        <v>0</v>
      </c>
    </row>
    <row r="1101" spans="1:12" ht="15">
      <c r="A1101" s="81" t="s">
        <v>1697</v>
      </c>
      <c r="B1101" s="81" t="s">
        <v>1698</v>
      </c>
      <c r="C1101" s="81">
        <v>3</v>
      </c>
      <c r="D1101" s="119">
        <v>0.0018695119349692955</v>
      </c>
      <c r="E1101" s="119">
        <v>2.0681858617461617</v>
      </c>
      <c r="F1101" s="81" t="s">
        <v>1238</v>
      </c>
      <c r="G1101" s="81" t="b">
        <v>0</v>
      </c>
      <c r="H1101" s="81" t="b">
        <v>0</v>
      </c>
      <c r="I1101" s="81" t="b">
        <v>0</v>
      </c>
      <c r="J1101" s="81" t="b">
        <v>0</v>
      </c>
      <c r="K1101" s="81" t="b">
        <v>0</v>
      </c>
      <c r="L1101" s="81" t="b">
        <v>0</v>
      </c>
    </row>
    <row r="1102" spans="1:12" ht="15">
      <c r="A1102" s="81" t="s">
        <v>1698</v>
      </c>
      <c r="B1102" s="81" t="s">
        <v>1699</v>
      </c>
      <c r="C1102" s="81">
        <v>3</v>
      </c>
      <c r="D1102" s="119">
        <v>0.0018695119349692955</v>
      </c>
      <c r="E1102" s="119">
        <v>2.0681858617461617</v>
      </c>
      <c r="F1102" s="81" t="s">
        <v>1238</v>
      </c>
      <c r="G1102" s="81" t="b">
        <v>0</v>
      </c>
      <c r="H1102" s="81" t="b">
        <v>0</v>
      </c>
      <c r="I1102" s="81" t="b">
        <v>0</v>
      </c>
      <c r="J1102" s="81" t="b">
        <v>0</v>
      </c>
      <c r="K1102" s="81" t="b">
        <v>0</v>
      </c>
      <c r="L1102" s="81" t="b">
        <v>0</v>
      </c>
    </row>
    <row r="1103" spans="1:12" ht="15">
      <c r="A1103" s="81" t="s">
        <v>1699</v>
      </c>
      <c r="B1103" s="81" t="s">
        <v>1301</v>
      </c>
      <c r="C1103" s="81">
        <v>3</v>
      </c>
      <c r="D1103" s="119">
        <v>0.0018695119349692955</v>
      </c>
      <c r="E1103" s="119">
        <v>1.290034611362518</v>
      </c>
      <c r="F1103" s="81" t="s">
        <v>1238</v>
      </c>
      <c r="G1103" s="81" t="b">
        <v>0</v>
      </c>
      <c r="H1103" s="81" t="b">
        <v>0</v>
      </c>
      <c r="I1103" s="81" t="b">
        <v>0</v>
      </c>
      <c r="J1103" s="81" t="b">
        <v>0</v>
      </c>
      <c r="K1103" s="81" t="b">
        <v>0</v>
      </c>
      <c r="L1103" s="81" t="b">
        <v>0</v>
      </c>
    </row>
    <row r="1104" spans="1:12" ht="15">
      <c r="A1104" s="81" t="s">
        <v>1301</v>
      </c>
      <c r="B1104" s="81" t="s">
        <v>1700</v>
      </c>
      <c r="C1104" s="81">
        <v>3</v>
      </c>
      <c r="D1104" s="119">
        <v>0.0018695119349692955</v>
      </c>
      <c r="E1104" s="119">
        <v>1.290034611362518</v>
      </c>
      <c r="F1104" s="81" t="s">
        <v>1238</v>
      </c>
      <c r="G1104" s="81" t="b">
        <v>0</v>
      </c>
      <c r="H1104" s="81" t="b">
        <v>0</v>
      </c>
      <c r="I1104" s="81" t="b">
        <v>0</v>
      </c>
      <c r="J1104" s="81" t="b">
        <v>0</v>
      </c>
      <c r="K1104" s="81" t="b">
        <v>0</v>
      </c>
      <c r="L1104" s="81" t="b">
        <v>0</v>
      </c>
    </row>
    <row r="1105" spans="1:12" ht="15">
      <c r="A1105" s="81" t="s">
        <v>1700</v>
      </c>
      <c r="B1105" s="81" t="s">
        <v>1701</v>
      </c>
      <c r="C1105" s="81">
        <v>3</v>
      </c>
      <c r="D1105" s="119">
        <v>0.0018695119349692955</v>
      </c>
      <c r="E1105" s="119">
        <v>2.0681858617461617</v>
      </c>
      <c r="F1105" s="81" t="s">
        <v>1238</v>
      </c>
      <c r="G1105" s="81" t="b">
        <v>0</v>
      </c>
      <c r="H1105" s="81" t="b">
        <v>0</v>
      </c>
      <c r="I1105" s="81" t="b">
        <v>0</v>
      </c>
      <c r="J1105" s="81" t="b">
        <v>0</v>
      </c>
      <c r="K1105" s="81" t="b">
        <v>0</v>
      </c>
      <c r="L1105" s="81" t="b">
        <v>0</v>
      </c>
    </row>
    <row r="1106" spans="1:12" ht="15">
      <c r="A1106" s="81" t="s">
        <v>1701</v>
      </c>
      <c r="B1106" s="81" t="s">
        <v>1306</v>
      </c>
      <c r="C1106" s="81">
        <v>3</v>
      </c>
      <c r="D1106" s="119">
        <v>0.0018695119349692955</v>
      </c>
      <c r="E1106" s="119">
        <v>1.591064607026499</v>
      </c>
      <c r="F1106" s="81" t="s">
        <v>1238</v>
      </c>
      <c r="G1106" s="81" t="b">
        <v>0</v>
      </c>
      <c r="H1106" s="81" t="b">
        <v>0</v>
      </c>
      <c r="I1106" s="81" t="b">
        <v>0</v>
      </c>
      <c r="J1106" s="81" t="b">
        <v>0</v>
      </c>
      <c r="K1106" s="81" t="b">
        <v>0</v>
      </c>
      <c r="L1106" s="81" t="b">
        <v>0</v>
      </c>
    </row>
    <row r="1107" spans="1:12" ht="15">
      <c r="A1107" s="81" t="s">
        <v>1306</v>
      </c>
      <c r="B1107" s="81" t="s">
        <v>1546</v>
      </c>
      <c r="C1107" s="81">
        <v>3</v>
      </c>
      <c r="D1107" s="119">
        <v>0.0018695119349692955</v>
      </c>
      <c r="E1107" s="119">
        <v>1.591064607026499</v>
      </c>
      <c r="F1107" s="81" t="s">
        <v>1238</v>
      </c>
      <c r="G1107" s="81" t="b">
        <v>0</v>
      </c>
      <c r="H1107" s="81" t="b">
        <v>0</v>
      </c>
      <c r="I1107" s="81" t="b">
        <v>0</v>
      </c>
      <c r="J1107" s="81" t="b">
        <v>0</v>
      </c>
      <c r="K1107" s="81" t="b">
        <v>0</v>
      </c>
      <c r="L1107" s="81" t="b">
        <v>0</v>
      </c>
    </row>
    <row r="1108" spans="1:12" ht="15">
      <c r="A1108" s="81" t="s">
        <v>1546</v>
      </c>
      <c r="B1108" s="81" t="s">
        <v>1326</v>
      </c>
      <c r="C1108" s="81">
        <v>3</v>
      </c>
      <c r="D1108" s="119">
        <v>0.0018695119349692955</v>
      </c>
      <c r="E1108" s="119">
        <v>2.0681858617461617</v>
      </c>
      <c r="F1108" s="81" t="s">
        <v>1238</v>
      </c>
      <c r="G1108" s="81" t="b">
        <v>0</v>
      </c>
      <c r="H1108" s="81" t="b">
        <v>0</v>
      </c>
      <c r="I1108" s="81" t="b">
        <v>0</v>
      </c>
      <c r="J1108" s="81" t="b">
        <v>0</v>
      </c>
      <c r="K1108" s="81" t="b">
        <v>0</v>
      </c>
      <c r="L1108" s="81" t="b">
        <v>0</v>
      </c>
    </row>
    <row r="1109" spans="1:12" ht="15">
      <c r="A1109" s="81" t="s">
        <v>1326</v>
      </c>
      <c r="B1109" s="81" t="s">
        <v>1482</v>
      </c>
      <c r="C1109" s="81">
        <v>3</v>
      </c>
      <c r="D1109" s="119">
        <v>0.0018695119349692955</v>
      </c>
      <c r="E1109" s="119">
        <v>2.0681858617461617</v>
      </c>
      <c r="F1109" s="81" t="s">
        <v>1238</v>
      </c>
      <c r="G1109" s="81" t="b">
        <v>0</v>
      </c>
      <c r="H1109" s="81" t="b">
        <v>0</v>
      </c>
      <c r="I1109" s="81" t="b">
        <v>0</v>
      </c>
      <c r="J1109" s="81" t="b">
        <v>0</v>
      </c>
      <c r="K1109" s="81" t="b">
        <v>0</v>
      </c>
      <c r="L1109" s="81" t="b">
        <v>0</v>
      </c>
    </row>
    <row r="1110" spans="1:12" ht="15">
      <c r="A1110" s="81" t="s">
        <v>1482</v>
      </c>
      <c r="B1110" s="81" t="s">
        <v>1545</v>
      </c>
      <c r="C1110" s="81">
        <v>3</v>
      </c>
      <c r="D1110" s="119">
        <v>0.0018695119349692955</v>
      </c>
      <c r="E1110" s="119">
        <v>2.0681858617461617</v>
      </c>
      <c r="F1110" s="81" t="s">
        <v>1238</v>
      </c>
      <c r="G1110" s="81" t="b">
        <v>0</v>
      </c>
      <c r="H1110" s="81" t="b">
        <v>0</v>
      </c>
      <c r="I1110" s="81" t="b">
        <v>0</v>
      </c>
      <c r="J1110" s="81" t="b">
        <v>0</v>
      </c>
      <c r="K1110" s="81" t="b">
        <v>0</v>
      </c>
      <c r="L1110" s="81" t="b">
        <v>0</v>
      </c>
    </row>
    <row r="1111" spans="1:12" ht="15">
      <c r="A1111" s="81" t="s">
        <v>1545</v>
      </c>
      <c r="B1111" s="81" t="s">
        <v>1702</v>
      </c>
      <c r="C1111" s="81">
        <v>3</v>
      </c>
      <c r="D1111" s="119">
        <v>0.0018695119349692955</v>
      </c>
      <c r="E1111" s="119">
        <v>2.0681858617461617</v>
      </c>
      <c r="F1111" s="81" t="s">
        <v>1238</v>
      </c>
      <c r="G1111" s="81" t="b">
        <v>0</v>
      </c>
      <c r="H1111" s="81" t="b">
        <v>0</v>
      </c>
      <c r="I1111" s="81" t="b">
        <v>0</v>
      </c>
      <c r="J1111" s="81" t="b">
        <v>0</v>
      </c>
      <c r="K1111" s="81" t="b">
        <v>0</v>
      </c>
      <c r="L1111" s="81" t="b">
        <v>0</v>
      </c>
    </row>
    <row r="1112" spans="1:12" ht="15">
      <c r="A1112" s="81" t="s">
        <v>1702</v>
      </c>
      <c r="B1112" s="81" t="s">
        <v>1337</v>
      </c>
      <c r="C1112" s="81">
        <v>3</v>
      </c>
      <c r="D1112" s="119">
        <v>0.0018695119349692955</v>
      </c>
      <c r="E1112" s="119">
        <v>2.0681858617461617</v>
      </c>
      <c r="F1112" s="81" t="s">
        <v>1238</v>
      </c>
      <c r="G1112" s="81" t="b">
        <v>0</v>
      </c>
      <c r="H1112" s="81" t="b">
        <v>0</v>
      </c>
      <c r="I1112" s="81" t="b">
        <v>0</v>
      </c>
      <c r="J1112" s="81" t="b">
        <v>0</v>
      </c>
      <c r="K1112" s="81" t="b">
        <v>0</v>
      </c>
      <c r="L1112" s="81" t="b">
        <v>0</v>
      </c>
    </row>
    <row r="1113" spans="1:12" ht="15">
      <c r="A1113" s="81" t="s">
        <v>1337</v>
      </c>
      <c r="B1113" s="81" t="s">
        <v>1373</v>
      </c>
      <c r="C1113" s="81">
        <v>3</v>
      </c>
      <c r="D1113" s="119">
        <v>0.0018695119349692955</v>
      </c>
      <c r="E1113" s="119">
        <v>2.0681858617461617</v>
      </c>
      <c r="F1113" s="81" t="s">
        <v>1238</v>
      </c>
      <c r="G1113" s="81" t="b">
        <v>0</v>
      </c>
      <c r="H1113" s="81" t="b">
        <v>0</v>
      </c>
      <c r="I1113" s="81" t="b">
        <v>0</v>
      </c>
      <c r="J1113" s="81" t="b">
        <v>0</v>
      </c>
      <c r="K1113" s="81" t="b">
        <v>0</v>
      </c>
      <c r="L1113" s="81" t="b">
        <v>0</v>
      </c>
    </row>
    <row r="1114" spans="1:12" ht="15">
      <c r="A1114" s="81" t="s">
        <v>1373</v>
      </c>
      <c r="B1114" s="81" t="s">
        <v>1317</v>
      </c>
      <c r="C1114" s="81">
        <v>3</v>
      </c>
      <c r="D1114" s="119">
        <v>0.0018695119349692955</v>
      </c>
      <c r="E1114" s="119">
        <v>1.4661258704181992</v>
      </c>
      <c r="F1114" s="81" t="s">
        <v>1238</v>
      </c>
      <c r="G1114" s="81" t="b">
        <v>0</v>
      </c>
      <c r="H1114" s="81" t="b">
        <v>0</v>
      </c>
      <c r="I1114" s="81" t="b">
        <v>0</v>
      </c>
      <c r="J1114" s="81" t="b">
        <v>0</v>
      </c>
      <c r="K1114" s="81" t="b">
        <v>0</v>
      </c>
      <c r="L1114" s="81" t="b">
        <v>0</v>
      </c>
    </row>
    <row r="1115" spans="1:12" ht="15">
      <c r="A1115" s="81" t="s">
        <v>1557</v>
      </c>
      <c r="B1115" s="81" t="s">
        <v>1301</v>
      </c>
      <c r="C1115" s="81">
        <v>3</v>
      </c>
      <c r="D1115" s="119">
        <v>0.0018695119349692955</v>
      </c>
      <c r="E1115" s="119">
        <v>1.1650958747542182</v>
      </c>
      <c r="F1115" s="81" t="s">
        <v>1238</v>
      </c>
      <c r="G1115" s="81" t="b">
        <v>0</v>
      </c>
      <c r="H1115" s="81" t="b">
        <v>0</v>
      </c>
      <c r="I1115" s="81" t="b">
        <v>0</v>
      </c>
      <c r="J1115" s="81" t="b">
        <v>0</v>
      </c>
      <c r="K1115" s="81" t="b">
        <v>0</v>
      </c>
      <c r="L1115" s="81" t="b">
        <v>0</v>
      </c>
    </row>
    <row r="1116" spans="1:12" ht="15">
      <c r="A1116" s="81" t="s">
        <v>1301</v>
      </c>
      <c r="B1116" s="81" t="s">
        <v>1703</v>
      </c>
      <c r="C1116" s="81">
        <v>3</v>
      </c>
      <c r="D1116" s="119">
        <v>0.0018695119349692955</v>
      </c>
      <c r="E1116" s="119">
        <v>1.290034611362518</v>
      </c>
      <c r="F1116" s="81" t="s">
        <v>1238</v>
      </c>
      <c r="G1116" s="81" t="b">
        <v>0</v>
      </c>
      <c r="H1116" s="81" t="b">
        <v>0</v>
      </c>
      <c r="I1116" s="81" t="b">
        <v>0</v>
      </c>
      <c r="J1116" s="81" t="b">
        <v>0</v>
      </c>
      <c r="K1116" s="81" t="b">
        <v>0</v>
      </c>
      <c r="L1116" s="81" t="b">
        <v>0</v>
      </c>
    </row>
    <row r="1117" spans="1:12" ht="15">
      <c r="A1117" s="81" t="s">
        <v>1703</v>
      </c>
      <c r="B1117" s="81" t="s">
        <v>1302</v>
      </c>
      <c r="C1117" s="81">
        <v>3</v>
      </c>
      <c r="D1117" s="119">
        <v>0.0018695119349692955</v>
      </c>
      <c r="E1117" s="119">
        <v>1.9432471251378618</v>
      </c>
      <c r="F1117" s="81" t="s">
        <v>1238</v>
      </c>
      <c r="G1117" s="81" t="b">
        <v>0</v>
      </c>
      <c r="H1117" s="81" t="b">
        <v>0</v>
      </c>
      <c r="I1117" s="81" t="b">
        <v>0</v>
      </c>
      <c r="J1117" s="81" t="b">
        <v>0</v>
      </c>
      <c r="K1117" s="81" t="b">
        <v>0</v>
      </c>
      <c r="L1117" s="81" t="b">
        <v>0</v>
      </c>
    </row>
    <row r="1118" spans="1:12" ht="15">
      <c r="A1118" s="81" t="s">
        <v>1302</v>
      </c>
      <c r="B1118" s="81" t="s">
        <v>1281</v>
      </c>
      <c r="C1118" s="81">
        <v>3</v>
      </c>
      <c r="D1118" s="119">
        <v>0.0018695119349692955</v>
      </c>
      <c r="E1118" s="119">
        <v>1.6422171294738805</v>
      </c>
      <c r="F1118" s="81" t="s">
        <v>1238</v>
      </c>
      <c r="G1118" s="81" t="b">
        <v>0</v>
      </c>
      <c r="H1118" s="81" t="b">
        <v>0</v>
      </c>
      <c r="I1118" s="81" t="b">
        <v>0</v>
      </c>
      <c r="J1118" s="81" t="b">
        <v>0</v>
      </c>
      <c r="K1118" s="81" t="b">
        <v>0</v>
      </c>
      <c r="L1118" s="81" t="b">
        <v>0</v>
      </c>
    </row>
    <row r="1119" spans="1:12" ht="15">
      <c r="A1119" s="81" t="s">
        <v>1281</v>
      </c>
      <c r="B1119" s="81" t="s">
        <v>1704</v>
      </c>
      <c r="C1119" s="81">
        <v>3</v>
      </c>
      <c r="D1119" s="119">
        <v>0.0018695119349692955</v>
      </c>
      <c r="E1119" s="119">
        <v>1.7671558660821804</v>
      </c>
      <c r="F1119" s="81" t="s">
        <v>1238</v>
      </c>
      <c r="G1119" s="81" t="b">
        <v>0</v>
      </c>
      <c r="H1119" s="81" t="b">
        <v>0</v>
      </c>
      <c r="I1119" s="81" t="b">
        <v>0</v>
      </c>
      <c r="J1119" s="81" t="b">
        <v>0</v>
      </c>
      <c r="K1119" s="81" t="b">
        <v>0</v>
      </c>
      <c r="L1119" s="81" t="b">
        <v>0</v>
      </c>
    </row>
    <row r="1120" spans="1:12" ht="15">
      <c r="A1120" s="81" t="s">
        <v>1704</v>
      </c>
      <c r="B1120" s="81" t="s">
        <v>1449</v>
      </c>
      <c r="C1120" s="81">
        <v>3</v>
      </c>
      <c r="D1120" s="119">
        <v>0.0018695119349692955</v>
      </c>
      <c r="E1120" s="119">
        <v>2.0681858617461617</v>
      </c>
      <c r="F1120" s="81" t="s">
        <v>1238</v>
      </c>
      <c r="G1120" s="81" t="b">
        <v>0</v>
      </c>
      <c r="H1120" s="81" t="b">
        <v>0</v>
      </c>
      <c r="I1120" s="81" t="b">
        <v>0</v>
      </c>
      <c r="J1120" s="81" t="b">
        <v>0</v>
      </c>
      <c r="K1120" s="81" t="b">
        <v>0</v>
      </c>
      <c r="L1120" s="81" t="b">
        <v>0</v>
      </c>
    </row>
    <row r="1121" spans="1:12" ht="15">
      <c r="A1121" s="81" t="s">
        <v>1449</v>
      </c>
      <c r="B1121" s="81" t="s">
        <v>1306</v>
      </c>
      <c r="C1121" s="81">
        <v>3</v>
      </c>
      <c r="D1121" s="119">
        <v>0.0018695119349692955</v>
      </c>
      <c r="E1121" s="119">
        <v>1.591064607026499</v>
      </c>
      <c r="F1121" s="81" t="s">
        <v>1238</v>
      </c>
      <c r="G1121" s="81" t="b">
        <v>0</v>
      </c>
      <c r="H1121" s="81" t="b">
        <v>0</v>
      </c>
      <c r="I1121" s="81" t="b">
        <v>0</v>
      </c>
      <c r="J1121" s="81" t="b">
        <v>0</v>
      </c>
      <c r="K1121" s="81" t="b">
        <v>0</v>
      </c>
      <c r="L1121" s="81" t="b">
        <v>0</v>
      </c>
    </row>
    <row r="1122" spans="1:12" ht="15">
      <c r="A1122" s="81" t="s">
        <v>1287</v>
      </c>
      <c r="B1122" s="81" t="s">
        <v>1281</v>
      </c>
      <c r="C1122" s="81">
        <v>3</v>
      </c>
      <c r="D1122" s="119">
        <v>0.0018695119349692955</v>
      </c>
      <c r="E1122" s="119">
        <v>1.4661258704181992</v>
      </c>
      <c r="F1122" s="81" t="s">
        <v>1238</v>
      </c>
      <c r="G1122" s="81" t="b">
        <v>0</v>
      </c>
      <c r="H1122" s="81" t="b">
        <v>0</v>
      </c>
      <c r="I1122" s="81" t="b">
        <v>0</v>
      </c>
      <c r="J1122" s="81" t="b">
        <v>0</v>
      </c>
      <c r="K1122" s="81" t="b">
        <v>0</v>
      </c>
      <c r="L1122" s="81" t="b">
        <v>0</v>
      </c>
    </row>
    <row r="1123" spans="1:12" ht="15">
      <c r="A1123" s="81" t="s">
        <v>1281</v>
      </c>
      <c r="B1123" s="81" t="s">
        <v>1705</v>
      </c>
      <c r="C1123" s="81">
        <v>3</v>
      </c>
      <c r="D1123" s="119">
        <v>0.0018695119349692955</v>
      </c>
      <c r="E1123" s="119">
        <v>1.7671558660821804</v>
      </c>
      <c r="F1123" s="81" t="s">
        <v>1238</v>
      </c>
      <c r="G1123" s="81" t="b">
        <v>0</v>
      </c>
      <c r="H1123" s="81" t="b">
        <v>0</v>
      </c>
      <c r="I1123" s="81" t="b">
        <v>0</v>
      </c>
      <c r="J1123" s="81" t="b">
        <v>0</v>
      </c>
      <c r="K1123" s="81" t="b">
        <v>0</v>
      </c>
      <c r="L1123" s="81" t="b">
        <v>0</v>
      </c>
    </row>
    <row r="1124" spans="1:12" ht="15">
      <c r="A1124" s="81" t="s">
        <v>1705</v>
      </c>
      <c r="B1124" s="81" t="s">
        <v>1356</v>
      </c>
      <c r="C1124" s="81">
        <v>3</v>
      </c>
      <c r="D1124" s="119">
        <v>0.0018695119349692955</v>
      </c>
      <c r="E1124" s="119">
        <v>2.0681858617461617</v>
      </c>
      <c r="F1124" s="81" t="s">
        <v>1238</v>
      </c>
      <c r="G1124" s="81" t="b">
        <v>0</v>
      </c>
      <c r="H1124" s="81" t="b">
        <v>0</v>
      </c>
      <c r="I1124" s="81" t="b">
        <v>0</v>
      </c>
      <c r="J1124" s="81" t="b">
        <v>0</v>
      </c>
      <c r="K1124" s="81" t="b">
        <v>0</v>
      </c>
      <c r="L1124" s="81" t="b">
        <v>0</v>
      </c>
    </row>
    <row r="1125" spans="1:12" ht="15">
      <c r="A1125" s="81" t="s">
        <v>1356</v>
      </c>
      <c r="B1125" s="81" t="s">
        <v>1554</v>
      </c>
      <c r="C1125" s="81">
        <v>3</v>
      </c>
      <c r="D1125" s="119">
        <v>0.0018695119349692955</v>
      </c>
      <c r="E1125" s="119">
        <v>2.0681858617461617</v>
      </c>
      <c r="F1125" s="81" t="s">
        <v>1238</v>
      </c>
      <c r="G1125" s="81" t="b">
        <v>0</v>
      </c>
      <c r="H1125" s="81" t="b">
        <v>0</v>
      </c>
      <c r="I1125" s="81" t="b">
        <v>0</v>
      </c>
      <c r="J1125" s="81" t="b">
        <v>1</v>
      </c>
      <c r="K1125" s="81" t="b">
        <v>0</v>
      </c>
      <c r="L1125" s="81" t="b">
        <v>0</v>
      </c>
    </row>
    <row r="1126" spans="1:12" ht="15">
      <c r="A1126" s="81" t="s">
        <v>1554</v>
      </c>
      <c r="B1126" s="81" t="s">
        <v>1319</v>
      </c>
      <c r="C1126" s="81">
        <v>3</v>
      </c>
      <c r="D1126" s="119">
        <v>0.0018695119349692955</v>
      </c>
      <c r="E1126" s="119">
        <v>2.0681858617461617</v>
      </c>
      <c r="F1126" s="81" t="s">
        <v>1238</v>
      </c>
      <c r="G1126" s="81" t="b">
        <v>1</v>
      </c>
      <c r="H1126" s="81" t="b">
        <v>0</v>
      </c>
      <c r="I1126" s="81" t="b">
        <v>0</v>
      </c>
      <c r="J1126" s="81" t="b">
        <v>0</v>
      </c>
      <c r="K1126" s="81" t="b">
        <v>0</v>
      </c>
      <c r="L1126" s="81" t="b">
        <v>0</v>
      </c>
    </row>
    <row r="1127" spans="1:12" ht="15">
      <c r="A1127" s="81" t="s">
        <v>1299</v>
      </c>
      <c r="B1127" s="81" t="s">
        <v>1450</v>
      </c>
      <c r="C1127" s="81">
        <v>3</v>
      </c>
      <c r="D1127" s="119">
        <v>0.0018695119349692955</v>
      </c>
      <c r="E1127" s="119">
        <v>1.9432471251378618</v>
      </c>
      <c r="F1127" s="81" t="s">
        <v>1238</v>
      </c>
      <c r="G1127" s="81" t="b">
        <v>0</v>
      </c>
      <c r="H1127" s="81" t="b">
        <v>0</v>
      </c>
      <c r="I1127" s="81" t="b">
        <v>0</v>
      </c>
      <c r="J1127" s="81" t="b">
        <v>0</v>
      </c>
      <c r="K1127" s="81" t="b">
        <v>0</v>
      </c>
      <c r="L1127" s="81" t="b">
        <v>0</v>
      </c>
    </row>
    <row r="1128" spans="1:12" ht="15">
      <c r="A1128" s="81" t="s">
        <v>1450</v>
      </c>
      <c r="B1128" s="81" t="s">
        <v>1301</v>
      </c>
      <c r="C1128" s="81">
        <v>3</v>
      </c>
      <c r="D1128" s="119">
        <v>0.0018695119349692955</v>
      </c>
      <c r="E1128" s="119">
        <v>1.290034611362518</v>
      </c>
      <c r="F1128" s="81" t="s">
        <v>1238</v>
      </c>
      <c r="G1128" s="81" t="b">
        <v>0</v>
      </c>
      <c r="H1128" s="81" t="b">
        <v>0</v>
      </c>
      <c r="I1128" s="81" t="b">
        <v>0</v>
      </c>
      <c r="J1128" s="81" t="b">
        <v>0</v>
      </c>
      <c r="K1128" s="81" t="b">
        <v>0</v>
      </c>
      <c r="L1128" s="81" t="b">
        <v>0</v>
      </c>
    </row>
    <row r="1129" spans="1:12" ht="15">
      <c r="A1129" s="81" t="s">
        <v>1301</v>
      </c>
      <c r="B1129" s="81" t="s">
        <v>1527</v>
      </c>
      <c r="C1129" s="81">
        <v>3</v>
      </c>
      <c r="D1129" s="119">
        <v>0.0018695119349692955</v>
      </c>
      <c r="E1129" s="119">
        <v>1.290034611362518</v>
      </c>
      <c r="F1129" s="81" t="s">
        <v>1238</v>
      </c>
      <c r="G1129" s="81" t="b">
        <v>0</v>
      </c>
      <c r="H1129" s="81" t="b">
        <v>0</v>
      </c>
      <c r="I1129" s="81" t="b">
        <v>0</v>
      </c>
      <c r="J1129" s="81" t="b">
        <v>0</v>
      </c>
      <c r="K1129" s="81" t="b">
        <v>0</v>
      </c>
      <c r="L1129" s="81" t="b">
        <v>0</v>
      </c>
    </row>
    <row r="1130" spans="1:12" ht="15">
      <c r="A1130" s="81" t="s">
        <v>1527</v>
      </c>
      <c r="B1130" s="81" t="s">
        <v>1706</v>
      </c>
      <c r="C1130" s="81">
        <v>3</v>
      </c>
      <c r="D1130" s="119">
        <v>0.0018695119349692955</v>
      </c>
      <c r="E1130" s="119">
        <v>2.0681858617461617</v>
      </c>
      <c r="F1130" s="81" t="s">
        <v>1238</v>
      </c>
      <c r="G1130" s="81" t="b">
        <v>0</v>
      </c>
      <c r="H1130" s="81" t="b">
        <v>0</v>
      </c>
      <c r="I1130" s="81" t="b">
        <v>0</v>
      </c>
      <c r="J1130" s="81" t="b">
        <v>0</v>
      </c>
      <c r="K1130" s="81" t="b">
        <v>0</v>
      </c>
      <c r="L1130" s="81" t="b">
        <v>0</v>
      </c>
    </row>
    <row r="1131" spans="1:12" ht="15">
      <c r="A1131" s="81" t="s">
        <v>1706</v>
      </c>
      <c r="B1131" s="81" t="s">
        <v>1707</v>
      </c>
      <c r="C1131" s="81">
        <v>3</v>
      </c>
      <c r="D1131" s="119">
        <v>0.0018695119349692955</v>
      </c>
      <c r="E1131" s="119">
        <v>2.0681858617461617</v>
      </c>
      <c r="F1131" s="81" t="s">
        <v>1238</v>
      </c>
      <c r="G1131" s="81" t="b">
        <v>0</v>
      </c>
      <c r="H1131" s="81" t="b">
        <v>0</v>
      </c>
      <c r="I1131" s="81" t="b">
        <v>0</v>
      </c>
      <c r="J1131" s="81" t="b">
        <v>0</v>
      </c>
      <c r="K1131" s="81" t="b">
        <v>0</v>
      </c>
      <c r="L1131" s="81" t="b">
        <v>0</v>
      </c>
    </row>
    <row r="1132" spans="1:12" ht="15">
      <c r="A1132" s="81" t="s">
        <v>1707</v>
      </c>
      <c r="B1132" s="81" t="s">
        <v>1292</v>
      </c>
      <c r="C1132" s="81">
        <v>3</v>
      </c>
      <c r="D1132" s="119">
        <v>0.0018695119349692955</v>
      </c>
      <c r="E1132" s="119">
        <v>2.0681858617461617</v>
      </c>
      <c r="F1132" s="81" t="s">
        <v>1238</v>
      </c>
      <c r="G1132" s="81" t="b">
        <v>0</v>
      </c>
      <c r="H1132" s="81" t="b">
        <v>0</v>
      </c>
      <c r="I1132" s="81" t="b">
        <v>0</v>
      </c>
      <c r="J1132" s="81" t="b">
        <v>0</v>
      </c>
      <c r="K1132" s="81" t="b">
        <v>0</v>
      </c>
      <c r="L1132" s="81" t="b">
        <v>0</v>
      </c>
    </row>
    <row r="1133" spans="1:12" ht="15">
      <c r="A1133" s="81" t="s">
        <v>1292</v>
      </c>
      <c r="B1133" s="81" t="s">
        <v>1453</v>
      </c>
      <c r="C1133" s="81">
        <v>3</v>
      </c>
      <c r="D1133" s="119">
        <v>0.0018695119349692955</v>
      </c>
      <c r="E1133" s="119">
        <v>1.8463371121298053</v>
      </c>
      <c r="F1133" s="81" t="s">
        <v>1238</v>
      </c>
      <c r="G1133" s="81" t="b">
        <v>0</v>
      </c>
      <c r="H1133" s="81" t="b">
        <v>0</v>
      </c>
      <c r="I1133" s="81" t="b">
        <v>0</v>
      </c>
      <c r="J1133" s="81" t="b">
        <v>0</v>
      </c>
      <c r="K1133" s="81" t="b">
        <v>0</v>
      </c>
      <c r="L1133" s="81" t="b">
        <v>0</v>
      </c>
    </row>
    <row r="1134" spans="1:12" ht="15">
      <c r="A1134" s="81" t="s">
        <v>1453</v>
      </c>
      <c r="B1134" s="81" t="s">
        <v>1301</v>
      </c>
      <c r="C1134" s="81">
        <v>3</v>
      </c>
      <c r="D1134" s="119">
        <v>0.0018695119349692955</v>
      </c>
      <c r="E1134" s="119">
        <v>1.0681858617461617</v>
      </c>
      <c r="F1134" s="81" t="s">
        <v>1238</v>
      </c>
      <c r="G1134" s="81" t="b">
        <v>0</v>
      </c>
      <c r="H1134" s="81" t="b">
        <v>0</v>
      </c>
      <c r="I1134" s="81" t="b">
        <v>0</v>
      </c>
      <c r="J1134" s="81" t="b">
        <v>0</v>
      </c>
      <c r="K1134" s="81" t="b">
        <v>0</v>
      </c>
      <c r="L1134" s="81" t="b">
        <v>0</v>
      </c>
    </row>
    <row r="1135" spans="1:12" ht="15">
      <c r="A1135" s="81" t="s">
        <v>1468</v>
      </c>
      <c r="B1135" s="81" t="s">
        <v>1708</v>
      </c>
      <c r="C1135" s="81">
        <v>3</v>
      </c>
      <c r="D1135" s="119">
        <v>0.0018695119349692955</v>
      </c>
      <c r="E1135" s="119">
        <v>2.0681858617461617</v>
      </c>
      <c r="F1135" s="81" t="s">
        <v>1238</v>
      </c>
      <c r="G1135" s="81" t="b">
        <v>0</v>
      </c>
      <c r="H1135" s="81" t="b">
        <v>0</v>
      </c>
      <c r="I1135" s="81" t="b">
        <v>0</v>
      </c>
      <c r="J1135" s="81" t="b">
        <v>0</v>
      </c>
      <c r="K1135" s="81" t="b">
        <v>0</v>
      </c>
      <c r="L1135" s="81" t="b">
        <v>0</v>
      </c>
    </row>
    <row r="1136" spans="1:12" ht="15">
      <c r="A1136" s="81" t="s">
        <v>1708</v>
      </c>
      <c r="B1136" s="81" t="s">
        <v>1709</v>
      </c>
      <c r="C1136" s="81">
        <v>3</v>
      </c>
      <c r="D1136" s="119">
        <v>0.0018695119349692955</v>
      </c>
      <c r="E1136" s="119">
        <v>2.0681858617461617</v>
      </c>
      <c r="F1136" s="81" t="s">
        <v>1238</v>
      </c>
      <c r="G1136" s="81" t="b">
        <v>0</v>
      </c>
      <c r="H1136" s="81" t="b">
        <v>0</v>
      </c>
      <c r="I1136" s="81" t="b">
        <v>0</v>
      </c>
      <c r="J1136" s="81" t="b">
        <v>0</v>
      </c>
      <c r="K1136" s="81" t="b">
        <v>0</v>
      </c>
      <c r="L1136" s="81" t="b">
        <v>0</v>
      </c>
    </row>
    <row r="1137" spans="1:12" ht="15">
      <c r="A1137" s="81" t="s">
        <v>1709</v>
      </c>
      <c r="B1137" s="81" t="s">
        <v>1710</v>
      </c>
      <c r="C1137" s="81">
        <v>3</v>
      </c>
      <c r="D1137" s="119">
        <v>0.0018695119349692955</v>
      </c>
      <c r="E1137" s="119">
        <v>2.0681858617461617</v>
      </c>
      <c r="F1137" s="81" t="s">
        <v>1238</v>
      </c>
      <c r="G1137" s="81" t="b">
        <v>0</v>
      </c>
      <c r="H1137" s="81" t="b">
        <v>0</v>
      </c>
      <c r="I1137" s="81" t="b">
        <v>0</v>
      </c>
      <c r="J1137" s="81" t="b">
        <v>0</v>
      </c>
      <c r="K1137" s="81" t="b">
        <v>0</v>
      </c>
      <c r="L1137" s="81" t="b">
        <v>0</v>
      </c>
    </row>
    <row r="1138" spans="1:12" ht="15">
      <c r="A1138" s="81" t="s">
        <v>1710</v>
      </c>
      <c r="B1138" s="81" t="s">
        <v>1711</v>
      </c>
      <c r="C1138" s="81">
        <v>3</v>
      </c>
      <c r="D1138" s="119">
        <v>0.0018695119349692955</v>
      </c>
      <c r="E1138" s="119">
        <v>2.0681858617461617</v>
      </c>
      <c r="F1138" s="81" t="s">
        <v>1238</v>
      </c>
      <c r="G1138" s="81" t="b">
        <v>0</v>
      </c>
      <c r="H1138" s="81" t="b">
        <v>0</v>
      </c>
      <c r="I1138" s="81" t="b">
        <v>0</v>
      </c>
      <c r="J1138" s="81" t="b">
        <v>0</v>
      </c>
      <c r="K1138" s="81" t="b">
        <v>0</v>
      </c>
      <c r="L1138" s="81" t="b">
        <v>0</v>
      </c>
    </row>
    <row r="1139" spans="1:12" ht="15">
      <c r="A1139" s="81" t="s">
        <v>1711</v>
      </c>
      <c r="B1139" s="81" t="s">
        <v>1712</v>
      </c>
      <c r="C1139" s="81">
        <v>3</v>
      </c>
      <c r="D1139" s="119">
        <v>0.0018695119349692955</v>
      </c>
      <c r="E1139" s="119">
        <v>2.0681858617461617</v>
      </c>
      <c r="F1139" s="81" t="s">
        <v>1238</v>
      </c>
      <c r="G1139" s="81" t="b">
        <v>0</v>
      </c>
      <c r="H1139" s="81" t="b">
        <v>0</v>
      </c>
      <c r="I1139" s="81" t="b">
        <v>0</v>
      </c>
      <c r="J1139" s="81" t="b">
        <v>0</v>
      </c>
      <c r="K1139" s="81" t="b">
        <v>0</v>
      </c>
      <c r="L1139" s="81" t="b">
        <v>0</v>
      </c>
    </row>
    <row r="1140" spans="1:12" ht="15">
      <c r="A1140" s="81" t="s">
        <v>1453</v>
      </c>
      <c r="B1140" s="81" t="s">
        <v>1317</v>
      </c>
      <c r="C1140" s="81">
        <v>2</v>
      </c>
      <c r="D1140" s="119">
        <v>0.0022356180262474022</v>
      </c>
      <c r="E1140" s="119">
        <v>1.0681858617461617</v>
      </c>
      <c r="F1140" s="81" t="s">
        <v>1238</v>
      </c>
      <c r="G1140" s="81" t="b">
        <v>0</v>
      </c>
      <c r="H1140" s="81" t="b">
        <v>0</v>
      </c>
      <c r="I1140" s="81" t="b">
        <v>0</v>
      </c>
      <c r="J1140" s="81" t="b">
        <v>0</v>
      </c>
      <c r="K1140" s="81" t="b">
        <v>0</v>
      </c>
      <c r="L1140" s="81" t="b">
        <v>0</v>
      </c>
    </row>
    <row r="1141" spans="1:12" ht="15">
      <c r="A1141" s="81" t="s">
        <v>2077</v>
      </c>
      <c r="B1141" s="81" t="s">
        <v>417</v>
      </c>
      <c r="C1141" s="81">
        <v>2</v>
      </c>
      <c r="D1141" s="119">
        <v>0.0022356180262474022</v>
      </c>
      <c r="E1141" s="119">
        <v>2.244277120801843</v>
      </c>
      <c r="F1141" s="81" t="s">
        <v>1238</v>
      </c>
      <c r="G1141" s="81" t="b">
        <v>0</v>
      </c>
      <c r="H1141" s="81" t="b">
        <v>0</v>
      </c>
      <c r="I1141" s="81" t="b">
        <v>0</v>
      </c>
      <c r="J1141" s="81" t="b">
        <v>0</v>
      </c>
      <c r="K1141" s="81" t="b">
        <v>0</v>
      </c>
      <c r="L1141" s="81" t="b">
        <v>0</v>
      </c>
    </row>
    <row r="1142" spans="1:12" ht="15">
      <c r="A1142" s="81" t="s">
        <v>417</v>
      </c>
      <c r="B1142" s="81" t="s">
        <v>469</v>
      </c>
      <c r="C1142" s="81">
        <v>2</v>
      </c>
      <c r="D1142" s="119">
        <v>0.0022356180262474022</v>
      </c>
      <c r="E1142" s="119">
        <v>2.244277120801843</v>
      </c>
      <c r="F1142" s="81" t="s">
        <v>1238</v>
      </c>
      <c r="G1142" s="81" t="b">
        <v>0</v>
      </c>
      <c r="H1142" s="81" t="b">
        <v>0</v>
      </c>
      <c r="I1142" s="81" t="b">
        <v>0</v>
      </c>
      <c r="J1142" s="81" t="b">
        <v>0</v>
      </c>
      <c r="K1142" s="81" t="b">
        <v>0</v>
      </c>
      <c r="L1142" s="81" t="b">
        <v>0</v>
      </c>
    </row>
    <row r="1143" spans="1:12" ht="15">
      <c r="A1143" s="81" t="s">
        <v>469</v>
      </c>
      <c r="B1143" s="81" t="s">
        <v>1691</v>
      </c>
      <c r="C1143" s="81">
        <v>2</v>
      </c>
      <c r="D1143" s="119">
        <v>0.0022356180262474022</v>
      </c>
      <c r="E1143" s="119">
        <v>2.244277120801843</v>
      </c>
      <c r="F1143" s="81" t="s">
        <v>1238</v>
      </c>
      <c r="G1143" s="81" t="b">
        <v>0</v>
      </c>
      <c r="H1143" s="81" t="b">
        <v>0</v>
      </c>
      <c r="I1143" s="81" t="b">
        <v>0</v>
      </c>
      <c r="J1143" s="81" t="b">
        <v>1</v>
      </c>
      <c r="K1143" s="81" t="b">
        <v>0</v>
      </c>
      <c r="L1143" s="81" t="b">
        <v>0</v>
      </c>
    </row>
    <row r="1144" spans="1:12" ht="15">
      <c r="A1144" s="81" t="s">
        <v>1303</v>
      </c>
      <c r="B1144" s="81" t="s">
        <v>1300</v>
      </c>
      <c r="C1144" s="81">
        <v>2</v>
      </c>
      <c r="D1144" s="119">
        <v>0</v>
      </c>
      <c r="E1144" s="119">
        <v>1.414973347970818</v>
      </c>
      <c r="F1144" s="81" t="s">
        <v>1240</v>
      </c>
      <c r="G1144" s="81" t="b">
        <v>0</v>
      </c>
      <c r="H1144" s="81" t="b">
        <v>0</v>
      </c>
      <c r="I1144" s="81" t="b">
        <v>0</v>
      </c>
      <c r="J1144" s="81" t="b">
        <v>0</v>
      </c>
      <c r="K1144" s="81" t="b">
        <v>0</v>
      </c>
      <c r="L1144" s="81" t="b">
        <v>0</v>
      </c>
    </row>
    <row r="1145" spans="1:12" ht="15">
      <c r="A1145" s="81" t="s">
        <v>1300</v>
      </c>
      <c r="B1145" s="81" t="s">
        <v>1793</v>
      </c>
      <c r="C1145" s="81">
        <v>2</v>
      </c>
      <c r="D1145" s="119">
        <v>0</v>
      </c>
      <c r="E1145" s="119">
        <v>1.414973347970818</v>
      </c>
      <c r="F1145" s="81" t="s">
        <v>1240</v>
      </c>
      <c r="G1145" s="81" t="b">
        <v>0</v>
      </c>
      <c r="H1145" s="81" t="b">
        <v>0</v>
      </c>
      <c r="I1145" s="81" t="b">
        <v>0</v>
      </c>
      <c r="J1145" s="81" t="b">
        <v>0</v>
      </c>
      <c r="K1145" s="81" t="b">
        <v>0</v>
      </c>
      <c r="L1145" s="81" t="b">
        <v>0</v>
      </c>
    </row>
    <row r="1146" spans="1:12" ht="15">
      <c r="A1146" s="81" t="s">
        <v>1793</v>
      </c>
      <c r="B1146" s="81" t="s">
        <v>1794</v>
      </c>
      <c r="C1146" s="81">
        <v>2</v>
      </c>
      <c r="D1146" s="119">
        <v>0</v>
      </c>
      <c r="E1146" s="119">
        <v>1.414973347970818</v>
      </c>
      <c r="F1146" s="81" t="s">
        <v>1240</v>
      </c>
      <c r="G1146" s="81" t="b">
        <v>0</v>
      </c>
      <c r="H1146" s="81" t="b">
        <v>0</v>
      </c>
      <c r="I1146" s="81" t="b">
        <v>0</v>
      </c>
      <c r="J1146" s="81" t="b">
        <v>0</v>
      </c>
      <c r="K1146" s="81" t="b">
        <v>0</v>
      </c>
      <c r="L1146" s="81" t="b">
        <v>0</v>
      </c>
    </row>
    <row r="1147" spans="1:12" ht="15">
      <c r="A1147" s="81" t="s">
        <v>1794</v>
      </c>
      <c r="B1147" s="81" t="s">
        <v>1795</v>
      </c>
      <c r="C1147" s="81">
        <v>2</v>
      </c>
      <c r="D1147" s="119">
        <v>0</v>
      </c>
      <c r="E1147" s="119">
        <v>1.414973347970818</v>
      </c>
      <c r="F1147" s="81" t="s">
        <v>1240</v>
      </c>
      <c r="G1147" s="81" t="b">
        <v>0</v>
      </c>
      <c r="H1147" s="81" t="b">
        <v>0</v>
      </c>
      <c r="I1147" s="81" t="b">
        <v>0</v>
      </c>
      <c r="J1147" s="81" t="b">
        <v>0</v>
      </c>
      <c r="K1147" s="81" t="b">
        <v>0</v>
      </c>
      <c r="L1147" s="81" t="b">
        <v>0</v>
      </c>
    </row>
    <row r="1148" spans="1:12" ht="15">
      <c r="A1148" s="81" t="s">
        <v>1795</v>
      </c>
      <c r="B1148" s="81" t="s">
        <v>1796</v>
      </c>
      <c r="C1148" s="81">
        <v>2</v>
      </c>
      <c r="D1148" s="119">
        <v>0</v>
      </c>
      <c r="E1148" s="119">
        <v>1.414973347970818</v>
      </c>
      <c r="F1148" s="81" t="s">
        <v>1240</v>
      </c>
      <c r="G1148" s="81" t="b">
        <v>0</v>
      </c>
      <c r="H1148" s="81" t="b">
        <v>0</v>
      </c>
      <c r="I1148" s="81" t="b">
        <v>0</v>
      </c>
      <c r="J1148" s="81" t="b">
        <v>0</v>
      </c>
      <c r="K1148" s="81" t="b">
        <v>0</v>
      </c>
      <c r="L1148" s="81" t="b">
        <v>0</v>
      </c>
    </row>
    <row r="1149" spans="1:12" ht="15">
      <c r="A1149" s="81" t="s">
        <v>1796</v>
      </c>
      <c r="B1149" s="81" t="s">
        <v>1797</v>
      </c>
      <c r="C1149" s="81">
        <v>2</v>
      </c>
      <c r="D1149" s="119">
        <v>0</v>
      </c>
      <c r="E1149" s="119">
        <v>1.414973347970818</v>
      </c>
      <c r="F1149" s="81" t="s">
        <v>1240</v>
      </c>
      <c r="G1149" s="81" t="b">
        <v>0</v>
      </c>
      <c r="H1149" s="81" t="b">
        <v>0</v>
      </c>
      <c r="I1149" s="81" t="b">
        <v>0</v>
      </c>
      <c r="J1149" s="81" t="b">
        <v>0</v>
      </c>
      <c r="K1149" s="81" t="b">
        <v>0</v>
      </c>
      <c r="L1149" s="81" t="b">
        <v>0</v>
      </c>
    </row>
    <row r="1150" spans="1:12" ht="15">
      <c r="A1150" s="81" t="s">
        <v>1797</v>
      </c>
      <c r="B1150" s="81" t="s">
        <v>1798</v>
      </c>
      <c r="C1150" s="81">
        <v>2</v>
      </c>
      <c r="D1150" s="119">
        <v>0</v>
      </c>
      <c r="E1150" s="119">
        <v>1.414973347970818</v>
      </c>
      <c r="F1150" s="81" t="s">
        <v>1240</v>
      </c>
      <c r="G1150" s="81" t="b">
        <v>0</v>
      </c>
      <c r="H1150" s="81" t="b">
        <v>0</v>
      </c>
      <c r="I1150" s="81" t="b">
        <v>0</v>
      </c>
      <c r="J1150" s="81" t="b">
        <v>0</v>
      </c>
      <c r="K1150" s="81" t="b">
        <v>0</v>
      </c>
      <c r="L1150" s="81" t="b">
        <v>0</v>
      </c>
    </row>
    <row r="1151" spans="1:12" ht="15">
      <c r="A1151" s="81" t="s">
        <v>1798</v>
      </c>
      <c r="B1151" s="81" t="s">
        <v>1799</v>
      </c>
      <c r="C1151" s="81">
        <v>2</v>
      </c>
      <c r="D1151" s="119">
        <v>0</v>
      </c>
      <c r="E1151" s="119">
        <v>1.414973347970818</v>
      </c>
      <c r="F1151" s="81" t="s">
        <v>1240</v>
      </c>
      <c r="G1151" s="81" t="b">
        <v>0</v>
      </c>
      <c r="H1151" s="81" t="b">
        <v>0</v>
      </c>
      <c r="I1151" s="81" t="b">
        <v>0</v>
      </c>
      <c r="J1151" s="81" t="b">
        <v>0</v>
      </c>
      <c r="K1151" s="81" t="b">
        <v>0</v>
      </c>
      <c r="L1151" s="81" t="b">
        <v>0</v>
      </c>
    </row>
    <row r="1152" spans="1:12" ht="15">
      <c r="A1152" s="81" t="s">
        <v>1799</v>
      </c>
      <c r="B1152" s="81" t="s">
        <v>1800</v>
      </c>
      <c r="C1152" s="81">
        <v>2</v>
      </c>
      <c r="D1152" s="119">
        <v>0</v>
      </c>
      <c r="E1152" s="119">
        <v>1.414973347970818</v>
      </c>
      <c r="F1152" s="81" t="s">
        <v>1240</v>
      </c>
      <c r="G1152" s="81" t="b">
        <v>0</v>
      </c>
      <c r="H1152" s="81" t="b">
        <v>0</v>
      </c>
      <c r="I1152" s="81" t="b">
        <v>0</v>
      </c>
      <c r="J1152" s="81" t="b">
        <v>0</v>
      </c>
      <c r="K1152" s="81" t="b">
        <v>0</v>
      </c>
      <c r="L1152" s="81" t="b">
        <v>0</v>
      </c>
    </row>
    <row r="1153" spans="1:12" ht="15">
      <c r="A1153" s="81" t="s">
        <v>1800</v>
      </c>
      <c r="B1153" s="81" t="s">
        <v>1801</v>
      </c>
      <c r="C1153" s="81">
        <v>2</v>
      </c>
      <c r="D1153" s="119">
        <v>0</v>
      </c>
      <c r="E1153" s="119">
        <v>1.414973347970818</v>
      </c>
      <c r="F1153" s="81" t="s">
        <v>1240</v>
      </c>
      <c r="G1153" s="81" t="b">
        <v>0</v>
      </c>
      <c r="H1153" s="81" t="b">
        <v>0</v>
      </c>
      <c r="I1153" s="81" t="b">
        <v>0</v>
      </c>
      <c r="J1153" s="81" t="b">
        <v>0</v>
      </c>
      <c r="K1153" s="81" t="b">
        <v>0</v>
      </c>
      <c r="L1153" s="81" t="b">
        <v>0</v>
      </c>
    </row>
    <row r="1154" spans="1:12" ht="15">
      <c r="A1154" s="81" t="s">
        <v>1801</v>
      </c>
      <c r="B1154" s="81" t="s">
        <v>1282</v>
      </c>
      <c r="C1154" s="81">
        <v>2</v>
      </c>
      <c r="D1154" s="119">
        <v>0</v>
      </c>
      <c r="E1154" s="119">
        <v>1.414973347970818</v>
      </c>
      <c r="F1154" s="81" t="s">
        <v>1240</v>
      </c>
      <c r="G1154" s="81" t="b">
        <v>0</v>
      </c>
      <c r="H1154" s="81" t="b">
        <v>0</v>
      </c>
      <c r="I1154" s="81" t="b">
        <v>0</v>
      </c>
      <c r="J1154" s="81" t="b">
        <v>0</v>
      </c>
      <c r="K1154" s="81" t="b">
        <v>0</v>
      </c>
      <c r="L1154" s="81" t="b">
        <v>0</v>
      </c>
    </row>
    <row r="1155" spans="1:12" ht="15">
      <c r="A1155" s="81" t="s">
        <v>1282</v>
      </c>
      <c r="B1155" s="81" t="s">
        <v>1427</v>
      </c>
      <c r="C1155" s="81">
        <v>2</v>
      </c>
      <c r="D1155" s="119">
        <v>0</v>
      </c>
      <c r="E1155" s="119">
        <v>1.414973347970818</v>
      </c>
      <c r="F1155" s="81" t="s">
        <v>1240</v>
      </c>
      <c r="G1155" s="81" t="b">
        <v>0</v>
      </c>
      <c r="H1155" s="81" t="b">
        <v>0</v>
      </c>
      <c r="I1155" s="81" t="b">
        <v>0</v>
      </c>
      <c r="J1155" s="81" t="b">
        <v>0</v>
      </c>
      <c r="K1155" s="81" t="b">
        <v>0</v>
      </c>
      <c r="L1155" s="81" t="b">
        <v>0</v>
      </c>
    </row>
    <row r="1156" spans="1:12" ht="15">
      <c r="A1156" s="81" t="s">
        <v>1427</v>
      </c>
      <c r="B1156" s="81" t="s">
        <v>1389</v>
      </c>
      <c r="C1156" s="81">
        <v>2</v>
      </c>
      <c r="D1156" s="119">
        <v>0</v>
      </c>
      <c r="E1156" s="119">
        <v>1.414973347970818</v>
      </c>
      <c r="F1156" s="81" t="s">
        <v>1240</v>
      </c>
      <c r="G1156" s="81" t="b">
        <v>0</v>
      </c>
      <c r="H1156" s="81" t="b">
        <v>0</v>
      </c>
      <c r="I1156" s="81" t="b">
        <v>0</v>
      </c>
      <c r="J1156" s="81" t="b">
        <v>0</v>
      </c>
      <c r="K1156" s="81" t="b">
        <v>0</v>
      </c>
      <c r="L1156" s="81" t="b">
        <v>0</v>
      </c>
    </row>
    <row r="1157" spans="1:12" ht="15">
      <c r="A1157" s="81" t="s">
        <v>1389</v>
      </c>
      <c r="B1157" s="81" t="s">
        <v>848</v>
      </c>
      <c r="C1157" s="81">
        <v>2</v>
      </c>
      <c r="D1157" s="119">
        <v>0</v>
      </c>
      <c r="E1157" s="119">
        <v>1.414973347970818</v>
      </c>
      <c r="F1157" s="81" t="s">
        <v>1240</v>
      </c>
      <c r="G1157" s="81" t="b">
        <v>0</v>
      </c>
      <c r="H1157" s="81" t="b">
        <v>0</v>
      </c>
      <c r="I1157" s="81" t="b">
        <v>0</v>
      </c>
      <c r="J1157" s="81" t="b">
        <v>0</v>
      </c>
      <c r="K1157" s="81" t="b">
        <v>0</v>
      </c>
      <c r="L1157" s="81" t="b">
        <v>0</v>
      </c>
    </row>
    <row r="1158" spans="1:12" ht="15">
      <c r="A1158" s="81" t="s">
        <v>848</v>
      </c>
      <c r="B1158" s="81" t="s">
        <v>1614</v>
      </c>
      <c r="C1158" s="81">
        <v>2</v>
      </c>
      <c r="D1158" s="119">
        <v>0</v>
      </c>
      <c r="E1158" s="119">
        <v>1.414973347970818</v>
      </c>
      <c r="F1158" s="81" t="s">
        <v>1240</v>
      </c>
      <c r="G1158" s="81" t="b">
        <v>0</v>
      </c>
      <c r="H1158" s="81" t="b">
        <v>0</v>
      </c>
      <c r="I1158" s="81" t="b">
        <v>0</v>
      </c>
      <c r="J1158" s="81" t="b">
        <v>0</v>
      </c>
      <c r="K1158" s="81" t="b">
        <v>0</v>
      </c>
      <c r="L1158" s="81" t="b">
        <v>0</v>
      </c>
    </row>
    <row r="1159" spans="1:12" ht="15">
      <c r="A1159" s="81" t="s">
        <v>1614</v>
      </c>
      <c r="B1159" s="81" t="s">
        <v>1802</v>
      </c>
      <c r="C1159" s="81">
        <v>2</v>
      </c>
      <c r="D1159" s="119">
        <v>0</v>
      </c>
      <c r="E1159" s="119">
        <v>1.414973347970818</v>
      </c>
      <c r="F1159" s="81" t="s">
        <v>1240</v>
      </c>
      <c r="G1159" s="81" t="b">
        <v>0</v>
      </c>
      <c r="H1159" s="81" t="b">
        <v>0</v>
      </c>
      <c r="I1159" s="81" t="b">
        <v>0</v>
      </c>
      <c r="J1159" s="81" t="b">
        <v>0</v>
      </c>
      <c r="K1159" s="81" t="b">
        <v>0</v>
      </c>
      <c r="L1159" s="81" t="b">
        <v>0</v>
      </c>
    </row>
    <row r="1160" spans="1:12" ht="15">
      <c r="A1160" s="81" t="s">
        <v>1314</v>
      </c>
      <c r="B1160" s="81" t="s">
        <v>1514</v>
      </c>
      <c r="C1160" s="81">
        <v>3</v>
      </c>
      <c r="D1160" s="119">
        <v>0</v>
      </c>
      <c r="E1160" s="119">
        <v>1.6401500409361018</v>
      </c>
      <c r="F1160" s="81" t="s">
        <v>1250</v>
      </c>
      <c r="G1160" s="81" t="b">
        <v>0</v>
      </c>
      <c r="H1160" s="81" t="b">
        <v>0</v>
      </c>
      <c r="I1160" s="81" t="b">
        <v>0</v>
      </c>
      <c r="J1160" s="81" t="b">
        <v>0</v>
      </c>
      <c r="K1160" s="81" t="b">
        <v>0</v>
      </c>
      <c r="L1160" s="81" t="b">
        <v>0</v>
      </c>
    </row>
    <row r="1161" spans="1:12" ht="15">
      <c r="A1161" s="81" t="s">
        <v>1514</v>
      </c>
      <c r="B1161" s="81" t="s">
        <v>1296</v>
      </c>
      <c r="C1161" s="81">
        <v>3</v>
      </c>
      <c r="D1161" s="119">
        <v>0</v>
      </c>
      <c r="E1161" s="119">
        <v>1.6401500409361018</v>
      </c>
      <c r="F1161" s="81" t="s">
        <v>1250</v>
      </c>
      <c r="G1161" s="81" t="b">
        <v>0</v>
      </c>
      <c r="H1161" s="81" t="b">
        <v>0</v>
      </c>
      <c r="I1161" s="81" t="b">
        <v>0</v>
      </c>
      <c r="J1161" s="81" t="b">
        <v>0</v>
      </c>
      <c r="K1161" s="81" t="b">
        <v>0</v>
      </c>
      <c r="L1161" s="81" t="b">
        <v>0</v>
      </c>
    </row>
    <row r="1162" spans="1:12" ht="15">
      <c r="A1162" s="81" t="s">
        <v>1296</v>
      </c>
      <c r="B1162" s="81" t="s">
        <v>1713</v>
      </c>
      <c r="C1162" s="81">
        <v>3</v>
      </c>
      <c r="D1162" s="119">
        <v>0</v>
      </c>
      <c r="E1162" s="119">
        <v>1.6401500409361018</v>
      </c>
      <c r="F1162" s="81" t="s">
        <v>1250</v>
      </c>
      <c r="G1162" s="81" t="b">
        <v>0</v>
      </c>
      <c r="H1162" s="81" t="b">
        <v>0</v>
      </c>
      <c r="I1162" s="81" t="b">
        <v>0</v>
      </c>
      <c r="J1162" s="81" t="b">
        <v>0</v>
      </c>
      <c r="K1162" s="81" t="b">
        <v>0</v>
      </c>
      <c r="L1162" s="81" t="b">
        <v>0</v>
      </c>
    </row>
    <row r="1163" spans="1:12" ht="15">
      <c r="A1163" s="81" t="s">
        <v>1713</v>
      </c>
      <c r="B1163" s="81" t="s">
        <v>1487</v>
      </c>
      <c r="C1163" s="81">
        <v>3</v>
      </c>
      <c r="D1163" s="119">
        <v>0</v>
      </c>
      <c r="E1163" s="119">
        <v>1.6401500409361018</v>
      </c>
      <c r="F1163" s="81" t="s">
        <v>1250</v>
      </c>
      <c r="G1163" s="81" t="b">
        <v>0</v>
      </c>
      <c r="H1163" s="81" t="b">
        <v>0</v>
      </c>
      <c r="I1163" s="81" t="b">
        <v>0</v>
      </c>
      <c r="J1163" s="81" t="b">
        <v>0</v>
      </c>
      <c r="K1163" s="81" t="b">
        <v>0</v>
      </c>
      <c r="L1163" s="81" t="b">
        <v>0</v>
      </c>
    </row>
    <row r="1164" spans="1:12" ht="15">
      <c r="A1164" s="81" t="s">
        <v>1487</v>
      </c>
      <c r="B1164" s="81" t="s">
        <v>1714</v>
      </c>
      <c r="C1164" s="81">
        <v>3</v>
      </c>
      <c r="D1164" s="119">
        <v>0</v>
      </c>
      <c r="E1164" s="119">
        <v>1.6401500409361018</v>
      </c>
      <c r="F1164" s="81" t="s">
        <v>1250</v>
      </c>
      <c r="G1164" s="81" t="b">
        <v>0</v>
      </c>
      <c r="H1164" s="81" t="b">
        <v>0</v>
      </c>
      <c r="I1164" s="81" t="b">
        <v>0</v>
      </c>
      <c r="J1164" s="81" t="b">
        <v>0</v>
      </c>
      <c r="K1164" s="81" t="b">
        <v>0</v>
      </c>
      <c r="L1164" s="81" t="b">
        <v>0</v>
      </c>
    </row>
    <row r="1165" spans="1:12" ht="15">
      <c r="A1165" s="81" t="s">
        <v>1714</v>
      </c>
      <c r="B1165" s="81" t="s">
        <v>1513</v>
      </c>
      <c r="C1165" s="81">
        <v>3</v>
      </c>
      <c r="D1165" s="119">
        <v>0</v>
      </c>
      <c r="E1165" s="119">
        <v>1.6401500409361018</v>
      </c>
      <c r="F1165" s="81" t="s">
        <v>1250</v>
      </c>
      <c r="G1165" s="81" t="b">
        <v>0</v>
      </c>
      <c r="H1165" s="81" t="b">
        <v>0</v>
      </c>
      <c r="I1165" s="81" t="b">
        <v>0</v>
      </c>
      <c r="J1165" s="81" t="b">
        <v>0</v>
      </c>
      <c r="K1165" s="81" t="b">
        <v>0</v>
      </c>
      <c r="L1165" s="81" t="b">
        <v>0</v>
      </c>
    </row>
    <row r="1166" spans="1:12" ht="15">
      <c r="A1166" s="81" t="s">
        <v>1513</v>
      </c>
      <c r="B1166" s="81" t="s">
        <v>1515</v>
      </c>
      <c r="C1166" s="81">
        <v>3</v>
      </c>
      <c r="D1166" s="119">
        <v>0</v>
      </c>
      <c r="E1166" s="119">
        <v>1.6401500409361018</v>
      </c>
      <c r="F1166" s="81" t="s">
        <v>1250</v>
      </c>
      <c r="G1166" s="81" t="b">
        <v>0</v>
      </c>
      <c r="H1166" s="81" t="b">
        <v>0</v>
      </c>
      <c r="I1166" s="81" t="b">
        <v>0</v>
      </c>
      <c r="J1166" s="81" t="b">
        <v>0</v>
      </c>
      <c r="K1166" s="81" t="b">
        <v>0</v>
      </c>
      <c r="L1166" s="81" t="b">
        <v>0</v>
      </c>
    </row>
    <row r="1167" spans="1:12" ht="15">
      <c r="A1167" s="81" t="s">
        <v>1515</v>
      </c>
      <c r="B1167" s="81" t="s">
        <v>1397</v>
      </c>
      <c r="C1167" s="81">
        <v>3</v>
      </c>
      <c r="D1167" s="119">
        <v>0</v>
      </c>
      <c r="E1167" s="119">
        <v>1.6401500409361018</v>
      </c>
      <c r="F1167" s="81" t="s">
        <v>1250</v>
      </c>
      <c r="G1167" s="81" t="b">
        <v>0</v>
      </c>
      <c r="H1167" s="81" t="b">
        <v>0</v>
      </c>
      <c r="I1167" s="81" t="b">
        <v>0</v>
      </c>
      <c r="J1167" s="81" t="b">
        <v>0</v>
      </c>
      <c r="K1167" s="81" t="b">
        <v>0</v>
      </c>
      <c r="L1167" s="81" t="b">
        <v>0</v>
      </c>
    </row>
    <row r="1168" spans="1:12" ht="15">
      <c r="A1168" s="81" t="s">
        <v>1280</v>
      </c>
      <c r="B1168" s="81" t="s">
        <v>1287</v>
      </c>
      <c r="C1168" s="81">
        <v>3</v>
      </c>
      <c r="D1168" s="119">
        <v>0</v>
      </c>
      <c r="E1168" s="119">
        <v>1.6401500409361018</v>
      </c>
      <c r="F1168" s="81" t="s">
        <v>1250</v>
      </c>
      <c r="G1168" s="81" t="b">
        <v>0</v>
      </c>
      <c r="H1168" s="81" t="b">
        <v>0</v>
      </c>
      <c r="I1168" s="81" t="b">
        <v>0</v>
      </c>
      <c r="J1168" s="81" t="b">
        <v>0</v>
      </c>
      <c r="K1168" s="81" t="b">
        <v>0</v>
      </c>
      <c r="L1168" s="81" t="b">
        <v>0</v>
      </c>
    </row>
    <row r="1169" spans="1:12" ht="15">
      <c r="A1169" s="81" t="s">
        <v>1287</v>
      </c>
      <c r="B1169" s="81" t="s">
        <v>1295</v>
      </c>
      <c r="C1169" s="81">
        <v>3</v>
      </c>
      <c r="D1169" s="119">
        <v>0</v>
      </c>
      <c r="E1169" s="119">
        <v>1.6401500409361018</v>
      </c>
      <c r="F1169" s="81" t="s">
        <v>1250</v>
      </c>
      <c r="G1169" s="81" t="b">
        <v>0</v>
      </c>
      <c r="H1169" s="81" t="b">
        <v>0</v>
      </c>
      <c r="I1169" s="81" t="b">
        <v>0</v>
      </c>
      <c r="J1169" s="81" t="b">
        <v>0</v>
      </c>
      <c r="K1169" s="81" t="b">
        <v>0</v>
      </c>
      <c r="L1169" s="81" t="b">
        <v>0</v>
      </c>
    </row>
    <row r="1170" spans="1:12" ht="15">
      <c r="A1170" s="81" t="s">
        <v>1295</v>
      </c>
      <c r="B1170" s="81" t="s">
        <v>1715</v>
      </c>
      <c r="C1170" s="81">
        <v>3</v>
      </c>
      <c r="D1170" s="119">
        <v>0</v>
      </c>
      <c r="E1170" s="119">
        <v>1.6401500409361018</v>
      </c>
      <c r="F1170" s="81" t="s">
        <v>1250</v>
      </c>
      <c r="G1170" s="81" t="b">
        <v>0</v>
      </c>
      <c r="H1170" s="81" t="b">
        <v>0</v>
      </c>
      <c r="I1170" s="81" t="b">
        <v>0</v>
      </c>
      <c r="J1170" s="81" t="b">
        <v>1</v>
      </c>
      <c r="K1170" s="81" t="b">
        <v>0</v>
      </c>
      <c r="L1170" s="81" t="b">
        <v>0</v>
      </c>
    </row>
    <row r="1171" spans="1:12" ht="15">
      <c r="A1171" s="81" t="s">
        <v>1715</v>
      </c>
      <c r="B1171" s="81" t="s">
        <v>1716</v>
      </c>
      <c r="C1171" s="81">
        <v>3</v>
      </c>
      <c r="D1171" s="119">
        <v>0</v>
      </c>
      <c r="E1171" s="119">
        <v>1.6401500409361018</v>
      </c>
      <c r="F1171" s="81" t="s">
        <v>1250</v>
      </c>
      <c r="G1171" s="81" t="b">
        <v>1</v>
      </c>
      <c r="H1171" s="81" t="b">
        <v>0</v>
      </c>
      <c r="I1171" s="81" t="b">
        <v>0</v>
      </c>
      <c r="J1171" s="81" t="b">
        <v>0</v>
      </c>
      <c r="K1171" s="81" t="b">
        <v>0</v>
      </c>
      <c r="L1171" s="81" t="b">
        <v>0</v>
      </c>
    </row>
    <row r="1172" spans="1:12" ht="15">
      <c r="A1172" s="81" t="s">
        <v>1716</v>
      </c>
      <c r="B1172" s="81" t="s">
        <v>1340</v>
      </c>
      <c r="C1172" s="81">
        <v>3</v>
      </c>
      <c r="D1172" s="119">
        <v>0</v>
      </c>
      <c r="E1172" s="119">
        <v>1.6401500409361018</v>
      </c>
      <c r="F1172" s="81" t="s">
        <v>1250</v>
      </c>
      <c r="G1172" s="81" t="b">
        <v>0</v>
      </c>
      <c r="H1172" s="81" t="b">
        <v>0</v>
      </c>
      <c r="I1172" s="81" t="b">
        <v>0</v>
      </c>
      <c r="J1172" s="81" t="b">
        <v>0</v>
      </c>
      <c r="K1172" s="81" t="b">
        <v>0</v>
      </c>
      <c r="L1172" s="81" t="b">
        <v>0</v>
      </c>
    </row>
    <row r="1173" spans="1:12" ht="15">
      <c r="A1173" s="81" t="s">
        <v>1340</v>
      </c>
      <c r="B1173" s="81" t="s">
        <v>1717</v>
      </c>
      <c r="C1173" s="81">
        <v>3</v>
      </c>
      <c r="D1173" s="119">
        <v>0</v>
      </c>
      <c r="E1173" s="119">
        <v>1.6401500409361018</v>
      </c>
      <c r="F1173" s="81" t="s">
        <v>1250</v>
      </c>
      <c r="G1173" s="81" t="b">
        <v>0</v>
      </c>
      <c r="H1173" s="81" t="b">
        <v>0</v>
      </c>
      <c r="I1173" s="81" t="b">
        <v>0</v>
      </c>
      <c r="J1173" s="81" t="b">
        <v>0</v>
      </c>
      <c r="K1173" s="81" t="b">
        <v>0</v>
      </c>
      <c r="L1173" s="81" t="b">
        <v>0</v>
      </c>
    </row>
    <row r="1174" spans="1:12" ht="15">
      <c r="A1174" s="81" t="s">
        <v>1717</v>
      </c>
      <c r="B1174" s="81" t="s">
        <v>1338</v>
      </c>
      <c r="C1174" s="81">
        <v>3</v>
      </c>
      <c r="D1174" s="119">
        <v>0</v>
      </c>
      <c r="E1174" s="119">
        <v>1.6401500409361018</v>
      </c>
      <c r="F1174" s="81" t="s">
        <v>1250</v>
      </c>
      <c r="G1174" s="81" t="b">
        <v>0</v>
      </c>
      <c r="H1174" s="81" t="b">
        <v>0</v>
      </c>
      <c r="I1174" s="81" t="b">
        <v>0</v>
      </c>
      <c r="J1174" s="81" t="b">
        <v>0</v>
      </c>
      <c r="K1174" s="81" t="b">
        <v>0</v>
      </c>
      <c r="L1174" s="81" t="b">
        <v>0</v>
      </c>
    </row>
    <row r="1175" spans="1:12" ht="15">
      <c r="A1175" s="81" t="s">
        <v>1338</v>
      </c>
      <c r="B1175" s="81" t="s">
        <v>1718</v>
      </c>
      <c r="C1175" s="81">
        <v>3</v>
      </c>
      <c r="D1175" s="119">
        <v>0</v>
      </c>
      <c r="E1175" s="119">
        <v>1.6401500409361018</v>
      </c>
      <c r="F1175" s="81" t="s">
        <v>1250</v>
      </c>
      <c r="G1175" s="81" t="b">
        <v>0</v>
      </c>
      <c r="H1175" s="81" t="b">
        <v>0</v>
      </c>
      <c r="I1175" s="81" t="b">
        <v>0</v>
      </c>
      <c r="J1175" s="81" t="b">
        <v>0</v>
      </c>
      <c r="K1175" s="81" t="b">
        <v>0</v>
      </c>
      <c r="L1175" s="81" t="b">
        <v>0</v>
      </c>
    </row>
    <row r="1176" spans="1:12" ht="15">
      <c r="A1176" s="81" t="s">
        <v>1718</v>
      </c>
      <c r="B1176" s="81" t="s">
        <v>1719</v>
      </c>
      <c r="C1176" s="81">
        <v>3</v>
      </c>
      <c r="D1176" s="119">
        <v>0</v>
      </c>
      <c r="E1176" s="119">
        <v>1.6401500409361018</v>
      </c>
      <c r="F1176" s="81" t="s">
        <v>1250</v>
      </c>
      <c r="G1176" s="81" t="b">
        <v>0</v>
      </c>
      <c r="H1176" s="81" t="b">
        <v>0</v>
      </c>
      <c r="I1176" s="81" t="b">
        <v>0</v>
      </c>
      <c r="J1176" s="81" t="b">
        <v>1</v>
      </c>
      <c r="K1176" s="81" t="b">
        <v>0</v>
      </c>
      <c r="L1176" s="81" t="b">
        <v>0</v>
      </c>
    </row>
    <row r="1177" spans="1:12" ht="15">
      <c r="A1177" s="81" t="s">
        <v>1719</v>
      </c>
      <c r="B1177" s="81" t="s">
        <v>1720</v>
      </c>
      <c r="C1177" s="81">
        <v>3</v>
      </c>
      <c r="D1177" s="119">
        <v>0</v>
      </c>
      <c r="E1177" s="119">
        <v>1.6401500409361018</v>
      </c>
      <c r="F1177" s="81" t="s">
        <v>1250</v>
      </c>
      <c r="G1177" s="81" t="b">
        <v>1</v>
      </c>
      <c r="H1177" s="81" t="b">
        <v>0</v>
      </c>
      <c r="I1177" s="81" t="b">
        <v>0</v>
      </c>
      <c r="J1177" s="81" t="b">
        <v>0</v>
      </c>
      <c r="K1177" s="81" t="b">
        <v>0</v>
      </c>
      <c r="L1177" s="81" t="b">
        <v>0</v>
      </c>
    </row>
    <row r="1178" spans="1:12" ht="15">
      <c r="A1178" s="81" t="s">
        <v>1720</v>
      </c>
      <c r="B1178" s="81" t="s">
        <v>1518</v>
      </c>
      <c r="C1178" s="81">
        <v>3</v>
      </c>
      <c r="D1178" s="119">
        <v>0</v>
      </c>
      <c r="E1178" s="119">
        <v>1.6401500409361018</v>
      </c>
      <c r="F1178" s="81" t="s">
        <v>1250</v>
      </c>
      <c r="G1178" s="81" t="b">
        <v>0</v>
      </c>
      <c r="H1178" s="81" t="b">
        <v>0</v>
      </c>
      <c r="I1178" s="81" t="b">
        <v>0</v>
      </c>
      <c r="J1178" s="81" t="b">
        <v>0</v>
      </c>
      <c r="K1178" s="81" t="b">
        <v>0</v>
      </c>
      <c r="L1178" s="81" t="b">
        <v>0</v>
      </c>
    </row>
    <row r="1179" spans="1:12" ht="15">
      <c r="A1179" s="81" t="s">
        <v>1518</v>
      </c>
      <c r="B1179" s="81" t="s">
        <v>1721</v>
      </c>
      <c r="C1179" s="81">
        <v>3</v>
      </c>
      <c r="D1179" s="119">
        <v>0</v>
      </c>
      <c r="E1179" s="119">
        <v>1.6401500409361018</v>
      </c>
      <c r="F1179" s="81" t="s">
        <v>1250</v>
      </c>
      <c r="G1179" s="81" t="b">
        <v>0</v>
      </c>
      <c r="H1179" s="81" t="b">
        <v>0</v>
      </c>
      <c r="I1179" s="81" t="b">
        <v>0</v>
      </c>
      <c r="J1179" s="81" t="b">
        <v>0</v>
      </c>
      <c r="K1179" s="81" t="b">
        <v>0</v>
      </c>
      <c r="L1179" s="81" t="b">
        <v>0</v>
      </c>
    </row>
    <row r="1180" spans="1:12" ht="15">
      <c r="A1180" s="81" t="s">
        <v>1721</v>
      </c>
      <c r="B1180" s="81" t="s">
        <v>1375</v>
      </c>
      <c r="C1180" s="81">
        <v>3</v>
      </c>
      <c r="D1180" s="119">
        <v>0</v>
      </c>
      <c r="E1180" s="119">
        <v>1.6401500409361018</v>
      </c>
      <c r="F1180" s="81" t="s">
        <v>1250</v>
      </c>
      <c r="G1180" s="81" t="b">
        <v>0</v>
      </c>
      <c r="H1180" s="81" t="b">
        <v>0</v>
      </c>
      <c r="I1180" s="81" t="b">
        <v>0</v>
      </c>
      <c r="J1180" s="81" t="b">
        <v>0</v>
      </c>
      <c r="K1180" s="81" t="b">
        <v>0</v>
      </c>
      <c r="L1180" s="81" t="b">
        <v>0</v>
      </c>
    </row>
    <row r="1181" spans="1:12" ht="15">
      <c r="A1181" s="81" t="s">
        <v>1375</v>
      </c>
      <c r="B1181" s="81" t="s">
        <v>1722</v>
      </c>
      <c r="C1181" s="81">
        <v>3</v>
      </c>
      <c r="D1181" s="119">
        <v>0</v>
      </c>
      <c r="E1181" s="119">
        <v>1.6401500409361018</v>
      </c>
      <c r="F1181" s="81" t="s">
        <v>1250</v>
      </c>
      <c r="G1181" s="81" t="b">
        <v>0</v>
      </c>
      <c r="H1181" s="81" t="b">
        <v>0</v>
      </c>
      <c r="I1181" s="81" t="b">
        <v>0</v>
      </c>
      <c r="J1181" s="81" t="b">
        <v>1</v>
      </c>
      <c r="K1181" s="81" t="b">
        <v>0</v>
      </c>
      <c r="L1181" s="81" t="b">
        <v>0</v>
      </c>
    </row>
    <row r="1182" spans="1:12" ht="15">
      <c r="A1182" s="81" t="s">
        <v>1722</v>
      </c>
      <c r="B1182" s="81" t="s">
        <v>848</v>
      </c>
      <c r="C1182" s="81">
        <v>3</v>
      </c>
      <c r="D1182" s="119">
        <v>0</v>
      </c>
      <c r="E1182" s="119">
        <v>1.6401500409361018</v>
      </c>
      <c r="F1182" s="81" t="s">
        <v>1250</v>
      </c>
      <c r="G1182" s="81" t="b">
        <v>1</v>
      </c>
      <c r="H1182" s="81" t="b">
        <v>0</v>
      </c>
      <c r="I1182" s="81" t="b">
        <v>0</v>
      </c>
      <c r="J1182" s="81" t="b">
        <v>0</v>
      </c>
      <c r="K1182" s="81" t="b">
        <v>0</v>
      </c>
      <c r="L1182" s="81" t="b">
        <v>0</v>
      </c>
    </row>
    <row r="1183" spans="1:12" ht="15">
      <c r="A1183" s="81" t="s">
        <v>848</v>
      </c>
      <c r="B1183" s="81" t="s">
        <v>1282</v>
      </c>
      <c r="C1183" s="81">
        <v>3</v>
      </c>
      <c r="D1183" s="119">
        <v>0</v>
      </c>
      <c r="E1183" s="119">
        <v>1.6401500409361018</v>
      </c>
      <c r="F1183" s="81" t="s">
        <v>1250</v>
      </c>
      <c r="G1183" s="81" t="b">
        <v>0</v>
      </c>
      <c r="H1183" s="81" t="b">
        <v>0</v>
      </c>
      <c r="I1183" s="81" t="b">
        <v>0</v>
      </c>
      <c r="J1183" s="81" t="b">
        <v>0</v>
      </c>
      <c r="K1183" s="81" t="b">
        <v>0</v>
      </c>
      <c r="L1183" s="81" t="b">
        <v>0</v>
      </c>
    </row>
    <row r="1184" spans="1:12" ht="15">
      <c r="A1184" s="81" t="s">
        <v>1282</v>
      </c>
      <c r="B1184" s="81" t="s">
        <v>1723</v>
      </c>
      <c r="C1184" s="81">
        <v>3</v>
      </c>
      <c r="D1184" s="119">
        <v>0</v>
      </c>
      <c r="E1184" s="119">
        <v>1.6401500409361018</v>
      </c>
      <c r="F1184" s="81" t="s">
        <v>1250</v>
      </c>
      <c r="G1184" s="81" t="b">
        <v>0</v>
      </c>
      <c r="H1184" s="81" t="b">
        <v>0</v>
      </c>
      <c r="I1184" s="81" t="b">
        <v>0</v>
      </c>
      <c r="J1184" s="81" t="b">
        <v>0</v>
      </c>
      <c r="K1184" s="81" t="b">
        <v>0</v>
      </c>
      <c r="L1184" s="81" t="b">
        <v>0</v>
      </c>
    </row>
    <row r="1185" spans="1:12" ht="15">
      <c r="A1185" s="81" t="s">
        <v>1723</v>
      </c>
      <c r="B1185" s="81" t="s">
        <v>1724</v>
      </c>
      <c r="C1185" s="81">
        <v>3</v>
      </c>
      <c r="D1185" s="119">
        <v>0</v>
      </c>
      <c r="E1185" s="119">
        <v>1.6401500409361018</v>
      </c>
      <c r="F1185" s="81" t="s">
        <v>1250</v>
      </c>
      <c r="G1185" s="81" t="b">
        <v>0</v>
      </c>
      <c r="H1185" s="81" t="b">
        <v>0</v>
      </c>
      <c r="I1185" s="81" t="b">
        <v>0</v>
      </c>
      <c r="J1185" s="81" t="b">
        <v>0</v>
      </c>
      <c r="K1185" s="81" t="b">
        <v>0</v>
      </c>
      <c r="L1185" s="81" t="b">
        <v>0</v>
      </c>
    </row>
    <row r="1186" spans="1:12" ht="15">
      <c r="A1186" s="81" t="s">
        <v>1724</v>
      </c>
      <c r="B1186" s="81" t="s">
        <v>1311</v>
      </c>
      <c r="C1186" s="81">
        <v>3</v>
      </c>
      <c r="D1186" s="119">
        <v>0</v>
      </c>
      <c r="E1186" s="119">
        <v>1.6401500409361018</v>
      </c>
      <c r="F1186" s="81" t="s">
        <v>1250</v>
      </c>
      <c r="G1186" s="81" t="b">
        <v>0</v>
      </c>
      <c r="H1186" s="81" t="b">
        <v>0</v>
      </c>
      <c r="I1186" s="81" t="b">
        <v>0</v>
      </c>
      <c r="J1186" s="81" t="b">
        <v>0</v>
      </c>
      <c r="K1186" s="81" t="b">
        <v>0</v>
      </c>
      <c r="L1186" s="81" t="b">
        <v>0</v>
      </c>
    </row>
    <row r="1187" spans="1:12" ht="15">
      <c r="A1187" s="81" t="s">
        <v>1311</v>
      </c>
      <c r="B1187" s="81" t="s">
        <v>1516</v>
      </c>
      <c r="C1187" s="81">
        <v>3</v>
      </c>
      <c r="D1187" s="119">
        <v>0</v>
      </c>
      <c r="E1187" s="119">
        <v>1.6401500409361018</v>
      </c>
      <c r="F1187" s="81" t="s">
        <v>1250</v>
      </c>
      <c r="G1187" s="81" t="b">
        <v>0</v>
      </c>
      <c r="H1187" s="81" t="b">
        <v>0</v>
      </c>
      <c r="I1187" s="81" t="b">
        <v>0</v>
      </c>
      <c r="J1187" s="81" t="b">
        <v>0</v>
      </c>
      <c r="K1187" s="81" t="b">
        <v>0</v>
      </c>
      <c r="L1187" s="81" t="b">
        <v>0</v>
      </c>
    </row>
    <row r="1188" spans="1:12" ht="15">
      <c r="A1188" s="81" t="s">
        <v>1516</v>
      </c>
      <c r="B1188" s="81" t="s">
        <v>1725</v>
      </c>
      <c r="C1188" s="81">
        <v>3</v>
      </c>
      <c r="D1188" s="119">
        <v>0</v>
      </c>
      <c r="E1188" s="119">
        <v>1.6401500409361018</v>
      </c>
      <c r="F1188" s="81" t="s">
        <v>1250</v>
      </c>
      <c r="G1188" s="81" t="b">
        <v>0</v>
      </c>
      <c r="H1188" s="81" t="b">
        <v>0</v>
      </c>
      <c r="I1188" s="81" t="b">
        <v>0</v>
      </c>
      <c r="J1188" s="81" t="b">
        <v>0</v>
      </c>
      <c r="K1188" s="81" t="b">
        <v>0</v>
      </c>
      <c r="L1188" s="81" t="b">
        <v>0</v>
      </c>
    </row>
    <row r="1189" spans="1:12" ht="15">
      <c r="A1189" s="81" t="s">
        <v>1725</v>
      </c>
      <c r="B1189" s="81" t="s">
        <v>1517</v>
      </c>
      <c r="C1189" s="81">
        <v>3</v>
      </c>
      <c r="D1189" s="119">
        <v>0</v>
      </c>
      <c r="E1189" s="119">
        <v>1.6401500409361018</v>
      </c>
      <c r="F1189" s="81" t="s">
        <v>1250</v>
      </c>
      <c r="G1189" s="81" t="b">
        <v>0</v>
      </c>
      <c r="H1189" s="81" t="b">
        <v>0</v>
      </c>
      <c r="I1189" s="81" t="b">
        <v>0</v>
      </c>
      <c r="J1189" s="81" t="b">
        <v>0</v>
      </c>
      <c r="K1189" s="81" t="b">
        <v>0</v>
      </c>
      <c r="L1189" s="81" t="b">
        <v>0</v>
      </c>
    </row>
    <row r="1190" spans="1:12" ht="15">
      <c r="A1190" s="81" t="s">
        <v>1517</v>
      </c>
      <c r="B1190" s="81" t="s">
        <v>1726</v>
      </c>
      <c r="C1190" s="81">
        <v>3</v>
      </c>
      <c r="D1190" s="119">
        <v>0</v>
      </c>
      <c r="E1190" s="119">
        <v>1.6401500409361018</v>
      </c>
      <c r="F1190" s="81" t="s">
        <v>1250</v>
      </c>
      <c r="G1190" s="81" t="b">
        <v>0</v>
      </c>
      <c r="H1190" s="81" t="b">
        <v>0</v>
      </c>
      <c r="I1190" s="81" t="b">
        <v>0</v>
      </c>
      <c r="J1190" s="81" t="b">
        <v>0</v>
      </c>
      <c r="K1190" s="81" t="b">
        <v>0</v>
      </c>
      <c r="L1190" s="81" t="b">
        <v>0</v>
      </c>
    </row>
    <row r="1191" spans="1:12" ht="15">
      <c r="A1191" s="81" t="s">
        <v>1726</v>
      </c>
      <c r="B1191" s="81" t="s">
        <v>1727</v>
      </c>
      <c r="C1191" s="81">
        <v>3</v>
      </c>
      <c r="D1191" s="119">
        <v>0</v>
      </c>
      <c r="E1191" s="119">
        <v>1.6401500409361018</v>
      </c>
      <c r="F1191" s="81" t="s">
        <v>1250</v>
      </c>
      <c r="G1191" s="81" t="b">
        <v>0</v>
      </c>
      <c r="H1191" s="81" t="b">
        <v>0</v>
      </c>
      <c r="I1191" s="81" t="b">
        <v>0</v>
      </c>
      <c r="J1191" s="81" t="b">
        <v>0</v>
      </c>
      <c r="K1191" s="81" t="b">
        <v>0</v>
      </c>
      <c r="L1191" s="81" t="b">
        <v>0</v>
      </c>
    </row>
    <row r="1192" spans="1:12" ht="15">
      <c r="A1192" s="81" t="s">
        <v>1727</v>
      </c>
      <c r="B1192" s="81" t="s">
        <v>1288</v>
      </c>
      <c r="C1192" s="81">
        <v>3</v>
      </c>
      <c r="D1192" s="119">
        <v>0</v>
      </c>
      <c r="E1192" s="119">
        <v>1.6401500409361018</v>
      </c>
      <c r="F1192" s="81" t="s">
        <v>1250</v>
      </c>
      <c r="G1192" s="81" t="b">
        <v>0</v>
      </c>
      <c r="H1192" s="81" t="b">
        <v>0</v>
      </c>
      <c r="I1192" s="81" t="b">
        <v>0</v>
      </c>
      <c r="J1192" s="81" t="b">
        <v>0</v>
      </c>
      <c r="K1192" s="81" t="b">
        <v>0</v>
      </c>
      <c r="L1192" s="81" t="b">
        <v>0</v>
      </c>
    </row>
    <row r="1193" spans="1:12" ht="15">
      <c r="A1193" s="81" t="s">
        <v>1288</v>
      </c>
      <c r="B1193" s="81" t="s">
        <v>1322</v>
      </c>
      <c r="C1193" s="81">
        <v>3</v>
      </c>
      <c r="D1193" s="119">
        <v>0</v>
      </c>
      <c r="E1193" s="119">
        <v>1.6401500409361018</v>
      </c>
      <c r="F1193" s="81" t="s">
        <v>1250</v>
      </c>
      <c r="G1193" s="81" t="b">
        <v>0</v>
      </c>
      <c r="H1193" s="81" t="b">
        <v>0</v>
      </c>
      <c r="I1193" s="81" t="b">
        <v>0</v>
      </c>
      <c r="J1193" s="81" t="b">
        <v>0</v>
      </c>
      <c r="K1193" s="81" t="b">
        <v>0</v>
      </c>
      <c r="L1193" s="81" t="b">
        <v>0</v>
      </c>
    </row>
    <row r="1194" spans="1:12" ht="15">
      <c r="A1194" s="81" t="s">
        <v>1322</v>
      </c>
      <c r="B1194" s="81" t="s">
        <v>1728</v>
      </c>
      <c r="C1194" s="81">
        <v>3</v>
      </c>
      <c r="D1194" s="119">
        <v>0</v>
      </c>
      <c r="E1194" s="119">
        <v>1.6401500409361018</v>
      </c>
      <c r="F1194" s="81" t="s">
        <v>1250</v>
      </c>
      <c r="G1194" s="81" t="b">
        <v>0</v>
      </c>
      <c r="H1194" s="81" t="b">
        <v>0</v>
      </c>
      <c r="I1194" s="81" t="b">
        <v>0</v>
      </c>
      <c r="J1194" s="81" t="b">
        <v>0</v>
      </c>
      <c r="K1194" s="81" t="b">
        <v>0</v>
      </c>
      <c r="L1194" s="81" t="b">
        <v>0</v>
      </c>
    </row>
    <row r="1195" spans="1:12" ht="15">
      <c r="A1195" s="81" t="s">
        <v>1728</v>
      </c>
      <c r="B1195" s="81" t="s">
        <v>1511</v>
      </c>
      <c r="C1195" s="81">
        <v>3</v>
      </c>
      <c r="D1195" s="119">
        <v>0</v>
      </c>
      <c r="E1195" s="119">
        <v>1.6401500409361018</v>
      </c>
      <c r="F1195" s="81" t="s">
        <v>1250</v>
      </c>
      <c r="G1195" s="81" t="b">
        <v>0</v>
      </c>
      <c r="H1195" s="81" t="b">
        <v>0</v>
      </c>
      <c r="I1195" s="81" t="b">
        <v>0</v>
      </c>
      <c r="J1195" s="81" t="b">
        <v>0</v>
      </c>
      <c r="K1195" s="81" t="b">
        <v>0</v>
      </c>
      <c r="L1195" s="81" t="b">
        <v>0</v>
      </c>
    </row>
    <row r="1196" spans="1:12" ht="15">
      <c r="A1196" s="81" t="s">
        <v>1511</v>
      </c>
      <c r="B1196" s="81" t="s">
        <v>1729</v>
      </c>
      <c r="C1196" s="81">
        <v>3</v>
      </c>
      <c r="D1196" s="119">
        <v>0</v>
      </c>
      <c r="E1196" s="119">
        <v>1.6401500409361018</v>
      </c>
      <c r="F1196" s="81" t="s">
        <v>1250</v>
      </c>
      <c r="G1196" s="81" t="b">
        <v>0</v>
      </c>
      <c r="H1196" s="81" t="b">
        <v>0</v>
      </c>
      <c r="I1196" s="81" t="b">
        <v>0</v>
      </c>
      <c r="J1196" s="81" t="b">
        <v>0</v>
      </c>
      <c r="K1196" s="81" t="b">
        <v>0</v>
      </c>
      <c r="L1196" s="81" t="b">
        <v>0</v>
      </c>
    </row>
    <row r="1197" spans="1:12" ht="15">
      <c r="A1197" s="81" t="s">
        <v>1729</v>
      </c>
      <c r="B1197" s="81" t="s">
        <v>1519</v>
      </c>
      <c r="C1197" s="81">
        <v>3</v>
      </c>
      <c r="D1197" s="119">
        <v>0</v>
      </c>
      <c r="E1197" s="119">
        <v>1.6401500409361018</v>
      </c>
      <c r="F1197" s="81" t="s">
        <v>1250</v>
      </c>
      <c r="G1197" s="81" t="b">
        <v>0</v>
      </c>
      <c r="H1197" s="81" t="b">
        <v>0</v>
      </c>
      <c r="I1197" s="81" t="b">
        <v>0</v>
      </c>
      <c r="J1197" s="81" t="b">
        <v>0</v>
      </c>
      <c r="K1197" s="81" t="b">
        <v>0</v>
      </c>
      <c r="L1197" s="81" t="b">
        <v>0</v>
      </c>
    </row>
    <row r="1198" spans="1:12" ht="15">
      <c r="A1198" s="81" t="s">
        <v>1519</v>
      </c>
      <c r="B1198" s="81" t="s">
        <v>1730</v>
      </c>
      <c r="C1198" s="81">
        <v>3</v>
      </c>
      <c r="D1198" s="119">
        <v>0</v>
      </c>
      <c r="E1198" s="119">
        <v>1.6401500409361018</v>
      </c>
      <c r="F1198" s="81" t="s">
        <v>1250</v>
      </c>
      <c r="G1198" s="81" t="b">
        <v>0</v>
      </c>
      <c r="H1198" s="81" t="b">
        <v>0</v>
      </c>
      <c r="I1198" s="81" t="b">
        <v>0</v>
      </c>
      <c r="J1198" s="81" t="b">
        <v>0</v>
      </c>
      <c r="K1198" s="81" t="b">
        <v>0</v>
      </c>
      <c r="L1198" s="81" t="b">
        <v>0</v>
      </c>
    </row>
    <row r="1199" spans="1:12" ht="15">
      <c r="A1199" s="81" t="s">
        <v>1730</v>
      </c>
      <c r="B1199" s="81" t="s">
        <v>1731</v>
      </c>
      <c r="C1199" s="81">
        <v>3</v>
      </c>
      <c r="D1199" s="119">
        <v>0</v>
      </c>
      <c r="E1199" s="119">
        <v>1.6401500409361018</v>
      </c>
      <c r="F1199" s="81" t="s">
        <v>1250</v>
      </c>
      <c r="G1199" s="81" t="b">
        <v>0</v>
      </c>
      <c r="H1199" s="81" t="b">
        <v>0</v>
      </c>
      <c r="I1199" s="81" t="b">
        <v>0</v>
      </c>
      <c r="J1199" s="81" t="b">
        <v>0</v>
      </c>
      <c r="K1199" s="81" t="b">
        <v>0</v>
      </c>
      <c r="L1199" s="81" t="b">
        <v>0</v>
      </c>
    </row>
    <row r="1200" spans="1:12" ht="15">
      <c r="A1200" s="81" t="s">
        <v>1391</v>
      </c>
      <c r="B1200" s="81" t="s">
        <v>1331</v>
      </c>
      <c r="C1200" s="81">
        <v>2</v>
      </c>
      <c r="D1200" s="119">
        <v>0.00262822774709972</v>
      </c>
      <c r="E1200" s="119">
        <v>1.816241299991783</v>
      </c>
      <c r="F1200" s="81" t="s">
        <v>1250</v>
      </c>
      <c r="G1200" s="81" t="b">
        <v>0</v>
      </c>
      <c r="H1200" s="81" t="b">
        <v>0</v>
      </c>
      <c r="I1200" s="81" t="b">
        <v>0</v>
      </c>
      <c r="J1200" s="81" t="b">
        <v>0</v>
      </c>
      <c r="K1200" s="81" t="b">
        <v>0</v>
      </c>
      <c r="L1200" s="81" t="b">
        <v>0</v>
      </c>
    </row>
    <row r="1201" spans="1:12" ht="15">
      <c r="A1201" s="81" t="s">
        <v>1331</v>
      </c>
      <c r="B1201" s="81" t="s">
        <v>1292</v>
      </c>
      <c r="C1201" s="81">
        <v>2</v>
      </c>
      <c r="D1201" s="119">
        <v>0.00262822774709972</v>
      </c>
      <c r="E1201" s="119">
        <v>1.816241299991783</v>
      </c>
      <c r="F1201" s="81" t="s">
        <v>1250</v>
      </c>
      <c r="G1201" s="81" t="b">
        <v>0</v>
      </c>
      <c r="H1201" s="81" t="b">
        <v>0</v>
      </c>
      <c r="I1201" s="81" t="b">
        <v>0</v>
      </c>
      <c r="J1201" s="81" t="b">
        <v>0</v>
      </c>
      <c r="K1201" s="81" t="b">
        <v>0</v>
      </c>
      <c r="L1201" s="81" t="b">
        <v>0</v>
      </c>
    </row>
    <row r="1202" spans="1:12" ht="15">
      <c r="A1202" s="81" t="s">
        <v>1292</v>
      </c>
      <c r="B1202" s="81" t="s">
        <v>1314</v>
      </c>
      <c r="C1202" s="81">
        <v>2</v>
      </c>
      <c r="D1202" s="119">
        <v>0.00262822774709972</v>
      </c>
      <c r="E1202" s="119">
        <v>1.816241299991783</v>
      </c>
      <c r="F1202" s="81" t="s">
        <v>1250</v>
      </c>
      <c r="G1202" s="81" t="b">
        <v>0</v>
      </c>
      <c r="H1202" s="81" t="b">
        <v>0</v>
      </c>
      <c r="I1202" s="81" t="b">
        <v>0</v>
      </c>
      <c r="J1202" s="81" t="b">
        <v>0</v>
      </c>
      <c r="K1202" s="81" t="b">
        <v>0</v>
      </c>
      <c r="L1202" s="81" t="b">
        <v>0</v>
      </c>
    </row>
    <row r="1203" spans="1:12" ht="15">
      <c r="A1203" s="81" t="s">
        <v>1397</v>
      </c>
      <c r="B1203" s="81" t="s">
        <v>433</v>
      </c>
      <c r="C1203" s="81">
        <v>2</v>
      </c>
      <c r="D1203" s="119">
        <v>0.00262822774709972</v>
      </c>
      <c r="E1203" s="119">
        <v>1.6401500409361018</v>
      </c>
      <c r="F1203" s="81" t="s">
        <v>1250</v>
      </c>
      <c r="G1203" s="81" t="b">
        <v>0</v>
      </c>
      <c r="H1203" s="81" t="b">
        <v>0</v>
      </c>
      <c r="I1203" s="81" t="b">
        <v>0</v>
      </c>
      <c r="J1203" s="81" t="b">
        <v>0</v>
      </c>
      <c r="K1203" s="81" t="b">
        <v>0</v>
      </c>
      <c r="L1203" s="81" t="b">
        <v>0</v>
      </c>
    </row>
    <row r="1204" spans="1:12" ht="15">
      <c r="A1204" s="81" t="s">
        <v>433</v>
      </c>
      <c r="B1204" s="81" t="s">
        <v>1280</v>
      </c>
      <c r="C1204" s="81">
        <v>2</v>
      </c>
      <c r="D1204" s="119">
        <v>0.00262822774709972</v>
      </c>
      <c r="E1204" s="119">
        <v>1.6401500409361018</v>
      </c>
      <c r="F1204" s="81" t="s">
        <v>1250</v>
      </c>
      <c r="G1204" s="81" t="b">
        <v>0</v>
      </c>
      <c r="H1204" s="81" t="b">
        <v>0</v>
      </c>
      <c r="I1204" s="81" t="b">
        <v>0</v>
      </c>
      <c r="J1204" s="81" t="b">
        <v>0</v>
      </c>
      <c r="K1204" s="81" t="b">
        <v>0</v>
      </c>
      <c r="L1204" s="8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C4E5-4C97-4C80-9FD3-20CCFDE1AC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2109</v>
      </c>
      <c r="B1" s="13" t="s">
        <v>34</v>
      </c>
    </row>
    <row r="2" spans="1:2" ht="15">
      <c r="A2" s="114" t="s">
        <v>468</v>
      </c>
      <c r="B2" s="79">
        <v>432</v>
      </c>
    </row>
    <row r="3" spans="1:2" ht="15">
      <c r="A3" s="114" t="s">
        <v>372</v>
      </c>
      <c r="B3" s="79">
        <v>135</v>
      </c>
    </row>
    <row r="4" spans="1:2" ht="15">
      <c r="A4" s="114" t="s">
        <v>327</v>
      </c>
      <c r="B4" s="79">
        <v>42</v>
      </c>
    </row>
    <row r="5" spans="1:2" ht="15">
      <c r="A5" s="114" t="s">
        <v>325</v>
      </c>
      <c r="B5" s="79">
        <v>42</v>
      </c>
    </row>
    <row r="6" spans="1:2" ht="15">
      <c r="A6" s="114" t="s">
        <v>482</v>
      </c>
      <c r="B6" s="79">
        <v>42</v>
      </c>
    </row>
    <row r="7" spans="1:2" ht="15">
      <c r="A7" s="114" t="s">
        <v>432</v>
      </c>
      <c r="B7" s="79">
        <v>17</v>
      </c>
    </row>
    <row r="8" spans="1:2" ht="15">
      <c r="A8" s="114" t="s">
        <v>354</v>
      </c>
      <c r="B8" s="79">
        <v>12</v>
      </c>
    </row>
    <row r="9" spans="1:2" ht="15">
      <c r="A9" s="114" t="s">
        <v>376</v>
      </c>
      <c r="B9" s="79">
        <v>12</v>
      </c>
    </row>
    <row r="10" spans="1:2" ht="15">
      <c r="A10" s="114" t="s">
        <v>483</v>
      </c>
      <c r="B10" s="79">
        <v>4</v>
      </c>
    </row>
    <row r="11" spans="1:2" ht="15">
      <c r="A11" s="114" t="s">
        <v>439</v>
      </c>
      <c r="B11" s="79">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70D7-8DEC-44F6-A086-733DC62D14E5}">
  <dimension ref="A1:AO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1.140625" style="0" bestFit="1" customWidth="1"/>
    <col min="17" max="18" width="7.7109375" style="0" bestFit="1" customWidth="1"/>
    <col min="19" max="19" width="6.57421875" style="0" bestFit="1" customWidth="1"/>
    <col min="20" max="20" width="8.8515625" style="0" bestFit="1" customWidth="1"/>
    <col min="21" max="21" width="9.57421875" style="0" bestFit="1" customWidth="1"/>
    <col min="22" max="22" width="13.140625" style="0" bestFit="1" customWidth="1"/>
    <col min="23" max="23" width="13.28125" style="0" bestFit="1" customWidth="1"/>
    <col min="24" max="24" width="11.140625" style="0" bestFit="1" customWidth="1"/>
    <col min="25" max="25" width="10.7109375" style="0" bestFit="1" customWidth="1"/>
    <col min="26" max="26" width="9.28125" style="0" bestFit="1" customWidth="1"/>
    <col min="27" max="27" width="9.8515625" style="0" bestFit="1" customWidth="1"/>
    <col min="28" max="28" width="7.57421875" style="0" bestFit="1" customWidth="1"/>
    <col min="29" max="29" width="8.7109375" style="0" bestFit="1" customWidth="1"/>
    <col min="30" max="30" width="14.421875" style="0" customWidth="1"/>
    <col min="31" max="32" width="10.71093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5.140625" style="0" bestFit="1" customWidth="1"/>
  </cols>
  <sheetData>
    <row r="1" spans="3:14" ht="15">
      <c r="C1" s="16" t="s">
        <v>39</v>
      </c>
      <c r="D1" s="17"/>
      <c r="E1" s="17"/>
      <c r="F1" s="17"/>
      <c r="G1" s="16"/>
      <c r="H1" s="14" t="s">
        <v>43</v>
      </c>
      <c r="I1" s="50"/>
      <c r="J1" s="50"/>
      <c r="K1" s="33" t="s">
        <v>42</v>
      </c>
      <c r="L1" s="18" t="s">
        <v>40</v>
      </c>
      <c r="M1" s="18"/>
      <c r="N1" s="15" t="s">
        <v>41</v>
      </c>
    </row>
    <row r="2" spans="1:4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300</v>
      </c>
      <c r="P2" s="13" t="s">
        <v>301</v>
      </c>
      <c r="Q2" s="13" t="s">
        <v>302</v>
      </c>
      <c r="R2" s="13" t="s">
        <v>303</v>
      </c>
      <c r="S2" s="13" t="s">
        <v>304</v>
      </c>
      <c r="T2" s="13" t="s">
        <v>305</v>
      </c>
      <c r="U2" s="13" t="s">
        <v>306</v>
      </c>
      <c r="V2" s="13" t="s">
        <v>307</v>
      </c>
      <c r="W2" s="13" t="s">
        <v>308</v>
      </c>
      <c r="X2" s="13" t="s">
        <v>309</v>
      </c>
      <c r="Y2" s="13" t="s">
        <v>310</v>
      </c>
      <c r="Z2" s="13" t="s">
        <v>311</v>
      </c>
      <c r="AA2" s="13" t="s">
        <v>312</v>
      </c>
      <c r="AB2" s="13" t="s">
        <v>313</v>
      </c>
      <c r="AC2" s="13" t="s">
        <v>314</v>
      </c>
      <c r="AD2" t="s">
        <v>1231</v>
      </c>
      <c r="AE2" s="13" t="s">
        <v>1264</v>
      </c>
      <c r="AF2" s="13" t="s">
        <v>1265</v>
      </c>
      <c r="AG2" s="52" t="s">
        <v>2097</v>
      </c>
      <c r="AH2" s="52" t="s">
        <v>2098</v>
      </c>
      <c r="AI2" s="52" t="s">
        <v>2099</v>
      </c>
      <c r="AJ2" s="52" t="s">
        <v>2100</v>
      </c>
      <c r="AK2" s="52" t="s">
        <v>2101</v>
      </c>
      <c r="AL2" s="52" t="s">
        <v>2102</v>
      </c>
      <c r="AM2" s="52" t="s">
        <v>2103</v>
      </c>
      <c r="AN2" s="52" t="s">
        <v>2104</v>
      </c>
      <c r="AO2" s="52" t="s">
        <v>2105</v>
      </c>
    </row>
    <row r="3" spans="1:41" ht="15" customHeight="1">
      <c r="A3" s="65" t="s">
        <v>315</v>
      </c>
      <c r="B3" s="65" t="s">
        <v>315</v>
      </c>
      <c r="C3" s="66"/>
      <c r="D3" s="67"/>
      <c r="E3" s="68"/>
      <c r="F3" s="69"/>
      <c r="G3" s="66"/>
      <c r="H3" s="70"/>
      <c r="I3" s="71"/>
      <c r="J3" s="71"/>
      <c r="K3" s="34" t="s">
        <v>65</v>
      </c>
      <c r="L3" s="72">
        <v>3</v>
      </c>
      <c r="M3" s="72"/>
      <c r="N3" s="73"/>
      <c r="O3" s="79" t="s">
        <v>305</v>
      </c>
      <c r="P3" s="81" t="s">
        <v>498</v>
      </c>
      <c r="Q3" s="81" t="s">
        <v>498</v>
      </c>
      <c r="R3" s="83">
        <v>43430.74513888889</v>
      </c>
      <c r="S3" s="85" t="s">
        <v>663</v>
      </c>
      <c r="T3" s="79" t="s">
        <v>828</v>
      </c>
      <c r="U3" s="79"/>
      <c r="V3" s="79"/>
      <c r="W3" s="79" t="s">
        <v>1005</v>
      </c>
      <c r="X3" s="79" t="s">
        <v>1142</v>
      </c>
      <c r="Y3" s="79" t="s">
        <v>1146</v>
      </c>
      <c r="Z3" s="79" t="s">
        <v>1152</v>
      </c>
      <c r="AA3" s="79"/>
      <c r="AB3" s="79" t="s">
        <v>64</v>
      </c>
      <c r="AC3" s="79"/>
      <c r="AD3">
        <v>1</v>
      </c>
      <c r="AE3" s="79" t="str">
        <f>REPLACE(INDEX(GroupVertices[Group],MATCH(Edges21[[#This Row],[Vertex 1]],GroupVertices[Vertex],0)),1,1,"")</f>
        <v>1</v>
      </c>
      <c r="AF3" s="79" t="str">
        <f>REPLACE(INDEX(GroupVertices[Group],MATCH(Edges21[[#This Row],[Vertex 2]],GroupVertices[Vertex],0)),1,1,"")</f>
        <v>1</v>
      </c>
      <c r="AG3" s="48">
        <v>1</v>
      </c>
      <c r="AH3" s="49">
        <v>1.492537313432836</v>
      </c>
      <c r="AI3" s="48">
        <v>0</v>
      </c>
      <c r="AJ3" s="49">
        <v>0</v>
      </c>
      <c r="AK3" s="48">
        <v>0</v>
      </c>
      <c r="AL3" s="49">
        <v>0</v>
      </c>
      <c r="AM3" s="48">
        <v>66</v>
      </c>
      <c r="AN3" s="49">
        <v>98.50746268656717</v>
      </c>
      <c r="AO3" s="48">
        <v>67</v>
      </c>
    </row>
    <row r="4" spans="1:41" ht="15" customHeight="1">
      <c r="A4" s="65" t="s">
        <v>316</v>
      </c>
      <c r="B4" s="65" t="s">
        <v>316</v>
      </c>
      <c r="C4" s="66"/>
      <c r="D4" s="67"/>
      <c r="E4" s="68"/>
      <c r="F4" s="69"/>
      <c r="G4" s="66"/>
      <c r="H4" s="70"/>
      <c r="I4" s="71"/>
      <c r="J4" s="71"/>
      <c r="K4" s="34" t="s">
        <v>65</v>
      </c>
      <c r="L4" s="78">
        <v>4</v>
      </c>
      <c r="M4" s="78"/>
      <c r="N4" s="73"/>
      <c r="O4" s="80" t="s">
        <v>305</v>
      </c>
      <c r="P4" s="82" t="s">
        <v>499</v>
      </c>
      <c r="Q4" s="82" t="s">
        <v>499</v>
      </c>
      <c r="R4" s="84">
        <v>43430.76527777778</v>
      </c>
      <c r="S4" s="86" t="s">
        <v>664</v>
      </c>
      <c r="T4" s="80" t="s">
        <v>829</v>
      </c>
      <c r="U4" s="80"/>
      <c r="V4" s="80"/>
      <c r="W4" s="80" t="s">
        <v>1006</v>
      </c>
      <c r="X4" s="80" t="s">
        <v>1143</v>
      </c>
      <c r="Y4" s="80" t="s">
        <v>1146</v>
      </c>
      <c r="Z4" s="80" t="s">
        <v>1152</v>
      </c>
      <c r="AA4" s="80"/>
      <c r="AB4" s="80" t="s">
        <v>64</v>
      </c>
      <c r="AC4" s="80"/>
      <c r="AD4">
        <v>1</v>
      </c>
      <c r="AE4" s="79" t="str">
        <f>REPLACE(INDEX(GroupVertices[Group],MATCH(Edges21[[#This Row],[Vertex 1]],GroupVertices[Vertex],0)),1,1,"")</f>
        <v>1</v>
      </c>
      <c r="AF4" s="79" t="str">
        <f>REPLACE(INDEX(GroupVertices[Group],MATCH(Edges21[[#This Row],[Vertex 2]],GroupVertices[Vertex],0)),1,1,"")</f>
        <v>1</v>
      </c>
      <c r="AG4" s="48">
        <v>1</v>
      </c>
      <c r="AH4" s="49">
        <v>3.3333333333333335</v>
      </c>
      <c r="AI4" s="48">
        <v>0</v>
      </c>
      <c r="AJ4" s="49">
        <v>0</v>
      </c>
      <c r="AK4" s="48">
        <v>0</v>
      </c>
      <c r="AL4" s="49">
        <v>0</v>
      </c>
      <c r="AM4" s="48">
        <v>29</v>
      </c>
      <c r="AN4" s="49">
        <v>96.66666666666667</v>
      </c>
      <c r="AO4" s="48">
        <v>30</v>
      </c>
    </row>
    <row r="5" spans="1:41" ht="15">
      <c r="A5" s="65" t="s">
        <v>317</v>
      </c>
      <c r="B5" s="65" t="s">
        <v>317</v>
      </c>
      <c r="C5" s="66"/>
      <c r="D5" s="67"/>
      <c r="E5" s="68"/>
      <c r="F5" s="69"/>
      <c r="G5" s="66"/>
      <c r="H5" s="70"/>
      <c r="I5" s="71"/>
      <c r="J5" s="71"/>
      <c r="K5" s="34" t="s">
        <v>65</v>
      </c>
      <c r="L5" s="78">
        <v>5</v>
      </c>
      <c r="M5" s="78"/>
      <c r="N5" s="73"/>
      <c r="O5" s="80" t="s">
        <v>305</v>
      </c>
      <c r="P5" s="82" t="s">
        <v>500</v>
      </c>
      <c r="Q5" s="82" t="s">
        <v>500</v>
      </c>
      <c r="R5" s="84">
        <v>43429.71944444445</v>
      </c>
      <c r="S5" s="86" t="s">
        <v>665</v>
      </c>
      <c r="T5" s="80" t="s">
        <v>830</v>
      </c>
      <c r="U5" s="80"/>
      <c r="V5" s="80"/>
      <c r="W5" s="80" t="s">
        <v>1007</v>
      </c>
      <c r="X5" s="80" t="s">
        <v>1143</v>
      </c>
      <c r="Y5" s="80" t="s">
        <v>1146</v>
      </c>
      <c r="Z5" s="80" t="s">
        <v>1152</v>
      </c>
      <c r="AA5" s="80"/>
      <c r="AB5" s="80" t="s">
        <v>64</v>
      </c>
      <c r="AC5" s="80"/>
      <c r="AD5">
        <v>1</v>
      </c>
      <c r="AE5" s="79" t="str">
        <f>REPLACE(INDEX(GroupVertices[Group],MATCH(Edges21[[#This Row],[Vertex 1]],GroupVertices[Vertex],0)),1,1,"")</f>
        <v>1</v>
      </c>
      <c r="AF5" s="79" t="str">
        <f>REPLACE(INDEX(GroupVertices[Group],MATCH(Edges21[[#This Row],[Vertex 2]],GroupVertices[Vertex],0)),1,1,"")</f>
        <v>1</v>
      </c>
      <c r="AG5" s="48">
        <v>0</v>
      </c>
      <c r="AH5" s="49">
        <v>0</v>
      </c>
      <c r="AI5" s="48">
        <v>0</v>
      </c>
      <c r="AJ5" s="49">
        <v>0</v>
      </c>
      <c r="AK5" s="48">
        <v>0</v>
      </c>
      <c r="AL5" s="49">
        <v>0</v>
      </c>
      <c r="AM5" s="48">
        <v>10</v>
      </c>
      <c r="AN5" s="49">
        <v>100</v>
      </c>
      <c r="AO5" s="48">
        <v>10</v>
      </c>
    </row>
    <row r="6" spans="1:41" ht="15">
      <c r="A6" s="65" t="s">
        <v>318</v>
      </c>
      <c r="B6" s="65" t="s">
        <v>318</v>
      </c>
      <c r="C6" s="66"/>
      <c r="D6" s="67"/>
      <c r="E6" s="68"/>
      <c r="F6" s="69"/>
      <c r="G6" s="66"/>
      <c r="H6" s="70"/>
      <c r="I6" s="71"/>
      <c r="J6" s="71"/>
      <c r="K6" s="34" t="s">
        <v>65</v>
      </c>
      <c r="L6" s="78">
        <v>6</v>
      </c>
      <c r="M6" s="78"/>
      <c r="N6" s="73"/>
      <c r="O6" s="80" t="s">
        <v>305</v>
      </c>
      <c r="P6" s="82" t="s">
        <v>501</v>
      </c>
      <c r="Q6" s="82" t="s">
        <v>501</v>
      </c>
      <c r="R6" s="84">
        <v>43429.842361111114</v>
      </c>
      <c r="S6" s="86" t="s">
        <v>666</v>
      </c>
      <c r="T6" s="80" t="s">
        <v>831</v>
      </c>
      <c r="U6" s="80"/>
      <c r="V6" s="80"/>
      <c r="W6" s="80" t="s">
        <v>1008</v>
      </c>
      <c r="X6" s="80" t="s">
        <v>1142</v>
      </c>
      <c r="Y6" s="80" t="s">
        <v>1147</v>
      </c>
      <c r="Z6" s="80" t="s">
        <v>1152</v>
      </c>
      <c r="AA6" s="80"/>
      <c r="AB6" s="80" t="s">
        <v>64</v>
      </c>
      <c r="AC6" s="80"/>
      <c r="AD6">
        <v>1</v>
      </c>
      <c r="AE6" s="79" t="str">
        <f>REPLACE(INDEX(GroupVertices[Group],MATCH(Edges21[[#This Row],[Vertex 1]],GroupVertices[Vertex],0)),1,1,"")</f>
        <v>1</v>
      </c>
      <c r="AF6" s="79" t="str">
        <f>REPLACE(INDEX(GroupVertices[Group],MATCH(Edges21[[#This Row],[Vertex 2]],GroupVertices[Vertex],0)),1,1,"")</f>
        <v>1</v>
      </c>
      <c r="AG6" s="48">
        <v>4</v>
      </c>
      <c r="AH6" s="49">
        <v>6.666666666666667</v>
      </c>
      <c r="AI6" s="48">
        <v>0</v>
      </c>
      <c r="AJ6" s="49">
        <v>0</v>
      </c>
      <c r="AK6" s="48">
        <v>0</v>
      </c>
      <c r="AL6" s="49">
        <v>0</v>
      </c>
      <c r="AM6" s="48">
        <v>56</v>
      </c>
      <c r="AN6" s="49">
        <v>93.33333333333333</v>
      </c>
      <c r="AO6" s="48">
        <v>60</v>
      </c>
    </row>
    <row r="7" spans="1:41" ht="15">
      <c r="A7" s="65" t="s">
        <v>319</v>
      </c>
      <c r="B7" s="65" t="s">
        <v>319</v>
      </c>
      <c r="C7" s="66"/>
      <c r="D7" s="67"/>
      <c r="E7" s="68"/>
      <c r="F7" s="69"/>
      <c r="G7" s="66"/>
      <c r="H7" s="70"/>
      <c r="I7" s="71"/>
      <c r="J7" s="71"/>
      <c r="K7" s="34" t="s">
        <v>65</v>
      </c>
      <c r="L7" s="78">
        <v>7</v>
      </c>
      <c r="M7" s="78"/>
      <c r="N7" s="73"/>
      <c r="O7" s="80" t="s">
        <v>305</v>
      </c>
      <c r="P7" s="82" t="s">
        <v>502</v>
      </c>
      <c r="Q7" s="82" t="s">
        <v>502</v>
      </c>
      <c r="R7" s="84">
        <v>43430.70347222222</v>
      </c>
      <c r="S7" s="86" t="s">
        <v>667</v>
      </c>
      <c r="T7" s="80" t="s">
        <v>832</v>
      </c>
      <c r="U7" s="86" t="s">
        <v>990</v>
      </c>
      <c r="V7" s="80" t="s">
        <v>998</v>
      </c>
      <c r="W7" s="80" t="s">
        <v>1009</v>
      </c>
      <c r="X7" s="80" t="s">
        <v>1143</v>
      </c>
      <c r="Y7" s="80" t="s">
        <v>1143</v>
      </c>
      <c r="Z7" s="80" t="s">
        <v>1152</v>
      </c>
      <c r="AA7" s="80"/>
      <c r="AB7" s="80" t="s">
        <v>64</v>
      </c>
      <c r="AC7" s="80"/>
      <c r="AD7">
        <v>1</v>
      </c>
      <c r="AE7" s="79" t="str">
        <f>REPLACE(INDEX(GroupVertices[Group],MATCH(Edges21[[#This Row],[Vertex 1]],GroupVertices[Vertex],0)),1,1,"")</f>
        <v>1</v>
      </c>
      <c r="AF7" s="79" t="str">
        <f>REPLACE(INDEX(GroupVertices[Group],MATCH(Edges21[[#This Row],[Vertex 2]],GroupVertices[Vertex],0)),1,1,"")</f>
        <v>1</v>
      </c>
      <c r="AG7" s="48">
        <v>5</v>
      </c>
      <c r="AH7" s="49">
        <v>2.1186440677966103</v>
      </c>
      <c r="AI7" s="48">
        <v>6</v>
      </c>
      <c r="AJ7" s="49">
        <v>2.542372881355932</v>
      </c>
      <c r="AK7" s="48">
        <v>0</v>
      </c>
      <c r="AL7" s="49">
        <v>0</v>
      </c>
      <c r="AM7" s="48">
        <v>225</v>
      </c>
      <c r="AN7" s="49">
        <v>95.33898305084746</v>
      </c>
      <c r="AO7" s="48">
        <v>236</v>
      </c>
    </row>
    <row r="8" spans="1:41" ht="15">
      <c r="A8" s="65" t="s">
        <v>320</v>
      </c>
      <c r="B8" s="65" t="s">
        <v>433</v>
      </c>
      <c r="C8" s="66"/>
      <c r="D8" s="67"/>
      <c r="E8" s="68"/>
      <c r="F8" s="69"/>
      <c r="G8" s="66"/>
      <c r="H8" s="70"/>
      <c r="I8" s="71"/>
      <c r="J8" s="71"/>
      <c r="K8" s="34" t="s">
        <v>65</v>
      </c>
      <c r="L8" s="78">
        <v>8</v>
      </c>
      <c r="M8" s="78"/>
      <c r="N8" s="73"/>
      <c r="O8" s="80" t="s">
        <v>496</v>
      </c>
      <c r="P8" s="82" t="s">
        <v>503</v>
      </c>
      <c r="Q8" s="82" t="s">
        <v>503</v>
      </c>
      <c r="R8" s="84">
        <v>43429.739583333336</v>
      </c>
      <c r="S8" s="86" t="s">
        <v>668</v>
      </c>
      <c r="T8" s="80" t="s">
        <v>833</v>
      </c>
      <c r="U8" s="80"/>
      <c r="V8" s="80"/>
      <c r="W8" s="80" t="s">
        <v>1010</v>
      </c>
      <c r="X8" s="80" t="s">
        <v>1142</v>
      </c>
      <c r="Y8" s="80" t="s">
        <v>1146</v>
      </c>
      <c r="Z8" s="80" t="s">
        <v>1152</v>
      </c>
      <c r="AA8" s="80"/>
      <c r="AB8" s="80" t="s">
        <v>64</v>
      </c>
      <c r="AC8" s="80"/>
      <c r="AD8">
        <v>1</v>
      </c>
      <c r="AE8" s="79" t="str">
        <f>REPLACE(INDEX(GroupVertices[Group],MATCH(Edges21[[#This Row],[Vertex 1]],GroupVertices[Vertex],0)),1,1,"")</f>
        <v>19</v>
      </c>
      <c r="AF8" s="79" t="str">
        <f>REPLACE(INDEX(GroupVertices[Group],MATCH(Edges21[[#This Row],[Vertex 2]],GroupVertices[Vertex],0)),1,1,"")</f>
        <v>19</v>
      </c>
      <c r="AG8" s="48">
        <v>4</v>
      </c>
      <c r="AH8" s="49">
        <v>6.0606060606060606</v>
      </c>
      <c r="AI8" s="48">
        <v>0</v>
      </c>
      <c r="AJ8" s="49">
        <v>0</v>
      </c>
      <c r="AK8" s="48">
        <v>0</v>
      </c>
      <c r="AL8" s="49">
        <v>0</v>
      </c>
      <c r="AM8" s="48">
        <v>62</v>
      </c>
      <c r="AN8" s="49">
        <v>93.93939393939394</v>
      </c>
      <c r="AO8" s="48">
        <v>66</v>
      </c>
    </row>
    <row r="9" spans="1:41" ht="15">
      <c r="A9" s="65" t="s">
        <v>321</v>
      </c>
      <c r="B9" s="65" t="s">
        <v>468</v>
      </c>
      <c r="C9" s="66"/>
      <c r="D9" s="67"/>
      <c r="E9" s="68"/>
      <c r="F9" s="69"/>
      <c r="G9" s="66"/>
      <c r="H9" s="70"/>
      <c r="I9" s="71"/>
      <c r="J9" s="71"/>
      <c r="K9" s="34" t="s">
        <v>65</v>
      </c>
      <c r="L9" s="78">
        <v>9</v>
      </c>
      <c r="M9" s="78"/>
      <c r="N9" s="73"/>
      <c r="O9" s="80" t="s">
        <v>496</v>
      </c>
      <c r="P9" s="82" t="s">
        <v>504</v>
      </c>
      <c r="Q9" s="82" t="s">
        <v>504</v>
      </c>
      <c r="R9" s="84">
        <v>43430.62708333333</v>
      </c>
      <c r="S9" s="86" t="s">
        <v>669</v>
      </c>
      <c r="T9" s="80" t="s">
        <v>834</v>
      </c>
      <c r="U9" s="80"/>
      <c r="V9" s="80"/>
      <c r="W9" s="80" t="s">
        <v>1011</v>
      </c>
      <c r="X9" s="80" t="s">
        <v>1142</v>
      </c>
      <c r="Y9" s="80" t="s">
        <v>1146</v>
      </c>
      <c r="Z9" s="80" t="s">
        <v>1152</v>
      </c>
      <c r="AA9" s="80"/>
      <c r="AB9" s="80" t="s">
        <v>64</v>
      </c>
      <c r="AC9" s="80"/>
      <c r="AD9">
        <v>1</v>
      </c>
      <c r="AE9" s="79" t="str">
        <f>REPLACE(INDEX(GroupVertices[Group],MATCH(Edges21[[#This Row],[Vertex 1]],GroupVertices[Vertex],0)),1,1,"")</f>
        <v>2</v>
      </c>
      <c r="AF9" s="79" t="str">
        <f>REPLACE(INDEX(GroupVertices[Group],MATCH(Edges21[[#This Row],[Vertex 2]],GroupVertices[Vertex],0)),1,1,"")</f>
        <v>2</v>
      </c>
      <c r="AG9" s="48">
        <v>5</v>
      </c>
      <c r="AH9" s="49">
        <v>4.464285714285714</v>
      </c>
      <c r="AI9" s="48">
        <v>0</v>
      </c>
      <c r="AJ9" s="49">
        <v>0</v>
      </c>
      <c r="AK9" s="48">
        <v>0</v>
      </c>
      <c r="AL9" s="49">
        <v>0</v>
      </c>
      <c r="AM9" s="48">
        <v>107</v>
      </c>
      <c r="AN9" s="49">
        <v>95.53571428571429</v>
      </c>
      <c r="AO9" s="48">
        <v>112</v>
      </c>
    </row>
    <row r="10" spans="1:41" ht="15">
      <c r="A10" s="65" t="s">
        <v>322</v>
      </c>
      <c r="B10" s="65" t="s">
        <v>468</v>
      </c>
      <c r="C10" s="66"/>
      <c r="D10" s="67"/>
      <c r="E10" s="68"/>
      <c r="F10" s="69"/>
      <c r="G10" s="66"/>
      <c r="H10" s="70"/>
      <c r="I10" s="71"/>
      <c r="J10" s="71"/>
      <c r="K10" s="34" t="s">
        <v>65</v>
      </c>
      <c r="L10" s="78">
        <v>10</v>
      </c>
      <c r="M10" s="78"/>
      <c r="N10" s="73"/>
      <c r="O10" s="80" t="s">
        <v>496</v>
      </c>
      <c r="P10" s="82" t="s">
        <v>505</v>
      </c>
      <c r="Q10" s="82" t="s">
        <v>505</v>
      </c>
      <c r="R10" s="84">
        <v>43430.979166666664</v>
      </c>
      <c r="S10" s="86" t="s">
        <v>670</v>
      </c>
      <c r="T10" s="80" t="s">
        <v>835</v>
      </c>
      <c r="U10" s="80"/>
      <c r="V10" s="80"/>
      <c r="W10" s="80" t="s">
        <v>1012</v>
      </c>
      <c r="X10" s="80" t="s">
        <v>1142</v>
      </c>
      <c r="Y10" s="80" t="s">
        <v>1146</v>
      </c>
      <c r="Z10" s="80" t="s">
        <v>1152</v>
      </c>
      <c r="AA10" s="80"/>
      <c r="AB10" s="80" t="s">
        <v>64</v>
      </c>
      <c r="AC10" s="80"/>
      <c r="AD10">
        <v>1</v>
      </c>
      <c r="AE10" s="79" t="str">
        <f>REPLACE(INDEX(GroupVertices[Group],MATCH(Edges21[[#This Row],[Vertex 1]],GroupVertices[Vertex],0)),1,1,"")</f>
        <v>2</v>
      </c>
      <c r="AF10" s="79" t="str">
        <f>REPLACE(INDEX(GroupVertices[Group],MATCH(Edges21[[#This Row],[Vertex 2]],GroupVertices[Vertex],0)),1,1,"")</f>
        <v>2</v>
      </c>
      <c r="AG10" s="48">
        <v>1</v>
      </c>
      <c r="AH10" s="49">
        <v>8.333333333333334</v>
      </c>
      <c r="AI10" s="48">
        <v>0</v>
      </c>
      <c r="AJ10" s="49">
        <v>0</v>
      </c>
      <c r="AK10" s="48">
        <v>0</v>
      </c>
      <c r="AL10" s="49">
        <v>0</v>
      </c>
      <c r="AM10" s="48">
        <v>11</v>
      </c>
      <c r="AN10" s="49">
        <v>91.66666666666667</v>
      </c>
      <c r="AO10" s="48">
        <v>12</v>
      </c>
    </row>
    <row r="11" spans="1:41" ht="15">
      <c r="A11" s="65" t="s">
        <v>323</v>
      </c>
      <c r="B11" s="65" t="s">
        <v>469</v>
      </c>
      <c r="C11" s="66"/>
      <c r="D11" s="67"/>
      <c r="E11" s="68"/>
      <c r="F11" s="69"/>
      <c r="G11" s="66"/>
      <c r="H11" s="70"/>
      <c r="I11" s="71"/>
      <c r="J11" s="71"/>
      <c r="K11" s="34" t="s">
        <v>65</v>
      </c>
      <c r="L11" s="78">
        <v>11</v>
      </c>
      <c r="M11" s="78"/>
      <c r="N11" s="73"/>
      <c r="O11" s="80" t="s">
        <v>496</v>
      </c>
      <c r="P11" s="82" t="s">
        <v>506</v>
      </c>
      <c r="Q11" s="82" t="s">
        <v>506</v>
      </c>
      <c r="R11" s="84">
        <v>43430.52222222222</v>
      </c>
      <c r="S11" s="86" t="s">
        <v>671</v>
      </c>
      <c r="T11" s="80" t="s">
        <v>836</v>
      </c>
      <c r="U11" s="80"/>
      <c r="V11" s="80"/>
      <c r="W11" s="80" t="s">
        <v>1013</v>
      </c>
      <c r="X11" s="80" t="s">
        <v>1143</v>
      </c>
      <c r="Y11" s="80" t="s">
        <v>1143</v>
      </c>
      <c r="Z11" s="80" t="s">
        <v>1152</v>
      </c>
      <c r="AA11" s="80"/>
      <c r="AB11" s="80" t="s">
        <v>64</v>
      </c>
      <c r="AC11" s="80"/>
      <c r="AD11">
        <v>1</v>
      </c>
      <c r="AE11" s="79" t="str">
        <f>REPLACE(INDEX(GroupVertices[Group],MATCH(Edges21[[#This Row],[Vertex 1]],GroupVertices[Vertex],0)),1,1,"")</f>
        <v>7</v>
      </c>
      <c r="AF11" s="79" t="str">
        <f>REPLACE(INDEX(GroupVertices[Group],MATCH(Edges21[[#This Row],[Vertex 2]],GroupVertices[Vertex],0)),1,1,"")</f>
        <v>7</v>
      </c>
      <c r="AG11" s="48">
        <v>2</v>
      </c>
      <c r="AH11" s="49">
        <v>1.6260162601626016</v>
      </c>
      <c r="AI11" s="48">
        <v>0</v>
      </c>
      <c r="AJ11" s="49">
        <v>0</v>
      </c>
      <c r="AK11" s="48">
        <v>0</v>
      </c>
      <c r="AL11" s="49">
        <v>0</v>
      </c>
      <c r="AM11" s="48">
        <v>121</v>
      </c>
      <c r="AN11" s="49">
        <v>98.3739837398374</v>
      </c>
      <c r="AO11" s="48">
        <v>123</v>
      </c>
    </row>
    <row r="12" spans="1:41" ht="15">
      <c r="A12" s="65" t="s">
        <v>324</v>
      </c>
      <c r="B12" s="65" t="s">
        <v>324</v>
      </c>
      <c r="C12" s="66"/>
      <c r="D12" s="67"/>
      <c r="E12" s="68"/>
      <c r="F12" s="69"/>
      <c r="G12" s="66"/>
      <c r="H12" s="70"/>
      <c r="I12" s="71"/>
      <c r="J12" s="71"/>
      <c r="K12" s="34" t="s">
        <v>65</v>
      </c>
      <c r="L12" s="78">
        <v>13</v>
      </c>
      <c r="M12" s="78"/>
      <c r="N12" s="73"/>
      <c r="O12" s="80" t="s">
        <v>305</v>
      </c>
      <c r="P12" s="82" t="s">
        <v>507</v>
      </c>
      <c r="Q12" s="82" t="s">
        <v>507</v>
      </c>
      <c r="R12" s="84">
        <v>43430.48611111111</v>
      </c>
      <c r="S12" s="86" t="s">
        <v>672</v>
      </c>
      <c r="T12" s="80" t="s">
        <v>837</v>
      </c>
      <c r="U12" s="80"/>
      <c r="V12" s="80"/>
      <c r="W12" s="80" t="s">
        <v>1014</v>
      </c>
      <c r="X12" s="80" t="s">
        <v>1142</v>
      </c>
      <c r="Y12" s="80" t="s">
        <v>1146</v>
      </c>
      <c r="Z12" s="80" t="s">
        <v>1152</v>
      </c>
      <c r="AA12" s="80"/>
      <c r="AB12" s="80" t="s">
        <v>64</v>
      </c>
      <c r="AC12" s="80"/>
      <c r="AD12">
        <v>1</v>
      </c>
      <c r="AE12" s="79" t="str">
        <f>REPLACE(INDEX(GroupVertices[Group],MATCH(Edges21[[#This Row],[Vertex 1]],GroupVertices[Vertex],0)),1,1,"")</f>
        <v>1</v>
      </c>
      <c r="AF12" s="79" t="str">
        <f>REPLACE(INDEX(GroupVertices[Group],MATCH(Edges21[[#This Row],[Vertex 2]],GroupVertices[Vertex],0)),1,1,"")</f>
        <v>1</v>
      </c>
      <c r="AG12" s="48">
        <v>1</v>
      </c>
      <c r="AH12" s="49">
        <v>3.4482758620689653</v>
      </c>
      <c r="AI12" s="48">
        <v>0</v>
      </c>
      <c r="AJ12" s="49">
        <v>0</v>
      </c>
      <c r="AK12" s="48">
        <v>0</v>
      </c>
      <c r="AL12" s="49">
        <v>0</v>
      </c>
      <c r="AM12" s="48">
        <v>28</v>
      </c>
      <c r="AN12" s="49">
        <v>96.55172413793103</v>
      </c>
      <c r="AO12" s="48">
        <v>29</v>
      </c>
    </row>
    <row r="13" spans="1:41" ht="15">
      <c r="A13" s="65" t="s">
        <v>325</v>
      </c>
      <c r="B13" s="65" t="s">
        <v>470</v>
      </c>
      <c r="C13" s="66"/>
      <c r="D13" s="67"/>
      <c r="E13" s="68"/>
      <c r="F13" s="69"/>
      <c r="G13" s="66"/>
      <c r="H13" s="70"/>
      <c r="I13" s="71"/>
      <c r="J13" s="71"/>
      <c r="K13" s="34" t="s">
        <v>65</v>
      </c>
      <c r="L13" s="78">
        <v>14</v>
      </c>
      <c r="M13" s="78"/>
      <c r="N13" s="73"/>
      <c r="O13" s="80" t="s">
        <v>496</v>
      </c>
      <c r="P13" s="82" t="s">
        <v>508</v>
      </c>
      <c r="Q13" s="82" t="s">
        <v>508</v>
      </c>
      <c r="R13" s="84">
        <v>43430.54027777778</v>
      </c>
      <c r="S13" s="86" t="s">
        <v>673</v>
      </c>
      <c r="T13" s="80" t="s">
        <v>838</v>
      </c>
      <c r="U13" s="80"/>
      <c r="V13" s="80"/>
      <c r="W13" s="80" t="s">
        <v>1015</v>
      </c>
      <c r="X13" s="80" t="s">
        <v>1142</v>
      </c>
      <c r="Y13" s="80" t="s">
        <v>1146</v>
      </c>
      <c r="Z13" s="80" t="s">
        <v>1152</v>
      </c>
      <c r="AA13" s="80"/>
      <c r="AB13" s="80" t="s">
        <v>64</v>
      </c>
      <c r="AC13" s="80"/>
      <c r="AD13">
        <v>1</v>
      </c>
      <c r="AE13" s="79" t="str">
        <f>REPLACE(INDEX(GroupVertices[Group],MATCH(Edges21[[#This Row],[Vertex 1]],GroupVertices[Vertex],0)),1,1,"")</f>
        <v>2</v>
      </c>
      <c r="AF13" s="79" t="str">
        <f>REPLACE(INDEX(GroupVertices[Group],MATCH(Edges21[[#This Row],[Vertex 2]],GroupVertices[Vertex],0)),1,1,"")</f>
        <v>2</v>
      </c>
      <c r="AG13" s="48">
        <v>1</v>
      </c>
      <c r="AH13" s="49">
        <v>1.2658227848101267</v>
      </c>
      <c r="AI13" s="48">
        <v>1</v>
      </c>
      <c r="AJ13" s="49">
        <v>1.2658227848101267</v>
      </c>
      <c r="AK13" s="48">
        <v>0</v>
      </c>
      <c r="AL13" s="49">
        <v>0</v>
      </c>
      <c r="AM13" s="48">
        <v>77</v>
      </c>
      <c r="AN13" s="49">
        <v>97.46835443037975</v>
      </c>
      <c r="AO13" s="48">
        <v>79</v>
      </c>
    </row>
    <row r="14" spans="1:41" ht="15">
      <c r="A14" s="65" t="s">
        <v>326</v>
      </c>
      <c r="B14" s="65" t="s">
        <v>468</v>
      </c>
      <c r="C14" s="66"/>
      <c r="D14" s="67"/>
      <c r="E14" s="68"/>
      <c r="F14" s="69"/>
      <c r="G14" s="66"/>
      <c r="H14" s="70"/>
      <c r="I14" s="71"/>
      <c r="J14" s="71"/>
      <c r="K14" s="34" t="s">
        <v>65</v>
      </c>
      <c r="L14" s="78">
        <v>16</v>
      </c>
      <c r="M14" s="78"/>
      <c r="N14" s="73"/>
      <c r="O14" s="80" t="s">
        <v>496</v>
      </c>
      <c r="P14" s="82" t="s">
        <v>509</v>
      </c>
      <c r="Q14" s="82" t="s">
        <v>509</v>
      </c>
      <c r="R14" s="84">
        <v>43429.55138888889</v>
      </c>
      <c r="S14" s="86" t="s">
        <v>674</v>
      </c>
      <c r="T14" s="80" t="s">
        <v>839</v>
      </c>
      <c r="U14" s="80"/>
      <c r="V14" s="80"/>
      <c r="W14" s="80" t="s">
        <v>1016</v>
      </c>
      <c r="X14" s="80" t="s">
        <v>1144</v>
      </c>
      <c r="Y14" s="80" t="s">
        <v>1148</v>
      </c>
      <c r="Z14" s="80" t="s">
        <v>1152</v>
      </c>
      <c r="AA14" s="80"/>
      <c r="AB14" s="80" t="s">
        <v>64</v>
      </c>
      <c r="AC14" s="80"/>
      <c r="AD14">
        <v>1</v>
      </c>
      <c r="AE14" s="79" t="str">
        <f>REPLACE(INDEX(GroupVertices[Group],MATCH(Edges21[[#This Row],[Vertex 1]],GroupVertices[Vertex],0)),1,1,"")</f>
        <v>2</v>
      </c>
      <c r="AF14" s="79" t="str">
        <f>REPLACE(INDEX(GroupVertices[Group],MATCH(Edges21[[#This Row],[Vertex 2]],GroupVertices[Vertex],0)),1,1,"")</f>
        <v>2</v>
      </c>
      <c r="AG14" s="48">
        <v>1</v>
      </c>
      <c r="AH14" s="49">
        <v>1.36986301369863</v>
      </c>
      <c r="AI14" s="48">
        <v>4</v>
      </c>
      <c r="AJ14" s="49">
        <v>5.47945205479452</v>
      </c>
      <c r="AK14" s="48">
        <v>0</v>
      </c>
      <c r="AL14" s="49">
        <v>0</v>
      </c>
      <c r="AM14" s="48">
        <v>68</v>
      </c>
      <c r="AN14" s="49">
        <v>93.15068493150685</v>
      </c>
      <c r="AO14" s="48">
        <v>73</v>
      </c>
    </row>
    <row r="15" spans="1:41" ht="15">
      <c r="A15" s="65" t="s">
        <v>327</v>
      </c>
      <c r="B15" s="65" t="s">
        <v>471</v>
      </c>
      <c r="C15" s="66"/>
      <c r="D15" s="67"/>
      <c r="E15" s="68"/>
      <c r="F15" s="69"/>
      <c r="G15" s="66"/>
      <c r="H15" s="70"/>
      <c r="I15" s="71"/>
      <c r="J15" s="71"/>
      <c r="K15" s="34" t="s">
        <v>65</v>
      </c>
      <c r="L15" s="78">
        <v>17</v>
      </c>
      <c r="M15" s="78"/>
      <c r="N15" s="73"/>
      <c r="O15" s="80" t="s">
        <v>496</v>
      </c>
      <c r="P15" s="82" t="s">
        <v>510</v>
      </c>
      <c r="Q15" s="82" t="s">
        <v>510</v>
      </c>
      <c r="R15" s="84">
        <v>43430.58263888889</v>
      </c>
      <c r="S15" s="86" t="s">
        <v>675</v>
      </c>
      <c r="T15" s="80" t="s">
        <v>840</v>
      </c>
      <c r="U15" s="80"/>
      <c r="V15" s="80"/>
      <c r="W15" s="80" t="s">
        <v>1017</v>
      </c>
      <c r="X15" s="80" t="s">
        <v>1142</v>
      </c>
      <c r="Y15" s="80" t="s">
        <v>1146</v>
      </c>
      <c r="Z15" s="80" t="s">
        <v>1152</v>
      </c>
      <c r="AA15" s="80"/>
      <c r="AB15" s="80" t="s">
        <v>64</v>
      </c>
      <c r="AC15" s="80"/>
      <c r="AD15">
        <v>1</v>
      </c>
      <c r="AE15" s="79" t="str">
        <f>REPLACE(INDEX(GroupVertices[Group],MATCH(Edges21[[#This Row],[Vertex 1]],GroupVertices[Vertex],0)),1,1,"")</f>
        <v>2</v>
      </c>
      <c r="AF15" s="79" t="str">
        <f>REPLACE(INDEX(GroupVertices[Group],MATCH(Edges21[[#This Row],[Vertex 2]],GroupVertices[Vertex],0)),1,1,"")</f>
        <v>2</v>
      </c>
      <c r="AG15" s="48">
        <v>4</v>
      </c>
      <c r="AH15" s="49">
        <v>7.017543859649122</v>
      </c>
      <c r="AI15" s="48">
        <v>0</v>
      </c>
      <c r="AJ15" s="49">
        <v>0</v>
      </c>
      <c r="AK15" s="48">
        <v>0</v>
      </c>
      <c r="AL15" s="49">
        <v>0</v>
      </c>
      <c r="AM15" s="48">
        <v>53</v>
      </c>
      <c r="AN15" s="49">
        <v>92.98245614035088</v>
      </c>
      <c r="AO15" s="48">
        <v>57</v>
      </c>
    </row>
    <row r="16" spans="1:41" ht="15">
      <c r="A16" s="65" t="s">
        <v>328</v>
      </c>
      <c r="B16" s="65" t="s">
        <v>328</v>
      </c>
      <c r="C16" s="66"/>
      <c r="D16" s="67"/>
      <c r="E16" s="68"/>
      <c r="F16" s="69"/>
      <c r="G16" s="66"/>
      <c r="H16" s="70"/>
      <c r="I16" s="71"/>
      <c r="J16" s="71"/>
      <c r="K16" s="34" t="s">
        <v>65</v>
      </c>
      <c r="L16" s="78">
        <v>19</v>
      </c>
      <c r="M16" s="78"/>
      <c r="N16" s="73"/>
      <c r="O16" s="80" t="s">
        <v>305</v>
      </c>
      <c r="P16" s="82" t="s">
        <v>511</v>
      </c>
      <c r="Q16" s="82" t="s">
        <v>511</v>
      </c>
      <c r="R16" s="84">
        <v>43430.729166666664</v>
      </c>
      <c r="S16" s="86" t="s">
        <v>676</v>
      </c>
      <c r="T16" s="80" t="s">
        <v>841</v>
      </c>
      <c r="U16" s="80"/>
      <c r="V16" s="80"/>
      <c r="W16" s="80" t="s">
        <v>468</v>
      </c>
      <c r="X16" s="80" t="s">
        <v>1143</v>
      </c>
      <c r="Y16" s="80" t="s">
        <v>1146</v>
      </c>
      <c r="Z16" s="80" t="s">
        <v>1152</v>
      </c>
      <c r="AA16" s="80"/>
      <c r="AB16" s="80" t="s">
        <v>64</v>
      </c>
      <c r="AC16" s="80"/>
      <c r="AD16">
        <v>1</v>
      </c>
      <c r="AE16" s="79" t="str">
        <f>REPLACE(INDEX(GroupVertices[Group],MATCH(Edges21[[#This Row],[Vertex 1]],GroupVertices[Vertex],0)),1,1,"")</f>
        <v>1</v>
      </c>
      <c r="AF16" s="79" t="str">
        <f>REPLACE(INDEX(GroupVertices[Group],MATCH(Edges21[[#This Row],[Vertex 2]],GroupVertices[Vertex],0)),1,1,"")</f>
        <v>1</v>
      </c>
      <c r="AG16" s="48">
        <v>0</v>
      </c>
      <c r="AH16" s="49">
        <v>0</v>
      </c>
      <c r="AI16" s="48">
        <v>0</v>
      </c>
      <c r="AJ16" s="49">
        <v>0</v>
      </c>
      <c r="AK16" s="48">
        <v>0</v>
      </c>
      <c r="AL16" s="49">
        <v>0</v>
      </c>
      <c r="AM16" s="48">
        <v>5</v>
      </c>
      <c r="AN16" s="49">
        <v>100</v>
      </c>
      <c r="AO16" s="48">
        <v>5</v>
      </c>
    </row>
    <row r="17" spans="1:41" ht="15">
      <c r="A17" s="65" t="s">
        <v>329</v>
      </c>
      <c r="B17" s="65" t="s">
        <v>329</v>
      </c>
      <c r="C17" s="66"/>
      <c r="D17" s="67"/>
      <c r="E17" s="68"/>
      <c r="F17" s="69"/>
      <c r="G17" s="66"/>
      <c r="H17" s="70"/>
      <c r="I17" s="71"/>
      <c r="J17" s="71"/>
      <c r="K17" s="34" t="s">
        <v>65</v>
      </c>
      <c r="L17" s="78">
        <v>20</v>
      </c>
      <c r="M17" s="78"/>
      <c r="N17" s="73"/>
      <c r="O17" s="80" t="s">
        <v>305</v>
      </c>
      <c r="P17" s="82" t="s">
        <v>512</v>
      </c>
      <c r="Q17" s="82" t="s">
        <v>512</v>
      </c>
      <c r="R17" s="84">
        <v>43430.8625</v>
      </c>
      <c r="S17" s="86" t="s">
        <v>677</v>
      </c>
      <c r="T17" s="80" t="s">
        <v>842</v>
      </c>
      <c r="U17" s="80"/>
      <c r="V17" s="80"/>
      <c r="W17" s="80" t="s">
        <v>1018</v>
      </c>
      <c r="X17" s="80" t="s">
        <v>1142</v>
      </c>
      <c r="Y17" s="80" t="s">
        <v>1146</v>
      </c>
      <c r="Z17" s="80" t="s">
        <v>1152</v>
      </c>
      <c r="AA17" s="80"/>
      <c r="AB17" s="80" t="s">
        <v>64</v>
      </c>
      <c r="AC17" s="80"/>
      <c r="AD17">
        <v>1</v>
      </c>
      <c r="AE17" s="79" t="str">
        <f>REPLACE(INDEX(GroupVertices[Group],MATCH(Edges21[[#This Row],[Vertex 1]],GroupVertices[Vertex],0)),1,1,"")</f>
        <v>1</v>
      </c>
      <c r="AF17" s="79" t="str">
        <f>REPLACE(INDEX(GroupVertices[Group],MATCH(Edges21[[#This Row],[Vertex 2]],GroupVertices[Vertex],0)),1,1,"")</f>
        <v>1</v>
      </c>
      <c r="AG17" s="48">
        <v>0</v>
      </c>
      <c r="AH17" s="49">
        <v>0</v>
      </c>
      <c r="AI17" s="48">
        <v>0</v>
      </c>
      <c r="AJ17" s="49">
        <v>0</v>
      </c>
      <c r="AK17" s="48">
        <v>0</v>
      </c>
      <c r="AL17" s="49">
        <v>0</v>
      </c>
      <c r="AM17" s="48">
        <v>7</v>
      </c>
      <c r="AN17" s="49">
        <v>100</v>
      </c>
      <c r="AO17" s="48">
        <v>7</v>
      </c>
    </row>
    <row r="18" spans="1:41" ht="15">
      <c r="A18" s="65" t="s">
        <v>330</v>
      </c>
      <c r="B18" s="65" t="s">
        <v>330</v>
      </c>
      <c r="C18" s="66"/>
      <c r="D18" s="67"/>
      <c r="E18" s="68"/>
      <c r="F18" s="69"/>
      <c r="G18" s="66"/>
      <c r="H18" s="70"/>
      <c r="I18" s="71"/>
      <c r="J18" s="71"/>
      <c r="K18" s="34" t="s">
        <v>65</v>
      </c>
      <c r="L18" s="78">
        <v>21</v>
      </c>
      <c r="M18" s="78"/>
      <c r="N18" s="73"/>
      <c r="O18" s="80" t="s">
        <v>305</v>
      </c>
      <c r="P18" s="82" t="s">
        <v>513</v>
      </c>
      <c r="Q18" s="82" t="s">
        <v>513</v>
      </c>
      <c r="R18" s="84">
        <v>43430.59166666667</v>
      </c>
      <c r="S18" s="86" t="s">
        <v>678</v>
      </c>
      <c r="T18" s="80" t="s">
        <v>843</v>
      </c>
      <c r="U18" s="80"/>
      <c r="V18" s="80"/>
      <c r="W18" s="80" t="s">
        <v>1019</v>
      </c>
      <c r="X18" s="80" t="s">
        <v>1142</v>
      </c>
      <c r="Y18" s="80" t="s">
        <v>1146</v>
      </c>
      <c r="Z18" s="80" t="s">
        <v>1152</v>
      </c>
      <c r="AA18" s="80"/>
      <c r="AB18" s="80" t="s">
        <v>64</v>
      </c>
      <c r="AC18" s="80"/>
      <c r="AD18">
        <v>1</v>
      </c>
      <c r="AE18" s="79" t="str">
        <f>REPLACE(INDEX(GroupVertices[Group],MATCH(Edges21[[#This Row],[Vertex 1]],GroupVertices[Vertex],0)),1,1,"")</f>
        <v>1</v>
      </c>
      <c r="AF18" s="79" t="str">
        <f>REPLACE(INDEX(GroupVertices[Group],MATCH(Edges21[[#This Row],[Vertex 2]],GroupVertices[Vertex],0)),1,1,"")</f>
        <v>1</v>
      </c>
      <c r="AG18" s="48">
        <v>12</v>
      </c>
      <c r="AH18" s="49">
        <v>9.375</v>
      </c>
      <c r="AI18" s="48">
        <v>2</v>
      </c>
      <c r="AJ18" s="49">
        <v>1.5625</v>
      </c>
      <c r="AK18" s="48">
        <v>0</v>
      </c>
      <c r="AL18" s="49">
        <v>0</v>
      </c>
      <c r="AM18" s="48">
        <v>114</v>
      </c>
      <c r="AN18" s="49">
        <v>89.0625</v>
      </c>
      <c r="AO18" s="48">
        <v>128</v>
      </c>
    </row>
    <row r="19" spans="1:41" ht="15">
      <c r="A19" s="65" t="s">
        <v>331</v>
      </c>
      <c r="B19" s="65" t="s">
        <v>331</v>
      </c>
      <c r="C19" s="66"/>
      <c r="D19" s="67"/>
      <c r="E19" s="68"/>
      <c r="F19" s="69"/>
      <c r="G19" s="66"/>
      <c r="H19" s="70"/>
      <c r="I19" s="71"/>
      <c r="J19" s="71"/>
      <c r="K19" s="34" t="s">
        <v>65</v>
      </c>
      <c r="L19" s="78">
        <v>22</v>
      </c>
      <c r="M19" s="78"/>
      <c r="N19" s="73"/>
      <c r="O19" s="80" t="s">
        <v>305</v>
      </c>
      <c r="P19" s="82" t="s">
        <v>514</v>
      </c>
      <c r="Q19" s="82" t="s">
        <v>514</v>
      </c>
      <c r="R19" s="84">
        <v>43430.603472222225</v>
      </c>
      <c r="S19" s="86" t="s">
        <v>679</v>
      </c>
      <c r="T19" s="80" t="s">
        <v>844</v>
      </c>
      <c r="U19" s="80"/>
      <c r="V19" s="80"/>
      <c r="W19" s="80" t="s">
        <v>1020</v>
      </c>
      <c r="X19" s="80" t="s">
        <v>1143</v>
      </c>
      <c r="Y19" s="80" t="s">
        <v>1147</v>
      </c>
      <c r="Z19" s="80" t="s">
        <v>1152</v>
      </c>
      <c r="AA19" s="80"/>
      <c r="AB19" s="80" t="s">
        <v>1153</v>
      </c>
      <c r="AC19" s="80"/>
      <c r="AD19">
        <v>1</v>
      </c>
      <c r="AE19" s="79" t="str">
        <f>REPLACE(INDEX(GroupVertices[Group],MATCH(Edges21[[#This Row],[Vertex 1]],GroupVertices[Vertex],0)),1,1,"")</f>
        <v>1</v>
      </c>
      <c r="AF19" s="79" t="str">
        <f>REPLACE(INDEX(GroupVertices[Group],MATCH(Edges21[[#This Row],[Vertex 2]],GroupVertices[Vertex],0)),1,1,"")</f>
        <v>1</v>
      </c>
      <c r="AG19" s="48">
        <v>0</v>
      </c>
      <c r="AH19" s="49">
        <v>0</v>
      </c>
      <c r="AI19" s="48">
        <v>1</v>
      </c>
      <c r="AJ19" s="49">
        <v>8.333333333333334</v>
      </c>
      <c r="AK19" s="48">
        <v>0</v>
      </c>
      <c r="AL19" s="49">
        <v>0</v>
      </c>
      <c r="AM19" s="48">
        <v>11</v>
      </c>
      <c r="AN19" s="49">
        <v>91.66666666666667</v>
      </c>
      <c r="AO19" s="48">
        <v>12</v>
      </c>
    </row>
    <row r="20" spans="1:41" ht="15">
      <c r="A20" s="65" t="s">
        <v>332</v>
      </c>
      <c r="B20" s="65" t="s">
        <v>332</v>
      </c>
      <c r="C20" s="66"/>
      <c r="D20" s="67"/>
      <c r="E20" s="68"/>
      <c r="F20" s="69"/>
      <c r="G20" s="66"/>
      <c r="H20" s="70"/>
      <c r="I20" s="71"/>
      <c r="J20" s="71"/>
      <c r="K20" s="34" t="s">
        <v>65</v>
      </c>
      <c r="L20" s="78">
        <v>23</v>
      </c>
      <c r="M20" s="78"/>
      <c r="N20" s="73"/>
      <c r="O20" s="80" t="s">
        <v>305</v>
      </c>
      <c r="P20" s="82" t="s">
        <v>515</v>
      </c>
      <c r="Q20" s="82" t="s">
        <v>515</v>
      </c>
      <c r="R20" s="84">
        <v>43429.89444444444</v>
      </c>
      <c r="S20" s="86" t="s">
        <v>680</v>
      </c>
      <c r="T20" s="80" t="s">
        <v>845</v>
      </c>
      <c r="U20" s="80"/>
      <c r="V20" s="80"/>
      <c r="W20" s="80" t="s">
        <v>1021</v>
      </c>
      <c r="X20" s="80" t="s">
        <v>1143</v>
      </c>
      <c r="Y20" s="80" t="s">
        <v>1143</v>
      </c>
      <c r="Z20" s="80" t="s">
        <v>1152</v>
      </c>
      <c r="AA20" s="80"/>
      <c r="AB20" s="80" t="s">
        <v>64</v>
      </c>
      <c r="AC20" s="80"/>
      <c r="AD20">
        <v>1</v>
      </c>
      <c r="AE20" s="79" t="str">
        <f>REPLACE(INDEX(GroupVertices[Group],MATCH(Edges21[[#This Row],[Vertex 1]],GroupVertices[Vertex],0)),1,1,"")</f>
        <v>1</v>
      </c>
      <c r="AF20" s="79" t="str">
        <f>REPLACE(INDEX(GroupVertices[Group],MATCH(Edges21[[#This Row],[Vertex 2]],GroupVertices[Vertex],0)),1,1,"")</f>
        <v>1</v>
      </c>
      <c r="AG20" s="48">
        <v>1</v>
      </c>
      <c r="AH20" s="49">
        <v>1.4705882352941178</v>
      </c>
      <c r="AI20" s="48">
        <v>1</v>
      </c>
      <c r="AJ20" s="49">
        <v>1.4705882352941178</v>
      </c>
      <c r="AK20" s="48">
        <v>0</v>
      </c>
      <c r="AL20" s="49">
        <v>0</v>
      </c>
      <c r="AM20" s="48">
        <v>66</v>
      </c>
      <c r="AN20" s="49">
        <v>97.05882352941177</v>
      </c>
      <c r="AO20" s="48">
        <v>68</v>
      </c>
    </row>
    <row r="21" spans="1:41" ht="15">
      <c r="A21" s="65" t="s">
        <v>333</v>
      </c>
      <c r="B21" s="65" t="s">
        <v>333</v>
      </c>
      <c r="C21" s="66"/>
      <c r="D21" s="67"/>
      <c r="E21" s="68"/>
      <c r="F21" s="69"/>
      <c r="G21" s="66"/>
      <c r="H21" s="70"/>
      <c r="I21" s="71"/>
      <c r="J21" s="71"/>
      <c r="K21" s="34" t="s">
        <v>65</v>
      </c>
      <c r="L21" s="78">
        <v>24</v>
      </c>
      <c r="M21" s="78"/>
      <c r="N21" s="73"/>
      <c r="O21" s="80" t="s">
        <v>305</v>
      </c>
      <c r="P21" s="82" t="s">
        <v>516</v>
      </c>
      <c r="Q21" s="82" t="s">
        <v>516</v>
      </c>
      <c r="R21" s="84">
        <v>43429.779861111114</v>
      </c>
      <c r="S21" s="86" t="s">
        <v>681</v>
      </c>
      <c r="T21" s="80" t="s">
        <v>846</v>
      </c>
      <c r="U21" s="80"/>
      <c r="V21" s="80"/>
      <c r="W21" s="80" t="s">
        <v>1022</v>
      </c>
      <c r="X21" s="80" t="s">
        <v>1145</v>
      </c>
      <c r="Y21" s="80" t="s">
        <v>1145</v>
      </c>
      <c r="Z21" s="80" t="s">
        <v>1152</v>
      </c>
      <c r="AA21" s="80"/>
      <c r="AB21" s="80" t="s">
        <v>1153</v>
      </c>
      <c r="AC21" s="80"/>
      <c r="AD21">
        <v>1</v>
      </c>
      <c r="AE21" s="79" t="str">
        <f>REPLACE(INDEX(GroupVertices[Group],MATCH(Edges21[[#This Row],[Vertex 1]],GroupVertices[Vertex],0)),1,1,"")</f>
        <v>1</v>
      </c>
      <c r="AF21" s="79" t="str">
        <f>REPLACE(INDEX(GroupVertices[Group],MATCH(Edges21[[#This Row],[Vertex 2]],GroupVertices[Vertex],0)),1,1,"")</f>
        <v>1</v>
      </c>
      <c r="AG21" s="48">
        <v>0</v>
      </c>
      <c r="AH21" s="49">
        <v>0</v>
      </c>
      <c r="AI21" s="48">
        <v>0</v>
      </c>
      <c r="AJ21" s="49">
        <v>0</v>
      </c>
      <c r="AK21" s="48">
        <v>0</v>
      </c>
      <c r="AL21" s="49">
        <v>0</v>
      </c>
      <c r="AM21" s="48">
        <v>2</v>
      </c>
      <c r="AN21" s="49">
        <v>100</v>
      </c>
      <c r="AO21" s="48">
        <v>2</v>
      </c>
    </row>
    <row r="22" spans="1:41" ht="15">
      <c r="A22" s="65" t="s">
        <v>334</v>
      </c>
      <c r="B22" s="65" t="s">
        <v>334</v>
      </c>
      <c r="C22" s="66"/>
      <c r="D22" s="67"/>
      <c r="E22" s="68"/>
      <c r="F22" s="69"/>
      <c r="G22" s="66"/>
      <c r="H22" s="70"/>
      <c r="I22" s="71"/>
      <c r="J22" s="71"/>
      <c r="K22" s="34" t="s">
        <v>65</v>
      </c>
      <c r="L22" s="78">
        <v>25</v>
      </c>
      <c r="M22" s="78"/>
      <c r="N22" s="73"/>
      <c r="O22" s="80" t="s">
        <v>305</v>
      </c>
      <c r="P22" s="82" t="s">
        <v>517</v>
      </c>
      <c r="Q22" s="82" t="s">
        <v>517</v>
      </c>
      <c r="R22" s="84">
        <v>43429.4875</v>
      </c>
      <c r="S22" s="86" t="s">
        <v>682</v>
      </c>
      <c r="T22" s="80" t="s">
        <v>847</v>
      </c>
      <c r="U22" s="80"/>
      <c r="V22" s="80"/>
      <c r="W22" s="80" t="s">
        <v>1023</v>
      </c>
      <c r="X22" s="80" t="s">
        <v>1143</v>
      </c>
      <c r="Y22" s="80" t="s">
        <v>1143</v>
      </c>
      <c r="Z22" s="80" t="s">
        <v>1152</v>
      </c>
      <c r="AA22" s="80"/>
      <c r="AB22" s="80" t="s">
        <v>64</v>
      </c>
      <c r="AC22" s="80"/>
      <c r="AD22">
        <v>1</v>
      </c>
      <c r="AE22" s="79" t="str">
        <f>REPLACE(INDEX(GroupVertices[Group],MATCH(Edges21[[#This Row],[Vertex 1]],GroupVertices[Vertex],0)),1,1,"")</f>
        <v>1</v>
      </c>
      <c r="AF22" s="79" t="str">
        <f>REPLACE(INDEX(GroupVertices[Group],MATCH(Edges21[[#This Row],[Vertex 2]],GroupVertices[Vertex],0)),1,1,"")</f>
        <v>1</v>
      </c>
      <c r="AG22" s="48">
        <v>0</v>
      </c>
      <c r="AH22" s="49">
        <v>0</v>
      </c>
      <c r="AI22" s="48">
        <v>1</v>
      </c>
      <c r="AJ22" s="49">
        <v>4.166666666666667</v>
      </c>
      <c r="AK22" s="48">
        <v>0</v>
      </c>
      <c r="AL22" s="49">
        <v>0</v>
      </c>
      <c r="AM22" s="48">
        <v>23</v>
      </c>
      <c r="AN22" s="49">
        <v>95.83333333333333</v>
      </c>
      <c r="AO22" s="48">
        <v>24</v>
      </c>
    </row>
    <row r="23" spans="1:41" ht="15">
      <c r="A23" s="65" t="s">
        <v>335</v>
      </c>
      <c r="B23" s="65" t="s">
        <v>335</v>
      </c>
      <c r="C23" s="66"/>
      <c r="D23" s="67"/>
      <c r="E23" s="68"/>
      <c r="F23" s="69"/>
      <c r="G23" s="66"/>
      <c r="H23" s="70"/>
      <c r="I23" s="71"/>
      <c r="J23" s="71"/>
      <c r="K23" s="34" t="s">
        <v>65</v>
      </c>
      <c r="L23" s="78">
        <v>26</v>
      </c>
      <c r="M23" s="78"/>
      <c r="N23" s="73"/>
      <c r="O23" s="80" t="s">
        <v>305</v>
      </c>
      <c r="P23" s="82" t="s">
        <v>518</v>
      </c>
      <c r="Q23" s="82" t="s">
        <v>518</v>
      </c>
      <c r="R23" s="84">
        <v>43429.967361111114</v>
      </c>
      <c r="S23" s="86" t="s">
        <v>683</v>
      </c>
      <c r="T23" s="80" t="s">
        <v>848</v>
      </c>
      <c r="U23" s="80"/>
      <c r="V23" s="80"/>
      <c r="W23" s="80" t="s">
        <v>468</v>
      </c>
      <c r="X23" s="80" t="s">
        <v>1145</v>
      </c>
      <c r="Y23" s="80" t="s">
        <v>1145</v>
      </c>
      <c r="Z23" s="80" t="s">
        <v>1152</v>
      </c>
      <c r="AA23" s="80"/>
      <c r="AB23" s="80" t="s">
        <v>64</v>
      </c>
      <c r="AC23" s="80"/>
      <c r="AD23">
        <v>1</v>
      </c>
      <c r="AE23" s="79" t="str">
        <f>REPLACE(INDEX(GroupVertices[Group],MATCH(Edges21[[#This Row],[Vertex 1]],GroupVertices[Vertex],0)),1,1,"")</f>
        <v>1</v>
      </c>
      <c r="AF23" s="79" t="str">
        <f>REPLACE(INDEX(GroupVertices[Group],MATCH(Edges21[[#This Row],[Vertex 2]],GroupVertices[Vertex],0)),1,1,"")</f>
        <v>1</v>
      </c>
      <c r="AG23" s="48">
        <v>0</v>
      </c>
      <c r="AH23" s="49">
        <v>0</v>
      </c>
      <c r="AI23" s="48">
        <v>0</v>
      </c>
      <c r="AJ23" s="49">
        <v>0</v>
      </c>
      <c r="AK23" s="48">
        <v>0</v>
      </c>
      <c r="AL23" s="49">
        <v>0</v>
      </c>
      <c r="AM23" s="48">
        <v>1</v>
      </c>
      <c r="AN23" s="49">
        <v>100</v>
      </c>
      <c r="AO23" s="48">
        <v>1</v>
      </c>
    </row>
    <row r="24" spans="1:41" ht="15">
      <c r="A24" s="65" t="s">
        <v>336</v>
      </c>
      <c r="B24" s="65" t="s">
        <v>336</v>
      </c>
      <c r="C24" s="66"/>
      <c r="D24" s="67"/>
      <c r="E24" s="68"/>
      <c r="F24" s="69"/>
      <c r="G24" s="66"/>
      <c r="H24" s="70"/>
      <c r="I24" s="71"/>
      <c r="J24" s="71"/>
      <c r="K24" s="34" t="s">
        <v>65</v>
      </c>
      <c r="L24" s="78">
        <v>27</v>
      </c>
      <c r="M24" s="78"/>
      <c r="N24" s="73"/>
      <c r="O24" s="80" t="s">
        <v>305</v>
      </c>
      <c r="P24" s="82" t="s">
        <v>519</v>
      </c>
      <c r="Q24" s="82" t="s">
        <v>519</v>
      </c>
      <c r="R24" s="84">
        <v>43430.44652777778</v>
      </c>
      <c r="S24" s="86" t="s">
        <v>684</v>
      </c>
      <c r="T24" s="80" t="s">
        <v>849</v>
      </c>
      <c r="U24" s="80"/>
      <c r="V24" s="80"/>
      <c r="W24" s="80" t="s">
        <v>1024</v>
      </c>
      <c r="X24" s="80" t="s">
        <v>1142</v>
      </c>
      <c r="Y24" s="80" t="s">
        <v>1145</v>
      </c>
      <c r="Z24" s="80" t="s">
        <v>1152</v>
      </c>
      <c r="AA24" s="80"/>
      <c r="AB24" s="80" t="s">
        <v>64</v>
      </c>
      <c r="AC24" s="80"/>
      <c r="AD24">
        <v>1</v>
      </c>
      <c r="AE24" s="79" t="str">
        <f>REPLACE(INDEX(GroupVertices[Group],MATCH(Edges21[[#This Row],[Vertex 1]],GroupVertices[Vertex],0)),1,1,"")</f>
        <v>1</v>
      </c>
      <c r="AF24" s="79" t="str">
        <f>REPLACE(INDEX(GroupVertices[Group],MATCH(Edges21[[#This Row],[Vertex 2]],GroupVertices[Vertex],0)),1,1,"")</f>
        <v>1</v>
      </c>
      <c r="AG24" s="48">
        <v>1</v>
      </c>
      <c r="AH24" s="49">
        <v>7.6923076923076925</v>
      </c>
      <c r="AI24" s="48">
        <v>0</v>
      </c>
      <c r="AJ24" s="49">
        <v>0</v>
      </c>
      <c r="AK24" s="48">
        <v>0</v>
      </c>
      <c r="AL24" s="49">
        <v>0</v>
      </c>
      <c r="AM24" s="48">
        <v>12</v>
      </c>
      <c r="AN24" s="49">
        <v>92.3076923076923</v>
      </c>
      <c r="AO24" s="48">
        <v>13</v>
      </c>
    </row>
    <row r="25" spans="1:41" ht="15">
      <c r="A25" s="65" t="s">
        <v>337</v>
      </c>
      <c r="B25" s="65" t="s">
        <v>337</v>
      </c>
      <c r="C25" s="66"/>
      <c r="D25" s="67"/>
      <c r="E25" s="68"/>
      <c r="F25" s="69"/>
      <c r="G25" s="66"/>
      <c r="H25" s="70"/>
      <c r="I25" s="71"/>
      <c r="J25" s="71"/>
      <c r="K25" s="34" t="s">
        <v>65</v>
      </c>
      <c r="L25" s="78">
        <v>28</v>
      </c>
      <c r="M25" s="78"/>
      <c r="N25" s="73"/>
      <c r="O25" s="80" t="s">
        <v>305</v>
      </c>
      <c r="P25" s="82" t="s">
        <v>520</v>
      </c>
      <c r="Q25" s="82" t="s">
        <v>520</v>
      </c>
      <c r="R25" s="84">
        <v>43429.89166666667</v>
      </c>
      <c r="S25" s="86" t="s">
        <v>685</v>
      </c>
      <c r="T25" s="80" t="s">
        <v>850</v>
      </c>
      <c r="U25" s="80"/>
      <c r="V25" s="80"/>
      <c r="W25" s="80" t="s">
        <v>1025</v>
      </c>
      <c r="X25" s="80" t="s">
        <v>1142</v>
      </c>
      <c r="Y25" s="80" t="s">
        <v>1146</v>
      </c>
      <c r="Z25" s="80" t="s">
        <v>1152</v>
      </c>
      <c r="AA25" s="80"/>
      <c r="AB25" s="80" t="s">
        <v>64</v>
      </c>
      <c r="AC25" s="80"/>
      <c r="AD25">
        <v>1</v>
      </c>
      <c r="AE25" s="79" t="str">
        <f>REPLACE(INDEX(GroupVertices[Group],MATCH(Edges21[[#This Row],[Vertex 1]],GroupVertices[Vertex],0)),1,1,"")</f>
        <v>1</v>
      </c>
      <c r="AF25" s="79" t="str">
        <f>REPLACE(INDEX(GroupVertices[Group],MATCH(Edges21[[#This Row],[Vertex 2]],GroupVertices[Vertex],0)),1,1,"")</f>
        <v>1</v>
      </c>
      <c r="AG25" s="48">
        <v>2</v>
      </c>
      <c r="AH25" s="49">
        <v>2.197802197802198</v>
      </c>
      <c r="AI25" s="48">
        <v>1</v>
      </c>
      <c r="AJ25" s="49">
        <v>1.098901098901099</v>
      </c>
      <c r="AK25" s="48">
        <v>0</v>
      </c>
      <c r="AL25" s="49">
        <v>0</v>
      </c>
      <c r="AM25" s="48">
        <v>88</v>
      </c>
      <c r="AN25" s="49">
        <v>96.7032967032967</v>
      </c>
      <c r="AO25" s="48">
        <v>91</v>
      </c>
    </row>
    <row r="26" spans="1:41" ht="15">
      <c r="A26" s="65" t="s">
        <v>338</v>
      </c>
      <c r="B26" s="65" t="s">
        <v>338</v>
      </c>
      <c r="C26" s="66"/>
      <c r="D26" s="67"/>
      <c r="E26" s="68"/>
      <c r="F26" s="69"/>
      <c r="G26" s="66"/>
      <c r="H26" s="70"/>
      <c r="I26" s="71"/>
      <c r="J26" s="71"/>
      <c r="K26" s="34" t="s">
        <v>65</v>
      </c>
      <c r="L26" s="78">
        <v>29</v>
      </c>
      <c r="M26" s="78"/>
      <c r="N26" s="73"/>
      <c r="O26" s="80" t="s">
        <v>305</v>
      </c>
      <c r="P26" s="82" t="s">
        <v>521</v>
      </c>
      <c r="Q26" s="82" t="s">
        <v>521</v>
      </c>
      <c r="R26" s="84">
        <v>43429.71388888889</v>
      </c>
      <c r="S26" s="86" t="s">
        <v>686</v>
      </c>
      <c r="T26" s="80" t="s">
        <v>851</v>
      </c>
      <c r="U26" s="80"/>
      <c r="V26" s="80"/>
      <c r="W26" s="80" t="s">
        <v>1026</v>
      </c>
      <c r="X26" s="80" t="s">
        <v>1143</v>
      </c>
      <c r="Y26" s="80" t="s">
        <v>1145</v>
      </c>
      <c r="Z26" s="80" t="s">
        <v>1152</v>
      </c>
      <c r="AA26" s="80"/>
      <c r="AB26" s="80" t="s">
        <v>64</v>
      </c>
      <c r="AC26" s="80"/>
      <c r="AD26">
        <v>1</v>
      </c>
      <c r="AE26" s="79" t="str">
        <f>REPLACE(INDEX(GroupVertices[Group],MATCH(Edges21[[#This Row],[Vertex 1]],GroupVertices[Vertex],0)),1,1,"")</f>
        <v>1</v>
      </c>
      <c r="AF26" s="79" t="str">
        <f>REPLACE(INDEX(GroupVertices[Group],MATCH(Edges21[[#This Row],[Vertex 2]],GroupVertices[Vertex],0)),1,1,"")</f>
        <v>1</v>
      </c>
      <c r="AG26" s="48">
        <v>0</v>
      </c>
      <c r="AH26" s="49">
        <v>0</v>
      </c>
      <c r="AI26" s="48">
        <v>0</v>
      </c>
      <c r="AJ26" s="49">
        <v>0</v>
      </c>
      <c r="AK26" s="48">
        <v>0</v>
      </c>
      <c r="AL26" s="49">
        <v>0</v>
      </c>
      <c r="AM26" s="48">
        <v>9</v>
      </c>
      <c r="AN26" s="49">
        <v>100</v>
      </c>
      <c r="AO26" s="48">
        <v>9</v>
      </c>
    </row>
    <row r="27" spans="1:41" ht="15">
      <c r="A27" s="65" t="s">
        <v>339</v>
      </c>
      <c r="B27" s="65" t="s">
        <v>339</v>
      </c>
      <c r="C27" s="66"/>
      <c r="D27" s="67"/>
      <c r="E27" s="68"/>
      <c r="F27" s="69"/>
      <c r="G27" s="66"/>
      <c r="H27" s="70"/>
      <c r="I27" s="71"/>
      <c r="J27" s="71"/>
      <c r="K27" s="34" t="s">
        <v>65</v>
      </c>
      <c r="L27" s="78">
        <v>30</v>
      </c>
      <c r="M27" s="78"/>
      <c r="N27" s="73"/>
      <c r="O27" s="80" t="s">
        <v>305</v>
      </c>
      <c r="P27" s="82" t="s">
        <v>522</v>
      </c>
      <c r="Q27" s="82" t="s">
        <v>522</v>
      </c>
      <c r="R27" s="84">
        <v>43429.83263888889</v>
      </c>
      <c r="S27" s="86" t="s">
        <v>687</v>
      </c>
      <c r="T27" s="80" t="s">
        <v>852</v>
      </c>
      <c r="U27" s="80"/>
      <c r="V27" s="80"/>
      <c r="W27" s="80" t="s">
        <v>1027</v>
      </c>
      <c r="X27" s="80" t="s">
        <v>1142</v>
      </c>
      <c r="Y27" s="80" t="s">
        <v>1146</v>
      </c>
      <c r="Z27" s="80" t="s">
        <v>1152</v>
      </c>
      <c r="AA27" s="80"/>
      <c r="AB27" s="80" t="s">
        <v>64</v>
      </c>
      <c r="AC27" s="80"/>
      <c r="AD27">
        <v>1</v>
      </c>
      <c r="AE27" s="79" t="str">
        <f>REPLACE(INDEX(GroupVertices[Group],MATCH(Edges21[[#This Row],[Vertex 1]],GroupVertices[Vertex],0)),1,1,"")</f>
        <v>1</v>
      </c>
      <c r="AF27" s="79" t="str">
        <f>REPLACE(INDEX(GroupVertices[Group],MATCH(Edges21[[#This Row],[Vertex 2]],GroupVertices[Vertex],0)),1,1,"")</f>
        <v>1</v>
      </c>
      <c r="AG27" s="48">
        <v>1</v>
      </c>
      <c r="AH27" s="49">
        <v>6.666666666666667</v>
      </c>
      <c r="AI27" s="48">
        <v>0</v>
      </c>
      <c r="AJ27" s="49">
        <v>0</v>
      </c>
      <c r="AK27" s="48">
        <v>0</v>
      </c>
      <c r="AL27" s="49">
        <v>0</v>
      </c>
      <c r="AM27" s="48">
        <v>14</v>
      </c>
      <c r="AN27" s="49">
        <v>93.33333333333333</v>
      </c>
      <c r="AO27" s="48">
        <v>15</v>
      </c>
    </row>
    <row r="28" spans="1:41" ht="15">
      <c r="A28" s="65" t="s">
        <v>340</v>
      </c>
      <c r="B28" s="65" t="s">
        <v>340</v>
      </c>
      <c r="C28" s="66"/>
      <c r="D28" s="67"/>
      <c r="E28" s="68"/>
      <c r="F28" s="69"/>
      <c r="G28" s="66"/>
      <c r="H28" s="70"/>
      <c r="I28" s="71"/>
      <c r="J28" s="71"/>
      <c r="K28" s="34" t="s">
        <v>65</v>
      </c>
      <c r="L28" s="78">
        <v>31</v>
      </c>
      <c r="M28" s="78"/>
      <c r="N28" s="73"/>
      <c r="O28" s="80" t="s">
        <v>305</v>
      </c>
      <c r="P28" s="82" t="s">
        <v>523</v>
      </c>
      <c r="Q28" s="82" t="s">
        <v>523</v>
      </c>
      <c r="R28" s="84">
        <v>43429.495833333334</v>
      </c>
      <c r="S28" s="86" t="s">
        <v>688</v>
      </c>
      <c r="T28" s="80" t="s">
        <v>853</v>
      </c>
      <c r="U28" s="80"/>
      <c r="V28" s="80"/>
      <c r="W28" s="80" t="s">
        <v>1028</v>
      </c>
      <c r="X28" s="80" t="s">
        <v>1142</v>
      </c>
      <c r="Y28" s="80" t="s">
        <v>1147</v>
      </c>
      <c r="Z28" s="80" t="s">
        <v>1152</v>
      </c>
      <c r="AA28" s="80"/>
      <c r="AB28" s="80" t="s">
        <v>64</v>
      </c>
      <c r="AC28" s="80"/>
      <c r="AD28">
        <v>1</v>
      </c>
      <c r="AE28" s="79" t="str">
        <f>REPLACE(INDEX(GroupVertices[Group],MATCH(Edges21[[#This Row],[Vertex 1]],GroupVertices[Vertex],0)),1,1,"")</f>
        <v>1</v>
      </c>
      <c r="AF28" s="79" t="str">
        <f>REPLACE(INDEX(GroupVertices[Group],MATCH(Edges21[[#This Row],[Vertex 2]],GroupVertices[Vertex],0)),1,1,"")</f>
        <v>1</v>
      </c>
      <c r="AG28" s="48">
        <v>1</v>
      </c>
      <c r="AH28" s="49">
        <v>5.2631578947368425</v>
      </c>
      <c r="AI28" s="48">
        <v>0</v>
      </c>
      <c r="AJ28" s="49">
        <v>0</v>
      </c>
      <c r="AK28" s="48">
        <v>0</v>
      </c>
      <c r="AL28" s="49">
        <v>0</v>
      </c>
      <c r="AM28" s="48">
        <v>18</v>
      </c>
      <c r="AN28" s="49">
        <v>94.73684210526316</v>
      </c>
      <c r="AO28" s="48">
        <v>19</v>
      </c>
    </row>
    <row r="29" spans="1:41" ht="15">
      <c r="A29" s="65" t="s">
        <v>341</v>
      </c>
      <c r="B29" s="65" t="s">
        <v>341</v>
      </c>
      <c r="C29" s="66"/>
      <c r="D29" s="67"/>
      <c r="E29" s="68"/>
      <c r="F29" s="69"/>
      <c r="G29" s="66"/>
      <c r="H29" s="70"/>
      <c r="I29" s="71"/>
      <c r="J29" s="71"/>
      <c r="K29" s="34" t="s">
        <v>65</v>
      </c>
      <c r="L29" s="78">
        <v>32</v>
      </c>
      <c r="M29" s="78"/>
      <c r="N29" s="73"/>
      <c r="O29" s="80" t="s">
        <v>305</v>
      </c>
      <c r="P29" s="82" t="s">
        <v>524</v>
      </c>
      <c r="Q29" s="82" t="s">
        <v>524</v>
      </c>
      <c r="R29" s="84">
        <v>43429.64444444444</v>
      </c>
      <c r="S29" s="86" t="s">
        <v>689</v>
      </c>
      <c r="T29" s="80" t="s">
        <v>854</v>
      </c>
      <c r="U29" s="80"/>
      <c r="V29" s="80"/>
      <c r="W29" s="80" t="s">
        <v>468</v>
      </c>
      <c r="X29" s="80" t="s">
        <v>1142</v>
      </c>
      <c r="Y29" s="80" t="s">
        <v>1147</v>
      </c>
      <c r="Z29" s="80" t="s">
        <v>1152</v>
      </c>
      <c r="AA29" s="80"/>
      <c r="AB29" s="80" t="s">
        <v>64</v>
      </c>
      <c r="AC29" s="80"/>
      <c r="AD29">
        <v>1</v>
      </c>
      <c r="AE29" s="79" t="str">
        <f>REPLACE(INDEX(GroupVertices[Group],MATCH(Edges21[[#This Row],[Vertex 1]],GroupVertices[Vertex],0)),1,1,"")</f>
        <v>1</v>
      </c>
      <c r="AF29" s="79" t="str">
        <f>REPLACE(INDEX(GroupVertices[Group],MATCH(Edges21[[#This Row],[Vertex 2]],GroupVertices[Vertex],0)),1,1,"")</f>
        <v>1</v>
      </c>
      <c r="AG29" s="48">
        <v>0</v>
      </c>
      <c r="AH29" s="49">
        <v>0</v>
      </c>
      <c r="AI29" s="48">
        <v>0</v>
      </c>
      <c r="AJ29" s="49">
        <v>0</v>
      </c>
      <c r="AK29" s="48">
        <v>0</v>
      </c>
      <c r="AL29" s="49">
        <v>0</v>
      </c>
      <c r="AM29" s="48">
        <v>16</v>
      </c>
      <c r="AN29" s="49">
        <v>100</v>
      </c>
      <c r="AO29" s="48">
        <v>16</v>
      </c>
    </row>
    <row r="30" spans="1:41" ht="15">
      <c r="A30" s="65" t="s">
        <v>342</v>
      </c>
      <c r="B30" s="65" t="s">
        <v>342</v>
      </c>
      <c r="C30" s="66"/>
      <c r="D30" s="67"/>
      <c r="E30" s="68"/>
      <c r="F30" s="69"/>
      <c r="G30" s="66"/>
      <c r="H30" s="70"/>
      <c r="I30" s="71"/>
      <c r="J30" s="71"/>
      <c r="K30" s="34" t="s">
        <v>65</v>
      </c>
      <c r="L30" s="78">
        <v>33</v>
      </c>
      <c r="M30" s="78"/>
      <c r="N30" s="73"/>
      <c r="O30" s="80" t="s">
        <v>305</v>
      </c>
      <c r="P30" s="82" t="s">
        <v>525</v>
      </c>
      <c r="Q30" s="82" t="s">
        <v>525</v>
      </c>
      <c r="R30" s="84">
        <v>43429.42916666667</v>
      </c>
      <c r="S30" s="86" t="s">
        <v>690</v>
      </c>
      <c r="T30" s="80" t="s">
        <v>855</v>
      </c>
      <c r="U30" s="80"/>
      <c r="V30" s="80"/>
      <c r="W30" s="80" t="s">
        <v>1029</v>
      </c>
      <c r="X30" s="80" t="s">
        <v>1142</v>
      </c>
      <c r="Y30" s="80" t="s">
        <v>1145</v>
      </c>
      <c r="Z30" s="80" t="s">
        <v>1152</v>
      </c>
      <c r="AA30" s="80"/>
      <c r="AB30" s="80" t="s">
        <v>64</v>
      </c>
      <c r="AC30" s="80"/>
      <c r="AD30">
        <v>1</v>
      </c>
      <c r="AE30" s="79" t="str">
        <f>REPLACE(INDEX(GroupVertices[Group],MATCH(Edges21[[#This Row],[Vertex 1]],GroupVertices[Vertex],0)),1,1,"")</f>
        <v>1</v>
      </c>
      <c r="AF30" s="79" t="str">
        <f>REPLACE(INDEX(GroupVertices[Group],MATCH(Edges21[[#This Row],[Vertex 2]],GroupVertices[Vertex],0)),1,1,"")</f>
        <v>1</v>
      </c>
      <c r="AG30" s="48">
        <v>2</v>
      </c>
      <c r="AH30" s="49">
        <v>5.2631578947368425</v>
      </c>
      <c r="AI30" s="48">
        <v>0</v>
      </c>
      <c r="AJ30" s="49">
        <v>0</v>
      </c>
      <c r="AK30" s="48">
        <v>0</v>
      </c>
      <c r="AL30" s="49">
        <v>0</v>
      </c>
      <c r="AM30" s="48">
        <v>36</v>
      </c>
      <c r="AN30" s="49">
        <v>94.73684210526316</v>
      </c>
      <c r="AO30" s="48">
        <v>38</v>
      </c>
    </row>
    <row r="31" spans="1:41" ht="15">
      <c r="A31" s="65" t="s">
        <v>343</v>
      </c>
      <c r="B31" s="65" t="s">
        <v>343</v>
      </c>
      <c r="C31" s="66"/>
      <c r="D31" s="67"/>
      <c r="E31" s="68"/>
      <c r="F31" s="69"/>
      <c r="G31" s="66"/>
      <c r="H31" s="70"/>
      <c r="I31" s="71"/>
      <c r="J31" s="71"/>
      <c r="K31" s="34" t="s">
        <v>65</v>
      </c>
      <c r="L31" s="78">
        <v>34</v>
      </c>
      <c r="M31" s="78"/>
      <c r="N31" s="73"/>
      <c r="O31" s="80" t="s">
        <v>305</v>
      </c>
      <c r="P31" s="82" t="s">
        <v>526</v>
      </c>
      <c r="Q31" s="82" t="s">
        <v>526</v>
      </c>
      <c r="R31" s="84">
        <v>43429.66458333333</v>
      </c>
      <c r="S31" s="86" t="s">
        <v>691</v>
      </c>
      <c r="T31" s="80" t="s">
        <v>856</v>
      </c>
      <c r="U31" s="80"/>
      <c r="V31" s="80"/>
      <c r="W31" s="80" t="s">
        <v>1030</v>
      </c>
      <c r="X31" s="80" t="s">
        <v>1142</v>
      </c>
      <c r="Y31" s="80" t="s">
        <v>1143</v>
      </c>
      <c r="Z31" s="80" t="s">
        <v>1152</v>
      </c>
      <c r="AA31" s="80"/>
      <c r="AB31" s="80" t="s">
        <v>64</v>
      </c>
      <c r="AC31" s="80"/>
      <c r="AD31">
        <v>1</v>
      </c>
      <c r="AE31" s="79" t="str">
        <f>REPLACE(INDEX(GroupVertices[Group],MATCH(Edges21[[#This Row],[Vertex 1]],GroupVertices[Vertex],0)),1,1,"")</f>
        <v>1</v>
      </c>
      <c r="AF31" s="79" t="str">
        <f>REPLACE(INDEX(GroupVertices[Group],MATCH(Edges21[[#This Row],[Vertex 2]],GroupVertices[Vertex],0)),1,1,"")</f>
        <v>1</v>
      </c>
      <c r="AG31" s="48">
        <v>1</v>
      </c>
      <c r="AH31" s="49">
        <v>2.380952380952381</v>
      </c>
      <c r="AI31" s="48">
        <v>0</v>
      </c>
      <c r="AJ31" s="49">
        <v>0</v>
      </c>
      <c r="AK31" s="48">
        <v>0</v>
      </c>
      <c r="AL31" s="49">
        <v>0</v>
      </c>
      <c r="AM31" s="48">
        <v>41</v>
      </c>
      <c r="AN31" s="49">
        <v>97.61904761904762</v>
      </c>
      <c r="AO31" s="48">
        <v>42</v>
      </c>
    </row>
    <row r="32" spans="1:41" ht="15">
      <c r="A32" s="65" t="s">
        <v>344</v>
      </c>
      <c r="B32" s="65" t="s">
        <v>344</v>
      </c>
      <c r="C32" s="66"/>
      <c r="D32" s="67"/>
      <c r="E32" s="68"/>
      <c r="F32" s="69"/>
      <c r="G32" s="66"/>
      <c r="H32" s="70"/>
      <c r="I32" s="71"/>
      <c r="J32" s="71"/>
      <c r="K32" s="34" t="s">
        <v>65</v>
      </c>
      <c r="L32" s="78">
        <v>35</v>
      </c>
      <c r="M32" s="78"/>
      <c r="N32" s="73"/>
      <c r="O32" s="80" t="s">
        <v>305</v>
      </c>
      <c r="P32" s="82" t="s">
        <v>527</v>
      </c>
      <c r="Q32" s="82" t="s">
        <v>527</v>
      </c>
      <c r="R32" s="84">
        <v>43430.92916666667</v>
      </c>
      <c r="S32" s="86" t="s">
        <v>692</v>
      </c>
      <c r="T32" s="80" t="s">
        <v>857</v>
      </c>
      <c r="U32" s="80"/>
      <c r="V32" s="80"/>
      <c r="W32" s="80" t="s">
        <v>468</v>
      </c>
      <c r="X32" s="80" t="s">
        <v>1144</v>
      </c>
      <c r="Y32" s="80" t="s">
        <v>1148</v>
      </c>
      <c r="Z32" s="80" t="s">
        <v>1152</v>
      </c>
      <c r="AA32" s="80"/>
      <c r="AB32" s="80" t="s">
        <v>64</v>
      </c>
      <c r="AC32" s="80"/>
      <c r="AD32">
        <v>1</v>
      </c>
      <c r="AE32" s="79" t="str">
        <f>REPLACE(INDEX(GroupVertices[Group],MATCH(Edges21[[#This Row],[Vertex 1]],GroupVertices[Vertex],0)),1,1,"")</f>
        <v>1</v>
      </c>
      <c r="AF32" s="79" t="str">
        <f>REPLACE(INDEX(GroupVertices[Group],MATCH(Edges21[[#This Row],[Vertex 2]],GroupVertices[Vertex],0)),1,1,"")</f>
        <v>1</v>
      </c>
      <c r="AG32" s="48">
        <v>0</v>
      </c>
      <c r="AH32" s="49">
        <v>0</v>
      </c>
      <c r="AI32" s="48">
        <v>1</v>
      </c>
      <c r="AJ32" s="49">
        <v>6.25</v>
      </c>
      <c r="AK32" s="48">
        <v>0</v>
      </c>
      <c r="AL32" s="49">
        <v>0</v>
      </c>
      <c r="AM32" s="48">
        <v>15</v>
      </c>
      <c r="AN32" s="49">
        <v>93.75</v>
      </c>
      <c r="AO32" s="48">
        <v>16</v>
      </c>
    </row>
    <row r="33" spans="1:41" ht="15">
      <c r="A33" s="65" t="s">
        <v>345</v>
      </c>
      <c r="B33" s="65" t="s">
        <v>345</v>
      </c>
      <c r="C33" s="66"/>
      <c r="D33" s="67"/>
      <c r="E33" s="68"/>
      <c r="F33" s="69"/>
      <c r="G33" s="66"/>
      <c r="H33" s="70"/>
      <c r="I33" s="71"/>
      <c r="J33" s="71"/>
      <c r="K33" s="34" t="s">
        <v>65</v>
      </c>
      <c r="L33" s="78">
        <v>36</v>
      </c>
      <c r="M33" s="78"/>
      <c r="N33" s="73"/>
      <c r="O33" s="80" t="s">
        <v>305</v>
      </c>
      <c r="P33" s="82" t="s">
        <v>528</v>
      </c>
      <c r="Q33" s="82" t="s">
        <v>528</v>
      </c>
      <c r="R33" s="84">
        <v>43430.43819444445</v>
      </c>
      <c r="S33" s="86" t="s">
        <v>693</v>
      </c>
      <c r="T33" s="80" t="s">
        <v>858</v>
      </c>
      <c r="U33" s="80"/>
      <c r="V33" s="80"/>
      <c r="W33" s="80" t="s">
        <v>1031</v>
      </c>
      <c r="X33" s="80" t="s">
        <v>1142</v>
      </c>
      <c r="Y33" s="80" t="s">
        <v>1146</v>
      </c>
      <c r="Z33" s="80" t="s">
        <v>1152</v>
      </c>
      <c r="AA33" s="80"/>
      <c r="AB33" s="80" t="s">
        <v>64</v>
      </c>
      <c r="AC33" s="80"/>
      <c r="AD33">
        <v>1</v>
      </c>
      <c r="AE33" s="79" t="str">
        <f>REPLACE(INDEX(GroupVertices[Group],MATCH(Edges21[[#This Row],[Vertex 1]],GroupVertices[Vertex],0)),1,1,"")</f>
        <v>1</v>
      </c>
      <c r="AF33" s="79" t="str">
        <f>REPLACE(INDEX(GroupVertices[Group],MATCH(Edges21[[#This Row],[Vertex 2]],GroupVertices[Vertex],0)),1,1,"")</f>
        <v>1</v>
      </c>
      <c r="AG33" s="48">
        <v>1</v>
      </c>
      <c r="AH33" s="49">
        <v>4.545454545454546</v>
      </c>
      <c r="AI33" s="48">
        <v>1</v>
      </c>
      <c r="AJ33" s="49">
        <v>4.545454545454546</v>
      </c>
      <c r="AK33" s="48">
        <v>0</v>
      </c>
      <c r="AL33" s="49">
        <v>0</v>
      </c>
      <c r="AM33" s="48">
        <v>20</v>
      </c>
      <c r="AN33" s="49">
        <v>90.9090909090909</v>
      </c>
      <c r="AO33" s="48">
        <v>22</v>
      </c>
    </row>
    <row r="34" spans="1:41" ht="15">
      <c r="A34" s="65" t="s">
        <v>346</v>
      </c>
      <c r="B34" s="65" t="s">
        <v>346</v>
      </c>
      <c r="C34" s="66"/>
      <c r="D34" s="67"/>
      <c r="E34" s="68"/>
      <c r="F34" s="69"/>
      <c r="G34" s="66"/>
      <c r="H34" s="70"/>
      <c r="I34" s="71"/>
      <c r="J34" s="71"/>
      <c r="K34" s="34" t="s">
        <v>65</v>
      </c>
      <c r="L34" s="78">
        <v>37</v>
      </c>
      <c r="M34" s="78"/>
      <c r="N34" s="73"/>
      <c r="O34" s="80" t="s">
        <v>305</v>
      </c>
      <c r="P34" s="82" t="s">
        <v>529</v>
      </c>
      <c r="Q34" s="82" t="s">
        <v>529</v>
      </c>
      <c r="R34" s="84">
        <v>43430.646527777775</v>
      </c>
      <c r="S34" s="86" t="s">
        <v>694</v>
      </c>
      <c r="T34" s="80" t="s">
        <v>859</v>
      </c>
      <c r="U34" s="80"/>
      <c r="V34" s="80"/>
      <c r="W34" s="80" t="s">
        <v>1032</v>
      </c>
      <c r="X34" s="80" t="s">
        <v>1142</v>
      </c>
      <c r="Y34" s="80" t="s">
        <v>1146</v>
      </c>
      <c r="Z34" s="80" t="s">
        <v>1152</v>
      </c>
      <c r="AA34" s="80"/>
      <c r="AB34" s="80" t="s">
        <v>64</v>
      </c>
      <c r="AC34" s="80"/>
      <c r="AD34">
        <v>1</v>
      </c>
      <c r="AE34" s="79" t="str">
        <f>REPLACE(INDEX(GroupVertices[Group],MATCH(Edges21[[#This Row],[Vertex 1]],GroupVertices[Vertex],0)),1,1,"")</f>
        <v>1</v>
      </c>
      <c r="AF34" s="79" t="str">
        <f>REPLACE(INDEX(GroupVertices[Group],MATCH(Edges21[[#This Row],[Vertex 2]],GroupVertices[Vertex],0)),1,1,"")</f>
        <v>1</v>
      </c>
      <c r="AG34" s="48">
        <v>3</v>
      </c>
      <c r="AH34" s="49">
        <v>4.6875</v>
      </c>
      <c r="AI34" s="48">
        <v>0</v>
      </c>
      <c r="AJ34" s="49">
        <v>0</v>
      </c>
      <c r="AK34" s="48">
        <v>0</v>
      </c>
      <c r="AL34" s="49">
        <v>0</v>
      </c>
      <c r="AM34" s="48">
        <v>61</v>
      </c>
      <c r="AN34" s="49">
        <v>95.3125</v>
      </c>
      <c r="AO34" s="48">
        <v>64</v>
      </c>
    </row>
    <row r="35" spans="1:41" ht="15">
      <c r="A35" s="65" t="s">
        <v>347</v>
      </c>
      <c r="B35" s="65" t="s">
        <v>347</v>
      </c>
      <c r="C35" s="66"/>
      <c r="D35" s="67"/>
      <c r="E35" s="68"/>
      <c r="F35" s="69"/>
      <c r="G35" s="66"/>
      <c r="H35" s="70"/>
      <c r="I35" s="71"/>
      <c r="J35" s="71"/>
      <c r="K35" s="34" t="s">
        <v>65</v>
      </c>
      <c r="L35" s="78">
        <v>38</v>
      </c>
      <c r="M35" s="78"/>
      <c r="N35" s="73"/>
      <c r="O35" s="80" t="s">
        <v>305</v>
      </c>
      <c r="P35" s="82" t="s">
        <v>530</v>
      </c>
      <c r="Q35" s="82" t="s">
        <v>530</v>
      </c>
      <c r="R35" s="84">
        <v>43430.518055555556</v>
      </c>
      <c r="S35" s="86" t="s">
        <v>695</v>
      </c>
      <c r="T35" s="80" t="s">
        <v>860</v>
      </c>
      <c r="U35" s="80"/>
      <c r="V35" s="80"/>
      <c r="W35" s="80" t="s">
        <v>1033</v>
      </c>
      <c r="X35" s="80" t="s">
        <v>1142</v>
      </c>
      <c r="Y35" s="80" t="s">
        <v>1146</v>
      </c>
      <c r="Z35" s="80" t="s">
        <v>1152</v>
      </c>
      <c r="AA35" s="80"/>
      <c r="AB35" s="80" t="s">
        <v>64</v>
      </c>
      <c r="AC35" s="80"/>
      <c r="AD35">
        <v>1</v>
      </c>
      <c r="AE35" s="79" t="str">
        <f>REPLACE(INDEX(GroupVertices[Group],MATCH(Edges21[[#This Row],[Vertex 1]],GroupVertices[Vertex],0)),1,1,"")</f>
        <v>1</v>
      </c>
      <c r="AF35" s="79" t="str">
        <f>REPLACE(INDEX(GroupVertices[Group],MATCH(Edges21[[#This Row],[Vertex 2]],GroupVertices[Vertex],0)),1,1,"")</f>
        <v>1</v>
      </c>
      <c r="AG35" s="48">
        <v>3</v>
      </c>
      <c r="AH35" s="49">
        <v>9.375</v>
      </c>
      <c r="AI35" s="48">
        <v>1</v>
      </c>
      <c r="AJ35" s="49">
        <v>3.125</v>
      </c>
      <c r="AK35" s="48">
        <v>0</v>
      </c>
      <c r="AL35" s="49">
        <v>0</v>
      </c>
      <c r="AM35" s="48">
        <v>28</v>
      </c>
      <c r="AN35" s="49">
        <v>87.5</v>
      </c>
      <c r="AO35" s="48">
        <v>32</v>
      </c>
    </row>
    <row r="36" spans="1:41" ht="15">
      <c r="A36" s="65" t="s">
        <v>348</v>
      </c>
      <c r="B36" s="65" t="s">
        <v>472</v>
      </c>
      <c r="C36" s="66"/>
      <c r="D36" s="67"/>
      <c r="E36" s="68"/>
      <c r="F36" s="69"/>
      <c r="G36" s="66"/>
      <c r="H36" s="70"/>
      <c r="I36" s="71"/>
      <c r="J36" s="71"/>
      <c r="K36" s="34" t="s">
        <v>65</v>
      </c>
      <c r="L36" s="78">
        <v>39</v>
      </c>
      <c r="M36" s="78"/>
      <c r="N36" s="73"/>
      <c r="O36" s="80" t="s">
        <v>496</v>
      </c>
      <c r="P36" s="82" t="s">
        <v>531</v>
      </c>
      <c r="Q36" s="82" t="s">
        <v>531</v>
      </c>
      <c r="R36" s="84">
        <v>43430.12222222222</v>
      </c>
      <c r="S36" s="86" t="s">
        <v>696</v>
      </c>
      <c r="T36" s="80" t="s">
        <v>861</v>
      </c>
      <c r="U36" s="80"/>
      <c r="V36" s="80"/>
      <c r="W36" s="80" t="s">
        <v>1034</v>
      </c>
      <c r="X36" s="80" t="s">
        <v>1142</v>
      </c>
      <c r="Y36" s="80" t="s">
        <v>1146</v>
      </c>
      <c r="Z36" s="80" t="s">
        <v>1152</v>
      </c>
      <c r="AA36" s="80"/>
      <c r="AB36" s="80" t="s">
        <v>64</v>
      </c>
      <c r="AC36" s="80"/>
      <c r="AD36">
        <v>1</v>
      </c>
      <c r="AE36" s="79" t="str">
        <f>REPLACE(INDEX(GroupVertices[Group],MATCH(Edges21[[#This Row],[Vertex 1]],GroupVertices[Vertex],0)),1,1,"")</f>
        <v>18</v>
      </c>
      <c r="AF36" s="79" t="str">
        <f>REPLACE(INDEX(GroupVertices[Group],MATCH(Edges21[[#This Row],[Vertex 2]],GroupVertices[Vertex],0)),1,1,"")</f>
        <v>18</v>
      </c>
      <c r="AG36" s="48">
        <v>4</v>
      </c>
      <c r="AH36" s="49">
        <v>11.11111111111111</v>
      </c>
      <c r="AI36" s="48">
        <v>1</v>
      </c>
      <c r="AJ36" s="49">
        <v>2.7777777777777777</v>
      </c>
      <c r="AK36" s="48">
        <v>0</v>
      </c>
      <c r="AL36" s="49">
        <v>0</v>
      </c>
      <c r="AM36" s="48">
        <v>31</v>
      </c>
      <c r="AN36" s="49">
        <v>86.11111111111111</v>
      </c>
      <c r="AO36" s="48">
        <v>36</v>
      </c>
    </row>
    <row r="37" spans="1:41" ht="15">
      <c r="A37" s="65" t="s">
        <v>349</v>
      </c>
      <c r="B37" s="65" t="s">
        <v>349</v>
      </c>
      <c r="C37" s="66"/>
      <c r="D37" s="67"/>
      <c r="E37" s="68"/>
      <c r="F37" s="69"/>
      <c r="G37" s="66"/>
      <c r="H37" s="70"/>
      <c r="I37" s="71"/>
      <c r="J37" s="71"/>
      <c r="K37" s="34" t="s">
        <v>65</v>
      </c>
      <c r="L37" s="78">
        <v>40</v>
      </c>
      <c r="M37" s="78"/>
      <c r="N37" s="73"/>
      <c r="O37" s="80" t="s">
        <v>305</v>
      </c>
      <c r="P37" s="82" t="s">
        <v>532</v>
      </c>
      <c r="Q37" s="82" t="s">
        <v>532</v>
      </c>
      <c r="R37" s="84">
        <v>43430.888194444444</v>
      </c>
      <c r="S37" s="86" t="s">
        <v>697</v>
      </c>
      <c r="T37" s="80" t="s">
        <v>862</v>
      </c>
      <c r="U37" s="80"/>
      <c r="V37" s="80"/>
      <c r="W37" s="80" t="s">
        <v>1035</v>
      </c>
      <c r="X37" s="80" t="s">
        <v>1142</v>
      </c>
      <c r="Y37" s="80" t="s">
        <v>1147</v>
      </c>
      <c r="Z37" s="80" t="s">
        <v>1152</v>
      </c>
      <c r="AA37" s="80"/>
      <c r="AB37" s="80" t="s">
        <v>64</v>
      </c>
      <c r="AC37" s="80"/>
      <c r="AD37">
        <v>1</v>
      </c>
      <c r="AE37" s="79" t="str">
        <f>REPLACE(INDEX(GroupVertices[Group],MATCH(Edges21[[#This Row],[Vertex 1]],GroupVertices[Vertex],0)),1,1,"")</f>
        <v>1</v>
      </c>
      <c r="AF37" s="79" t="str">
        <f>REPLACE(INDEX(GroupVertices[Group],MATCH(Edges21[[#This Row],[Vertex 2]],GroupVertices[Vertex],0)),1,1,"")</f>
        <v>1</v>
      </c>
      <c r="AG37" s="48">
        <v>0</v>
      </c>
      <c r="AH37" s="49">
        <v>0</v>
      </c>
      <c r="AI37" s="48">
        <v>0</v>
      </c>
      <c r="AJ37" s="49">
        <v>0</v>
      </c>
      <c r="AK37" s="48">
        <v>0</v>
      </c>
      <c r="AL37" s="49">
        <v>0</v>
      </c>
      <c r="AM37" s="48">
        <v>21</v>
      </c>
      <c r="AN37" s="49">
        <v>100</v>
      </c>
      <c r="AO37" s="48">
        <v>21</v>
      </c>
    </row>
    <row r="38" spans="1:41" ht="15">
      <c r="A38" s="65" t="s">
        <v>350</v>
      </c>
      <c r="B38" s="65" t="s">
        <v>473</v>
      </c>
      <c r="C38" s="66"/>
      <c r="D38" s="67"/>
      <c r="E38" s="68"/>
      <c r="F38" s="69"/>
      <c r="G38" s="66"/>
      <c r="H38" s="70"/>
      <c r="I38" s="71"/>
      <c r="J38" s="71"/>
      <c r="K38" s="34" t="s">
        <v>65</v>
      </c>
      <c r="L38" s="78">
        <v>41</v>
      </c>
      <c r="M38" s="78"/>
      <c r="N38" s="73"/>
      <c r="O38" s="80" t="s">
        <v>496</v>
      </c>
      <c r="P38" s="82" t="s">
        <v>533</v>
      </c>
      <c r="Q38" s="82" t="s">
        <v>533</v>
      </c>
      <c r="R38" s="84">
        <v>43430.00347222222</v>
      </c>
      <c r="S38" s="86" t="s">
        <v>698</v>
      </c>
      <c r="T38" s="80" t="s">
        <v>863</v>
      </c>
      <c r="U38" s="80"/>
      <c r="V38" s="80"/>
      <c r="W38" s="80" t="s">
        <v>1036</v>
      </c>
      <c r="X38" s="80" t="s">
        <v>1142</v>
      </c>
      <c r="Y38" s="80" t="s">
        <v>1146</v>
      </c>
      <c r="Z38" s="80" t="s">
        <v>1152</v>
      </c>
      <c r="AA38" s="80"/>
      <c r="AB38" s="80" t="s">
        <v>64</v>
      </c>
      <c r="AC38" s="80"/>
      <c r="AD38">
        <v>1</v>
      </c>
      <c r="AE38" s="79" t="str">
        <f>REPLACE(INDEX(GroupVertices[Group],MATCH(Edges21[[#This Row],[Vertex 1]],GroupVertices[Vertex],0)),1,1,"")</f>
        <v>17</v>
      </c>
      <c r="AF38" s="79" t="str">
        <f>REPLACE(INDEX(GroupVertices[Group],MATCH(Edges21[[#This Row],[Vertex 2]],GroupVertices[Vertex],0)),1,1,"")</f>
        <v>17</v>
      </c>
      <c r="AG38" s="48">
        <v>0</v>
      </c>
      <c r="AH38" s="49">
        <v>0</v>
      </c>
      <c r="AI38" s="48">
        <v>0</v>
      </c>
      <c r="AJ38" s="49">
        <v>0</v>
      </c>
      <c r="AK38" s="48">
        <v>0</v>
      </c>
      <c r="AL38" s="49">
        <v>0</v>
      </c>
      <c r="AM38" s="48">
        <v>13</v>
      </c>
      <c r="AN38" s="49">
        <v>100</v>
      </c>
      <c r="AO38" s="48">
        <v>13</v>
      </c>
    </row>
    <row r="39" spans="1:41" ht="15">
      <c r="A39" s="65" t="s">
        <v>351</v>
      </c>
      <c r="B39" s="65" t="s">
        <v>351</v>
      </c>
      <c r="C39" s="66"/>
      <c r="D39" s="67"/>
      <c r="E39" s="68"/>
      <c r="F39" s="69"/>
      <c r="G39" s="66"/>
      <c r="H39" s="70"/>
      <c r="I39" s="71"/>
      <c r="J39" s="71"/>
      <c r="K39" s="34" t="s">
        <v>65</v>
      </c>
      <c r="L39" s="78">
        <v>42</v>
      </c>
      <c r="M39" s="78"/>
      <c r="N39" s="73"/>
      <c r="O39" s="80" t="s">
        <v>305</v>
      </c>
      <c r="P39" s="82" t="s">
        <v>534</v>
      </c>
      <c r="Q39" s="82" t="s">
        <v>534</v>
      </c>
      <c r="R39" s="84">
        <v>43430.28680555556</v>
      </c>
      <c r="S39" s="86" t="s">
        <v>699</v>
      </c>
      <c r="T39" s="80" t="s">
        <v>864</v>
      </c>
      <c r="U39" s="80"/>
      <c r="V39" s="80"/>
      <c r="W39" s="80" t="s">
        <v>1037</v>
      </c>
      <c r="X39" s="80" t="s">
        <v>1142</v>
      </c>
      <c r="Y39" s="80" t="s">
        <v>1146</v>
      </c>
      <c r="Z39" s="80" t="s">
        <v>1152</v>
      </c>
      <c r="AA39" s="80"/>
      <c r="AB39" s="80" t="s">
        <v>64</v>
      </c>
      <c r="AC39" s="80"/>
      <c r="AD39">
        <v>1</v>
      </c>
      <c r="AE39" s="79" t="str">
        <f>REPLACE(INDEX(GroupVertices[Group],MATCH(Edges21[[#This Row],[Vertex 1]],GroupVertices[Vertex],0)),1,1,"")</f>
        <v>1</v>
      </c>
      <c r="AF39" s="79" t="str">
        <f>REPLACE(INDEX(GroupVertices[Group],MATCH(Edges21[[#This Row],[Vertex 2]],GroupVertices[Vertex],0)),1,1,"")</f>
        <v>1</v>
      </c>
      <c r="AG39" s="48">
        <v>0</v>
      </c>
      <c r="AH39" s="49">
        <v>0</v>
      </c>
      <c r="AI39" s="48">
        <v>0</v>
      </c>
      <c r="AJ39" s="49">
        <v>0</v>
      </c>
      <c r="AK39" s="48">
        <v>0</v>
      </c>
      <c r="AL39" s="49">
        <v>0</v>
      </c>
      <c r="AM39" s="48">
        <v>12</v>
      </c>
      <c r="AN39" s="49">
        <v>100</v>
      </c>
      <c r="AO39" s="48">
        <v>12</v>
      </c>
    </row>
    <row r="40" spans="1:41" ht="15">
      <c r="A40" s="65" t="s">
        <v>352</v>
      </c>
      <c r="B40" s="65" t="s">
        <v>468</v>
      </c>
      <c r="C40" s="66"/>
      <c r="D40" s="67"/>
      <c r="E40" s="68"/>
      <c r="F40" s="69"/>
      <c r="G40" s="66"/>
      <c r="H40" s="70"/>
      <c r="I40" s="71"/>
      <c r="J40" s="71"/>
      <c r="K40" s="34" t="s">
        <v>65</v>
      </c>
      <c r="L40" s="78">
        <v>43</v>
      </c>
      <c r="M40" s="78"/>
      <c r="N40" s="73"/>
      <c r="O40" s="80" t="s">
        <v>496</v>
      </c>
      <c r="P40" s="82" t="s">
        <v>535</v>
      </c>
      <c r="Q40" s="82" t="s">
        <v>535</v>
      </c>
      <c r="R40" s="84">
        <v>43430.646527777775</v>
      </c>
      <c r="S40" s="86" t="s">
        <v>700</v>
      </c>
      <c r="T40" s="80" t="s">
        <v>865</v>
      </c>
      <c r="U40" s="80"/>
      <c r="V40" s="80"/>
      <c r="W40" s="80" t="s">
        <v>1038</v>
      </c>
      <c r="X40" s="80" t="s">
        <v>1142</v>
      </c>
      <c r="Y40" s="80" t="s">
        <v>1146</v>
      </c>
      <c r="Z40" s="80" t="s">
        <v>1152</v>
      </c>
      <c r="AA40" s="80"/>
      <c r="AB40" s="80" t="s">
        <v>64</v>
      </c>
      <c r="AC40" s="80"/>
      <c r="AD40">
        <v>1</v>
      </c>
      <c r="AE40" s="79" t="str">
        <f>REPLACE(INDEX(GroupVertices[Group],MATCH(Edges21[[#This Row],[Vertex 1]],GroupVertices[Vertex],0)),1,1,"")</f>
        <v>2</v>
      </c>
      <c r="AF40" s="79" t="str">
        <f>REPLACE(INDEX(GroupVertices[Group],MATCH(Edges21[[#This Row],[Vertex 2]],GroupVertices[Vertex],0)),1,1,"")</f>
        <v>2</v>
      </c>
      <c r="AG40" s="48">
        <v>0</v>
      </c>
      <c r="AH40" s="49">
        <v>0</v>
      </c>
      <c r="AI40" s="48">
        <v>0</v>
      </c>
      <c r="AJ40" s="49">
        <v>0</v>
      </c>
      <c r="AK40" s="48">
        <v>0</v>
      </c>
      <c r="AL40" s="49">
        <v>0</v>
      </c>
      <c r="AM40" s="48">
        <v>14</v>
      </c>
      <c r="AN40" s="49">
        <v>100</v>
      </c>
      <c r="AO40" s="48">
        <v>14</v>
      </c>
    </row>
    <row r="41" spans="1:41" ht="15">
      <c r="A41" s="65" t="s">
        <v>353</v>
      </c>
      <c r="B41" s="65" t="s">
        <v>353</v>
      </c>
      <c r="C41" s="66"/>
      <c r="D41" s="67"/>
      <c r="E41" s="68"/>
      <c r="F41" s="69"/>
      <c r="G41" s="66"/>
      <c r="H41" s="70"/>
      <c r="I41" s="71"/>
      <c r="J41" s="71"/>
      <c r="K41" s="34" t="s">
        <v>65</v>
      </c>
      <c r="L41" s="78">
        <v>44</v>
      </c>
      <c r="M41" s="78"/>
      <c r="N41" s="73"/>
      <c r="O41" s="80" t="s">
        <v>305</v>
      </c>
      <c r="P41" s="82" t="s">
        <v>536</v>
      </c>
      <c r="Q41" s="82" t="s">
        <v>536</v>
      </c>
      <c r="R41" s="84">
        <v>43430.42222222222</v>
      </c>
      <c r="S41" s="86" t="s">
        <v>701</v>
      </c>
      <c r="T41" s="80" t="s">
        <v>866</v>
      </c>
      <c r="U41" s="80"/>
      <c r="V41" s="80"/>
      <c r="W41" s="80" t="s">
        <v>1039</v>
      </c>
      <c r="X41" s="80" t="s">
        <v>1142</v>
      </c>
      <c r="Y41" s="80" t="s">
        <v>1145</v>
      </c>
      <c r="Z41" s="80" t="s">
        <v>1152</v>
      </c>
      <c r="AA41" s="80"/>
      <c r="AB41" s="80" t="s">
        <v>64</v>
      </c>
      <c r="AC41" s="80"/>
      <c r="AD41">
        <v>2</v>
      </c>
      <c r="AE41" s="79" t="str">
        <f>REPLACE(INDEX(GroupVertices[Group],MATCH(Edges21[[#This Row],[Vertex 1]],GroupVertices[Vertex],0)),1,1,"")</f>
        <v>1</v>
      </c>
      <c r="AF41" s="79" t="str">
        <f>REPLACE(INDEX(GroupVertices[Group],MATCH(Edges21[[#This Row],[Vertex 2]],GroupVertices[Vertex],0)),1,1,"")</f>
        <v>1</v>
      </c>
      <c r="AG41" s="48">
        <v>1</v>
      </c>
      <c r="AH41" s="49">
        <v>4.3478260869565215</v>
      </c>
      <c r="AI41" s="48">
        <v>0</v>
      </c>
      <c r="AJ41" s="49">
        <v>0</v>
      </c>
      <c r="AK41" s="48">
        <v>0</v>
      </c>
      <c r="AL41" s="49">
        <v>0</v>
      </c>
      <c r="AM41" s="48">
        <v>22</v>
      </c>
      <c r="AN41" s="49">
        <v>95.65217391304348</v>
      </c>
      <c r="AO41" s="48">
        <v>23</v>
      </c>
    </row>
    <row r="42" spans="1:41" ht="15">
      <c r="A42" s="65" t="s">
        <v>353</v>
      </c>
      <c r="B42" s="65" t="s">
        <v>353</v>
      </c>
      <c r="C42" s="66"/>
      <c r="D42" s="67"/>
      <c r="E42" s="68"/>
      <c r="F42" s="69"/>
      <c r="G42" s="66"/>
      <c r="H42" s="70"/>
      <c r="I42" s="71"/>
      <c r="J42" s="71"/>
      <c r="K42" s="34" t="s">
        <v>65</v>
      </c>
      <c r="L42" s="78">
        <v>45</v>
      </c>
      <c r="M42" s="78"/>
      <c r="N42" s="73"/>
      <c r="O42" s="80" t="s">
        <v>305</v>
      </c>
      <c r="P42" s="82" t="s">
        <v>537</v>
      </c>
      <c r="Q42" s="82" t="s">
        <v>537</v>
      </c>
      <c r="R42" s="84">
        <v>43429.625</v>
      </c>
      <c r="S42" s="86" t="s">
        <v>702</v>
      </c>
      <c r="T42" s="80" t="s">
        <v>867</v>
      </c>
      <c r="U42" s="80"/>
      <c r="V42" s="80"/>
      <c r="W42" s="80" t="s">
        <v>1039</v>
      </c>
      <c r="X42" s="80" t="s">
        <v>1142</v>
      </c>
      <c r="Y42" s="80" t="s">
        <v>1143</v>
      </c>
      <c r="Z42" s="80" t="s">
        <v>1152</v>
      </c>
      <c r="AA42" s="80"/>
      <c r="AB42" s="80" t="s">
        <v>64</v>
      </c>
      <c r="AC42" s="80"/>
      <c r="AD42">
        <v>2</v>
      </c>
      <c r="AE42" s="79" t="str">
        <f>REPLACE(INDEX(GroupVertices[Group],MATCH(Edges21[[#This Row],[Vertex 1]],GroupVertices[Vertex],0)),1,1,"")</f>
        <v>1</v>
      </c>
      <c r="AF42" s="79" t="str">
        <f>REPLACE(INDEX(GroupVertices[Group],MATCH(Edges21[[#This Row],[Vertex 2]],GroupVertices[Vertex],0)),1,1,"")</f>
        <v>1</v>
      </c>
      <c r="AG42" s="48">
        <v>1</v>
      </c>
      <c r="AH42" s="49">
        <v>2.6315789473684212</v>
      </c>
      <c r="AI42" s="48">
        <v>0</v>
      </c>
      <c r="AJ42" s="49">
        <v>0</v>
      </c>
      <c r="AK42" s="48">
        <v>0</v>
      </c>
      <c r="AL42" s="49">
        <v>0</v>
      </c>
      <c r="AM42" s="48">
        <v>37</v>
      </c>
      <c r="AN42" s="49">
        <v>97.36842105263158</v>
      </c>
      <c r="AO42" s="48">
        <v>38</v>
      </c>
    </row>
    <row r="43" spans="1:41" ht="15">
      <c r="A43" s="65" t="s">
        <v>354</v>
      </c>
      <c r="B43" s="65" t="s">
        <v>474</v>
      </c>
      <c r="C43" s="66"/>
      <c r="D43" s="67"/>
      <c r="E43" s="68"/>
      <c r="F43" s="69"/>
      <c r="G43" s="66"/>
      <c r="H43" s="70"/>
      <c r="I43" s="71"/>
      <c r="J43" s="71"/>
      <c r="K43" s="34" t="s">
        <v>65</v>
      </c>
      <c r="L43" s="78">
        <v>46</v>
      </c>
      <c r="M43" s="78"/>
      <c r="N43" s="73"/>
      <c r="O43" s="80" t="s">
        <v>496</v>
      </c>
      <c r="P43" s="82" t="s">
        <v>538</v>
      </c>
      <c r="Q43" s="82" t="s">
        <v>538</v>
      </c>
      <c r="R43" s="84">
        <v>43429.85138888889</v>
      </c>
      <c r="S43" s="86" t="s">
        <v>703</v>
      </c>
      <c r="T43" s="80" t="s">
        <v>868</v>
      </c>
      <c r="U43" s="80"/>
      <c r="V43" s="80"/>
      <c r="W43" s="80"/>
      <c r="X43" s="80" t="s">
        <v>1143</v>
      </c>
      <c r="Y43" s="80" t="s">
        <v>1143</v>
      </c>
      <c r="Z43" s="80" t="s">
        <v>1152</v>
      </c>
      <c r="AA43" s="80"/>
      <c r="AB43" s="80" t="s">
        <v>64</v>
      </c>
      <c r="AC43" s="80"/>
      <c r="AD43">
        <v>1</v>
      </c>
      <c r="AE43" s="79" t="str">
        <f>REPLACE(INDEX(GroupVertices[Group],MATCH(Edges21[[#This Row],[Vertex 1]],GroupVertices[Vertex],0)),1,1,"")</f>
        <v>5</v>
      </c>
      <c r="AF43" s="79" t="str">
        <f>REPLACE(INDEX(GroupVertices[Group],MATCH(Edges21[[#This Row],[Vertex 2]],GroupVertices[Vertex],0)),1,1,"")</f>
        <v>5</v>
      </c>
      <c r="AG43" s="48">
        <v>0</v>
      </c>
      <c r="AH43" s="49">
        <v>0</v>
      </c>
      <c r="AI43" s="48">
        <v>0</v>
      </c>
      <c r="AJ43" s="49">
        <v>0</v>
      </c>
      <c r="AK43" s="48">
        <v>0</v>
      </c>
      <c r="AL43" s="49">
        <v>0</v>
      </c>
      <c r="AM43" s="48">
        <v>29</v>
      </c>
      <c r="AN43" s="49">
        <v>100</v>
      </c>
      <c r="AO43" s="48">
        <v>29</v>
      </c>
    </row>
    <row r="44" spans="1:41" ht="15">
      <c r="A44" s="65" t="s">
        <v>355</v>
      </c>
      <c r="B44" s="65" t="s">
        <v>478</v>
      </c>
      <c r="C44" s="66"/>
      <c r="D44" s="67"/>
      <c r="E44" s="68"/>
      <c r="F44" s="69"/>
      <c r="G44" s="66"/>
      <c r="H44" s="70"/>
      <c r="I44" s="71"/>
      <c r="J44" s="71"/>
      <c r="K44" s="34" t="s">
        <v>65</v>
      </c>
      <c r="L44" s="78">
        <v>50</v>
      </c>
      <c r="M44" s="78"/>
      <c r="N44" s="73"/>
      <c r="O44" s="80" t="s">
        <v>496</v>
      </c>
      <c r="P44" s="82" t="s">
        <v>539</v>
      </c>
      <c r="Q44" s="82" t="s">
        <v>539</v>
      </c>
      <c r="R44" s="84">
        <v>43430.947222222225</v>
      </c>
      <c r="S44" s="86" t="s">
        <v>704</v>
      </c>
      <c r="T44" s="80" t="s">
        <v>869</v>
      </c>
      <c r="U44" s="80"/>
      <c r="V44" s="80"/>
      <c r="W44" s="80" t="s">
        <v>1040</v>
      </c>
      <c r="X44" s="80" t="s">
        <v>1143</v>
      </c>
      <c r="Y44" s="80" t="s">
        <v>1145</v>
      </c>
      <c r="Z44" s="80" t="s">
        <v>1152</v>
      </c>
      <c r="AA44" s="80"/>
      <c r="AB44" s="80" t="s">
        <v>1153</v>
      </c>
      <c r="AC44" s="80"/>
      <c r="AD44">
        <v>1</v>
      </c>
      <c r="AE44" s="79" t="str">
        <f>REPLACE(INDEX(GroupVertices[Group],MATCH(Edges21[[#This Row],[Vertex 1]],GroupVertices[Vertex],0)),1,1,"")</f>
        <v>16</v>
      </c>
      <c r="AF44" s="79" t="str">
        <f>REPLACE(INDEX(GroupVertices[Group],MATCH(Edges21[[#This Row],[Vertex 2]],GroupVertices[Vertex],0)),1,1,"")</f>
        <v>16</v>
      </c>
      <c r="AG44" s="48">
        <v>0</v>
      </c>
      <c r="AH44" s="49">
        <v>0</v>
      </c>
      <c r="AI44" s="48">
        <v>0</v>
      </c>
      <c r="AJ44" s="49">
        <v>0</v>
      </c>
      <c r="AK44" s="48">
        <v>0</v>
      </c>
      <c r="AL44" s="49">
        <v>0</v>
      </c>
      <c r="AM44" s="48">
        <v>8</v>
      </c>
      <c r="AN44" s="49">
        <v>100</v>
      </c>
      <c r="AO44" s="48">
        <v>8</v>
      </c>
    </row>
    <row r="45" spans="1:41" ht="15">
      <c r="A45" s="65" t="s">
        <v>356</v>
      </c>
      <c r="B45" s="65" t="s">
        <v>356</v>
      </c>
      <c r="C45" s="66"/>
      <c r="D45" s="67"/>
      <c r="E45" s="68"/>
      <c r="F45" s="69"/>
      <c r="G45" s="66"/>
      <c r="H45" s="70"/>
      <c r="I45" s="71"/>
      <c r="J45" s="71"/>
      <c r="K45" s="34" t="s">
        <v>65</v>
      </c>
      <c r="L45" s="78">
        <v>51</v>
      </c>
      <c r="M45" s="78"/>
      <c r="N45" s="73"/>
      <c r="O45" s="80" t="s">
        <v>305</v>
      </c>
      <c r="P45" s="82" t="s">
        <v>540</v>
      </c>
      <c r="Q45" s="82" t="s">
        <v>540</v>
      </c>
      <c r="R45" s="84">
        <v>43429.74722222222</v>
      </c>
      <c r="S45" s="86" t="s">
        <v>705</v>
      </c>
      <c r="T45" s="80" t="s">
        <v>870</v>
      </c>
      <c r="U45" s="80"/>
      <c r="V45" s="80"/>
      <c r="W45" s="80" t="s">
        <v>1041</v>
      </c>
      <c r="X45" s="80" t="s">
        <v>1142</v>
      </c>
      <c r="Y45" s="80" t="s">
        <v>1147</v>
      </c>
      <c r="Z45" s="80" t="s">
        <v>1152</v>
      </c>
      <c r="AA45" s="80"/>
      <c r="AB45" s="80" t="s">
        <v>64</v>
      </c>
      <c r="AC45" s="80"/>
      <c r="AD45">
        <v>1</v>
      </c>
      <c r="AE45" s="79" t="str">
        <f>REPLACE(INDEX(GroupVertices[Group],MATCH(Edges21[[#This Row],[Vertex 1]],GroupVertices[Vertex],0)),1,1,"")</f>
        <v>1</v>
      </c>
      <c r="AF45" s="79" t="str">
        <f>REPLACE(INDEX(GroupVertices[Group],MATCH(Edges21[[#This Row],[Vertex 2]],GroupVertices[Vertex],0)),1,1,"")</f>
        <v>1</v>
      </c>
      <c r="AG45" s="48">
        <v>0</v>
      </c>
      <c r="AH45" s="49">
        <v>0</v>
      </c>
      <c r="AI45" s="48">
        <v>1</v>
      </c>
      <c r="AJ45" s="49">
        <v>7.142857142857143</v>
      </c>
      <c r="AK45" s="48">
        <v>0</v>
      </c>
      <c r="AL45" s="49">
        <v>0</v>
      </c>
      <c r="AM45" s="48">
        <v>13</v>
      </c>
      <c r="AN45" s="49">
        <v>92.85714285714286</v>
      </c>
      <c r="AO45" s="48">
        <v>14</v>
      </c>
    </row>
    <row r="46" spans="1:41" ht="15">
      <c r="A46" s="65" t="s">
        <v>357</v>
      </c>
      <c r="B46" s="65" t="s">
        <v>357</v>
      </c>
      <c r="C46" s="66"/>
      <c r="D46" s="67"/>
      <c r="E46" s="68"/>
      <c r="F46" s="69"/>
      <c r="G46" s="66"/>
      <c r="H46" s="70"/>
      <c r="I46" s="71"/>
      <c r="J46" s="71"/>
      <c r="K46" s="34" t="s">
        <v>65</v>
      </c>
      <c r="L46" s="78">
        <v>52</v>
      </c>
      <c r="M46" s="78"/>
      <c r="N46" s="73"/>
      <c r="O46" s="80" t="s">
        <v>305</v>
      </c>
      <c r="P46" s="82" t="s">
        <v>541</v>
      </c>
      <c r="Q46" s="82" t="s">
        <v>541</v>
      </c>
      <c r="R46" s="84">
        <v>43430.22430555556</v>
      </c>
      <c r="S46" s="86" t="s">
        <v>706</v>
      </c>
      <c r="T46" s="80" t="s">
        <v>871</v>
      </c>
      <c r="U46" s="80"/>
      <c r="V46" s="80"/>
      <c r="W46" s="80" t="s">
        <v>1042</v>
      </c>
      <c r="X46" s="80" t="s">
        <v>1142</v>
      </c>
      <c r="Y46" s="80" t="s">
        <v>1143</v>
      </c>
      <c r="Z46" s="80" t="s">
        <v>1152</v>
      </c>
      <c r="AA46" s="80"/>
      <c r="AB46" s="80" t="s">
        <v>64</v>
      </c>
      <c r="AC46" s="80"/>
      <c r="AD46">
        <v>1</v>
      </c>
      <c r="AE46" s="79" t="str">
        <f>REPLACE(INDEX(GroupVertices[Group],MATCH(Edges21[[#This Row],[Vertex 1]],GroupVertices[Vertex],0)),1,1,"")</f>
        <v>1</v>
      </c>
      <c r="AF46" s="79" t="str">
        <f>REPLACE(INDEX(GroupVertices[Group],MATCH(Edges21[[#This Row],[Vertex 2]],GroupVertices[Vertex],0)),1,1,"")</f>
        <v>1</v>
      </c>
      <c r="AG46" s="48">
        <v>0</v>
      </c>
      <c r="AH46" s="49">
        <v>0</v>
      </c>
      <c r="AI46" s="48">
        <v>1</v>
      </c>
      <c r="AJ46" s="49">
        <v>9.090909090909092</v>
      </c>
      <c r="AK46" s="48">
        <v>0</v>
      </c>
      <c r="AL46" s="49">
        <v>0</v>
      </c>
      <c r="AM46" s="48">
        <v>10</v>
      </c>
      <c r="AN46" s="49">
        <v>90.9090909090909</v>
      </c>
      <c r="AO46" s="48">
        <v>11</v>
      </c>
    </row>
    <row r="47" spans="1:41" ht="15">
      <c r="A47" s="65" t="s">
        <v>358</v>
      </c>
      <c r="B47" s="65" t="s">
        <v>468</v>
      </c>
      <c r="C47" s="66"/>
      <c r="D47" s="67"/>
      <c r="E47" s="68"/>
      <c r="F47" s="69"/>
      <c r="G47" s="66"/>
      <c r="H47" s="70"/>
      <c r="I47" s="71"/>
      <c r="J47" s="71"/>
      <c r="K47" s="34" t="s">
        <v>65</v>
      </c>
      <c r="L47" s="78">
        <v>53</v>
      </c>
      <c r="M47" s="78"/>
      <c r="N47" s="73"/>
      <c r="O47" s="80" t="s">
        <v>496</v>
      </c>
      <c r="P47" s="82" t="s">
        <v>542</v>
      </c>
      <c r="Q47" s="82" t="s">
        <v>542</v>
      </c>
      <c r="R47" s="84">
        <v>43430.959027777775</v>
      </c>
      <c r="S47" s="86" t="s">
        <v>707</v>
      </c>
      <c r="T47" s="80" t="s">
        <v>872</v>
      </c>
      <c r="U47" s="80"/>
      <c r="V47" s="80"/>
      <c r="W47" s="80" t="s">
        <v>1043</v>
      </c>
      <c r="X47" s="80" t="s">
        <v>1143</v>
      </c>
      <c r="Y47" s="80" t="s">
        <v>1147</v>
      </c>
      <c r="Z47" s="80" t="s">
        <v>1152</v>
      </c>
      <c r="AA47" s="80"/>
      <c r="AB47" s="80" t="s">
        <v>64</v>
      </c>
      <c r="AC47" s="80"/>
      <c r="AD47">
        <v>1</v>
      </c>
      <c r="AE47" s="79" t="str">
        <f>REPLACE(INDEX(GroupVertices[Group],MATCH(Edges21[[#This Row],[Vertex 1]],GroupVertices[Vertex],0)),1,1,"")</f>
        <v>2</v>
      </c>
      <c r="AF47" s="79" t="str">
        <f>REPLACE(INDEX(GroupVertices[Group],MATCH(Edges21[[#This Row],[Vertex 2]],GroupVertices[Vertex],0)),1,1,"")</f>
        <v>2</v>
      </c>
      <c r="AG47" s="48">
        <v>0</v>
      </c>
      <c r="AH47" s="49">
        <v>0</v>
      </c>
      <c r="AI47" s="48">
        <v>0</v>
      </c>
      <c r="AJ47" s="49">
        <v>0</v>
      </c>
      <c r="AK47" s="48">
        <v>0</v>
      </c>
      <c r="AL47" s="49">
        <v>0</v>
      </c>
      <c r="AM47" s="48">
        <v>26</v>
      </c>
      <c r="AN47" s="49">
        <v>100</v>
      </c>
      <c r="AO47" s="48">
        <v>26</v>
      </c>
    </row>
    <row r="48" spans="1:41" ht="15">
      <c r="A48" s="65" t="s">
        <v>359</v>
      </c>
      <c r="B48" s="65" t="s">
        <v>479</v>
      </c>
      <c r="C48" s="66"/>
      <c r="D48" s="67"/>
      <c r="E48" s="68"/>
      <c r="F48" s="69"/>
      <c r="G48" s="66"/>
      <c r="H48" s="70"/>
      <c r="I48" s="71"/>
      <c r="J48" s="71"/>
      <c r="K48" s="34" t="s">
        <v>65</v>
      </c>
      <c r="L48" s="78">
        <v>54</v>
      </c>
      <c r="M48" s="78"/>
      <c r="N48" s="73"/>
      <c r="O48" s="80" t="s">
        <v>496</v>
      </c>
      <c r="P48" s="82" t="s">
        <v>543</v>
      </c>
      <c r="Q48" s="82" t="s">
        <v>543</v>
      </c>
      <c r="R48" s="84">
        <v>43429.799305555556</v>
      </c>
      <c r="S48" s="86" t="s">
        <v>708</v>
      </c>
      <c r="T48" s="80" t="s">
        <v>873</v>
      </c>
      <c r="U48" s="80"/>
      <c r="V48" s="80"/>
      <c r="W48" s="80" t="s">
        <v>1044</v>
      </c>
      <c r="X48" s="80" t="s">
        <v>1142</v>
      </c>
      <c r="Y48" s="80" t="s">
        <v>1146</v>
      </c>
      <c r="Z48" s="80" t="s">
        <v>1152</v>
      </c>
      <c r="AA48" s="80"/>
      <c r="AB48" s="80" t="s">
        <v>64</v>
      </c>
      <c r="AC48" s="80"/>
      <c r="AD48">
        <v>1</v>
      </c>
      <c r="AE48" s="79" t="str">
        <f>REPLACE(INDEX(GroupVertices[Group],MATCH(Edges21[[#This Row],[Vertex 1]],GroupVertices[Vertex],0)),1,1,"")</f>
        <v>15</v>
      </c>
      <c r="AF48" s="79" t="str">
        <f>REPLACE(INDEX(GroupVertices[Group],MATCH(Edges21[[#This Row],[Vertex 2]],GroupVertices[Vertex],0)),1,1,"")</f>
        <v>15</v>
      </c>
      <c r="AG48" s="48">
        <v>1</v>
      </c>
      <c r="AH48" s="49">
        <v>7.6923076923076925</v>
      </c>
      <c r="AI48" s="48">
        <v>0</v>
      </c>
      <c r="AJ48" s="49">
        <v>0</v>
      </c>
      <c r="AK48" s="48">
        <v>0</v>
      </c>
      <c r="AL48" s="49">
        <v>0</v>
      </c>
      <c r="AM48" s="48">
        <v>12</v>
      </c>
      <c r="AN48" s="49">
        <v>92.3076923076923</v>
      </c>
      <c r="AO48" s="48">
        <v>13</v>
      </c>
    </row>
    <row r="49" spans="1:41" ht="15">
      <c r="A49" s="65" t="s">
        <v>360</v>
      </c>
      <c r="B49" s="65" t="s">
        <v>360</v>
      </c>
      <c r="C49" s="66"/>
      <c r="D49" s="67"/>
      <c r="E49" s="68"/>
      <c r="F49" s="69"/>
      <c r="G49" s="66"/>
      <c r="H49" s="70"/>
      <c r="I49" s="71"/>
      <c r="J49" s="71"/>
      <c r="K49" s="34" t="s">
        <v>65</v>
      </c>
      <c r="L49" s="78">
        <v>55</v>
      </c>
      <c r="M49" s="78"/>
      <c r="N49" s="73"/>
      <c r="O49" s="80" t="s">
        <v>305</v>
      </c>
      <c r="P49" s="82" t="s">
        <v>544</v>
      </c>
      <c r="Q49" s="82" t="s">
        <v>544</v>
      </c>
      <c r="R49" s="84">
        <v>43430.78472222222</v>
      </c>
      <c r="S49" s="86" t="s">
        <v>709</v>
      </c>
      <c r="T49" s="80" t="s">
        <v>874</v>
      </c>
      <c r="U49" s="80"/>
      <c r="V49" s="80"/>
      <c r="W49" s="80" t="s">
        <v>468</v>
      </c>
      <c r="X49" s="80" t="s">
        <v>1142</v>
      </c>
      <c r="Y49" s="80" t="s">
        <v>1146</v>
      </c>
      <c r="Z49" s="80" t="s">
        <v>1152</v>
      </c>
      <c r="AA49" s="80"/>
      <c r="AB49" s="80" t="s">
        <v>64</v>
      </c>
      <c r="AC49" s="80"/>
      <c r="AD49">
        <v>1</v>
      </c>
      <c r="AE49" s="79" t="str">
        <f>REPLACE(INDEX(GroupVertices[Group],MATCH(Edges21[[#This Row],[Vertex 1]],GroupVertices[Vertex],0)),1,1,"")</f>
        <v>1</v>
      </c>
      <c r="AF49" s="79" t="str">
        <f>REPLACE(INDEX(GroupVertices[Group],MATCH(Edges21[[#This Row],[Vertex 2]],GroupVertices[Vertex],0)),1,1,"")</f>
        <v>1</v>
      </c>
      <c r="AG49" s="48">
        <v>1</v>
      </c>
      <c r="AH49" s="49">
        <v>14.285714285714286</v>
      </c>
      <c r="AI49" s="48">
        <v>0</v>
      </c>
      <c r="AJ49" s="49">
        <v>0</v>
      </c>
      <c r="AK49" s="48">
        <v>0</v>
      </c>
      <c r="AL49" s="49">
        <v>0</v>
      </c>
      <c r="AM49" s="48">
        <v>6</v>
      </c>
      <c r="AN49" s="49">
        <v>85.71428571428571</v>
      </c>
      <c r="AO49" s="48">
        <v>7</v>
      </c>
    </row>
    <row r="50" spans="1:41" ht="15">
      <c r="A50" s="65" t="s">
        <v>361</v>
      </c>
      <c r="B50" s="65" t="s">
        <v>361</v>
      </c>
      <c r="C50" s="66"/>
      <c r="D50" s="67"/>
      <c r="E50" s="68"/>
      <c r="F50" s="69"/>
      <c r="G50" s="66"/>
      <c r="H50" s="70"/>
      <c r="I50" s="71"/>
      <c r="J50" s="71"/>
      <c r="K50" s="34" t="s">
        <v>65</v>
      </c>
      <c r="L50" s="78">
        <v>56</v>
      </c>
      <c r="M50" s="78"/>
      <c r="N50" s="73"/>
      <c r="O50" s="80" t="s">
        <v>305</v>
      </c>
      <c r="P50" s="82" t="s">
        <v>545</v>
      </c>
      <c r="Q50" s="82" t="s">
        <v>545</v>
      </c>
      <c r="R50" s="84">
        <v>43429.080555555556</v>
      </c>
      <c r="S50" s="86" t="s">
        <v>710</v>
      </c>
      <c r="T50" s="80" t="s">
        <v>875</v>
      </c>
      <c r="U50" s="80"/>
      <c r="V50" s="80"/>
      <c r="W50" s="80" t="s">
        <v>1045</v>
      </c>
      <c r="X50" s="80" t="s">
        <v>1142</v>
      </c>
      <c r="Y50" s="80" t="s">
        <v>1143</v>
      </c>
      <c r="Z50" s="80" t="s">
        <v>1152</v>
      </c>
      <c r="AA50" s="80"/>
      <c r="AB50" s="80" t="s">
        <v>64</v>
      </c>
      <c r="AC50" s="86" t="s">
        <v>1154</v>
      </c>
      <c r="AD50">
        <v>1</v>
      </c>
      <c r="AE50" s="79" t="str">
        <f>REPLACE(INDEX(GroupVertices[Group],MATCH(Edges21[[#This Row],[Vertex 1]],GroupVertices[Vertex],0)),1,1,"")</f>
        <v>1</v>
      </c>
      <c r="AF50" s="79" t="str">
        <f>REPLACE(INDEX(GroupVertices[Group],MATCH(Edges21[[#This Row],[Vertex 2]],GroupVertices[Vertex],0)),1,1,"")</f>
        <v>1</v>
      </c>
      <c r="AG50" s="48">
        <v>1</v>
      </c>
      <c r="AH50" s="49">
        <v>3.0303030303030303</v>
      </c>
      <c r="AI50" s="48">
        <v>1</v>
      </c>
      <c r="AJ50" s="49">
        <v>3.0303030303030303</v>
      </c>
      <c r="AK50" s="48">
        <v>0</v>
      </c>
      <c r="AL50" s="49">
        <v>0</v>
      </c>
      <c r="AM50" s="48">
        <v>31</v>
      </c>
      <c r="AN50" s="49">
        <v>93.93939393939394</v>
      </c>
      <c r="AO50" s="48">
        <v>33</v>
      </c>
    </row>
    <row r="51" spans="1:41" ht="15">
      <c r="A51" s="65" t="s">
        <v>362</v>
      </c>
      <c r="B51" s="65" t="s">
        <v>480</v>
      </c>
      <c r="C51" s="66"/>
      <c r="D51" s="67"/>
      <c r="E51" s="68"/>
      <c r="F51" s="69"/>
      <c r="G51" s="66"/>
      <c r="H51" s="70"/>
      <c r="I51" s="71"/>
      <c r="J51" s="71"/>
      <c r="K51" s="34" t="s">
        <v>65</v>
      </c>
      <c r="L51" s="78">
        <v>57</v>
      </c>
      <c r="M51" s="78"/>
      <c r="N51" s="73"/>
      <c r="O51" s="80" t="s">
        <v>496</v>
      </c>
      <c r="P51" s="82" t="s">
        <v>546</v>
      </c>
      <c r="Q51" s="82" t="s">
        <v>546</v>
      </c>
      <c r="R51" s="84">
        <v>43430.48402777778</v>
      </c>
      <c r="S51" s="86" t="s">
        <v>711</v>
      </c>
      <c r="T51" s="80" t="s">
        <v>876</v>
      </c>
      <c r="U51" s="80"/>
      <c r="V51" s="80"/>
      <c r="W51" s="80" t="s">
        <v>1046</v>
      </c>
      <c r="X51" s="80" t="s">
        <v>1143</v>
      </c>
      <c r="Y51" s="80" t="s">
        <v>1146</v>
      </c>
      <c r="Z51" s="80" t="s">
        <v>1152</v>
      </c>
      <c r="AA51" s="80"/>
      <c r="AB51" s="80" t="s">
        <v>64</v>
      </c>
      <c r="AC51" s="80"/>
      <c r="AD51">
        <v>1</v>
      </c>
      <c r="AE51" s="79" t="str">
        <f>REPLACE(INDEX(GroupVertices[Group],MATCH(Edges21[[#This Row],[Vertex 1]],GroupVertices[Vertex],0)),1,1,"")</f>
        <v>14</v>
      </c>
      <c r="AF51" s="79" t="str">
        <f>REPLACE(INDEX(GroupVertices[Group],MATCH(Edges21[[#This Row],[Vertex 2]],GroupVertices[Vertex],0)),1,1,"")</f>
        <v>14</v>
      </c>
      <c r="AG51" s="48">
        <v>0</v>
      </c>
      <c r="AH51" s="49">
        <v>0</v>
      </c>
      <c r="AI51" s="48">
        <v>1</v>
      </c>
      <c r="AJ51" s="49">
        <v>2.4390243902439024</v>
      </c>
      <c r="AK51" s="48">
        <v>0</v>
      </c>
      <c r="AL51" s="49">
        <v>0</v>
      </c>
      <c r="AM51" s="48">
        <v>40</v>
      </c>
      <c r="AN51" s="49">
        <v>97.5609756097561</v>
      </c>
      <c r="AO51" s="48">
        <v>41</v>
      </c>
    </row>
    <row r="52" spans="1:41" ht="15">
      <c r="A52" s="65" t="s">
        <v>363</v>
      </c>
      <c r="B52" s="65" t="s">
        <v>363</v>
      </c>
      <c r="C52" s="66"/>
      <c r="D52" s="67"/>
      <c r="E52" s="68"/>
      <c r="F52" s="69"/>
      <c r="G52" s="66"/>
      <c r="H52" s="70"/>
      <c r="I52" s="71"/>
      <c r="J52" s="71"/>
      <c r="K52" s="34" t="s">
        <v>65</v>
      </c>
      <c r="L52" s="78">
        <v>58</v>
      </c>
      <c r="M52" s="78"/>
      <c r="N52" s="73"/>
      <c r="O52" s="80" t="s">
        <v>305</v>
      </c>
      <c r="P52" s="82" t="s">
        <v>547</v>
      </c>
      <c r="Q52" s="82" t="s">
        <v>547</v>
      </c>
      <c r="R52" s="84">
        <v>43429.49097222222</v>
      </c>
      <c r="S52" s="86" t="s">
        <v>712</v>
      </c>
      <c r="T52" s="80" t="s">
        <v>877</v>
      </c>
      <c r="U52" s="80"/>
      <c r="V52" s="80"/>
      <c r="W52" s="80" t="s">
        <v>1047</v>
      </c>
      <c r="X52" s="80" t="s">
        <v>1143</v>
      </c>
      <c r="Y52" s="80" t="s">
        <v>1147</v>
      </c>
      <c r="Z52" s="80" t="s">
        <v>1152</v>
      </c>
      <c r="AA52" s="80"/>
      <c r="AB52" s="80" t="s">
        <v>64</v>
      </c>
      <c r="AC52" s="80"/>
      <c r="AD52">
        <v>1</v>
      </c>
      <c r="AE52" s="79" t="str">
        <f>REPLACE(INDEX(GroupVertices[Group],MATCH(Edges21[[#This Row],[Vertex 1]],GroupVertices[Vertex],0)),1,1,"")</f>
        <v>1</v>
      </c>
      <c r="AF52" s="79" t="str">
        <f>REPLACE(INDEX(GroupVertices[Group],MATCH(Edges21[[#This Row],[Vertex 2]],GroupVertices[Vertex],0)),1,1,"")</f>
        <v>1</v>
      </c>
      <c r="AG52" s="48">
        <v>0</v>
      </c>
      <c r="AH52" s="49">
        <v>0</v>
      </c>
      <c r="AI52" s="48">
        <v>0</v>
      </c>
      <c r="AJ52" s="49">
        <v>0</v>
      </c>
      <c r="AK52" s="48">
        <v>0</v>
      </c>
      <c r="AL52" s="49">
        <v>0</v>
      </c>
      <c r="AM52" s="48">
        <v>15</v>
      </c>
      <c r="AN52" s="49">
        <v>100</v>
      </c>
      <c r="AO52" s="48">
        <v>15</v>
      </c>
    </row>
    <row r="53" spans="1:41" ht="15">
      <c r="A53" s="65" t="s">
        <v>364</v>
      </c>
      <c r="B53" s="65" t="s">
        <v>364</v>
      </c>
      <c r="C53" s="66"/>
      <c r="D53" s="67"/>
      <c r="E53" s="68"/>
      <c r="F53" s="69"/>
      <c r="G53" s="66"/>
      <c r="H53" s="70"/>
      <c r="I53" s="71"/>
      <c r="J53" s="71"/>
      <c r="K53" s="34" t="s">
        <v>65</v>
      </c>
      <c r="L53" s="78">
        <v>59</v>
      </c>
      <c r="M53" s="78"/>
      <c r="N53" s="73"/>
      <c r="O53" s="80" t="s">
        <v>305</v>
      </c>
      <c r="P53" s="82" t="s">
        <v>548</v>
      </c>
      <c r="Q53" s="82" t="s">
        <v>548</v>
      </c>
      <c r="R53" s="84">
        <v>43430.68263888889</v>
      </c>
      <c r="S53" s="86" t="s">
        <v>713</v>
      </c>
      <c r="T53" s="80" t="s">
        <v>878</v>
      </c>
      <c r="U53" s="80"/>
      <c r="V53" s="80"/>
      <c r="W53" s="80" t="s">
        <v>468</v>
      </c>
      <c r="X53" s="80" t="s">
        <v>1144</v>
      </c>
      <c r="Y53" s="80" t="s">
        <v>1147</v>
      </c>
      <c r="Z53" s="80" t="s">
        <v>1152</v>
      </c>
      <c r="AA53" s="80"/>
      <c r="AB53" s="80" t="s">
        <v>64</v>
      </c>
      <c r="AC53" s="80"/>
      <c r="AD53">
        <v>1</v>
      </c>
      <c r="AE53" s="79" t="str">
        <f>REPLACE(INDEX(GroupVertices[Group],MATCH(Edges21[[#This Row],[Vertex 1]],GroupVertices[Vertex],0)),1,1,"")</f>
        <v>1</v>
      </c>
      <c r="AF53" s="79" t="str">
        <f>REPLACE(INDEX(GroupVertices[Group],MATCH(Edges21[[#This Row],[Vertex 2]],GroupVertices[Vertex],0)),1,1,"")</f>
        <v>1</v>
      </c>
      <c r="AG53" s="48">
        <v>0</v>
      </c>
      <c r="AH53" s="49">
        <v>0</v>
      </c>
      <c r="AI53" s="48">
        <v>2</v>
      </c>
      <c r="AJ53" s="49">
        <v>15.384615384615385</v>
      </c>
      <c r="AK53" s="48">
        <v>0</v>
      </c>
      <c r="AL53" s="49">
        <v>0</v>
      </c>
      <c r="AM53" s="48">
        <v>11</v>
      </c>
      <c r="AN53" s="49">
        <v>84.61538461538461</v>
      </c>
      <c r="AO53" s="48">
        <v>13</v>
      </c>
    </row>
    <row r="54" spans="1:41" ht="15">
      <c r="A54" s="65" t="s">
        <v>365</v>
      </c>
      <c r="B54" s="65" t="s">
        <v>365</v>
      </c>
      <c r="C54" s="66"/>
      <c r="D54" s="67"/>
      <c r="E54" s="68"/>
      <c r="F54" s="69"/>
      <c r="G54" s="66"/>
      <c r="H54" s="70"/>
      <c r="I54" s="71"/>
      <c r="J54" s="71"/>
      <c r="K54" s="34" t="s">
        <v>65</v>
      </c>
      <c r="L54" s="78">
        <v>60</v>
      </c>
      <c r="M54" s="78"/>
      <c r="N54" s="73"/>
      <c r="O54" s="80" t="s">
        <v>305</v>
      </c>
      <c r="P54" s="82" t="s">
        <v>549</v>
      </c>
      <c r="Q54" s="82" t="s">
        <v>549</v>
      </c>
      <c r="R54" s="84">
        <v>43429.85208333333</v>
      </c>
      <c r="S54" s="86" t="s">
        <v>714</v>
      </c>
      <c r="T54" s="80" t="s">
        <v>879</v>
      </c>
      <c r="U54" s="80"/>
      <c r="V54" s="80"/>
      <c r="W54" s="80" t="s">
        <v>1048</v>
      </c>
      <c r="X54" s="80" t="s">
        <v>1142</v>
      </c>
      <c r="Y54" s="80" t="s">
        <v>1146</v>
      </c>
      <c r="Z54" s="80" t="s">
        <v>1152</v>
      </c>
      <c r="AA54" s="80"/>
      <c r="AB54" s="80" t="s">
        <v>64</v>
      </c>
      <c r="AC54" s="80"/>
      <c r="AD54">
        <v>1</v>
      </c>
      <c r="AE54" s="79" t="str">
        <f>REPLACE(INDEX(GroupVertices[Group],MATCH(Edges21[[#This Row],[Vertex 1]],GroupVertices[Vertex],0)),1,1,"")</f>
        <v>1</v>
      </c>
      <c r="AF54" s="79" t="str">
        <f>REPLACE(INDEX(GroupVertices[Group],MATCH(Edges21[[#This Row],[Vertex 2]],GroupVertices[Vertex],0)),1,1,"")</f>
        <v>1</v>
      </c>
      <c r="AG54" s="48">
        <v>0</v>
      </c>
      <c r="AH54" s="49">
        <v>0</v>
      </c>
      <c r="AI54" s="48">
        <v>0</v>
      </c>
      <c r="AJ54" s="49">
        <v>0</v>
      </c>
      <c r="AK54" s="48">
        <v>0</v>
      </c>
      <c r="AL54" s="49">
        <v>0</v>
      </c>
      <c r="AM54" s="48">
        <v>28</v>
      </c>
      <c r="AN54" s="49">
        <v>100</v>
      </c>
      <c r="AO54" s="48">
        <v>28</v>
      </c>
    </row>
    <row r="55" spans="1:41" ht="15">
      <c r="A55" s="65" t="s">
        <v>366</v>
      </c>
      <c r="B55" s="65" t="s">
        <v>366</v>
      </c>
      <c r="C55" s="66"/>
      <c r="D55" s="67"/>
      <c r="E55" s="68"/>
      <c r="F55" s="69"/>
      <c r="G55" s="66"/>
      <c r="H55" s="70"/>
      <c r="I55" s="71"/>
      <c r="J55" s="71"/>
      <c r="K55" s="34" t="s">
        <v>65</v>
      </c>
      <c r="L55" s="78">
        <v>61</v>
      </c>
      <c r="M55" s="78"/>
      <c r="N55" s="73"/>
      <c r="O55" s="80" t="s">
        <v>305</v>
      </c>
      <c r="P55" s="82" t="s">
        <v>550</v>
      </c>
      <c r="Q55" s="82" t="s">
        <v>550</v>
      </c>
      <c r="R55" s="84">
        <v>43430.48055555556</v>
      </c>
      <c r="S55" s="86" t="s">
        <v>715</v>
      </c>
      <c r="T55" s="80" t="s">
        <v>880</v>
      </c>
      <c r="U55" s="80"/>
      <c r="V55" s="80"/>
      <c r="W55" s="80" t="s">
        <v>1049</v>
      </c>
      <c r="X55" s="80" t="s">
        <v>1142</v>
      </c>
      <c r="Y55" s="80" t="s">
        <v>1146</v>
      </c>
      <c r="Z55" s="80" t="s">
        <v>1152</v>
      </c>
      <c r="AA55" s="80"/>
      <c r="AB55" s="80" t="s">
        <v>64</v>
      </c>
      <c r="AC55" s="80"/>
      <c r="AD55">
        <v>1</v>
      </c>
      <c r="AE55" s="79" t="str">
        <f>REPLACE(INDEX(GroupVertices[Group],MATCH(Edges21[[#This Row],[Vertex 1]],GroupVertices[Vertex],0)),1,1,"")</f>
        <v>1</v>
      </c>
      <c r="AF55" s="79" t="str">
        <f>REPLACE(INDEX(GroupVertices[Group],MATCH(Edges21[[#This Row],[Vertex 2]],GroupVertices[Vertex],0)),1,1,"")</f>
        <v>1</v>
      </c>
      <c r="AG55" s="48">
        <v>2</v>
      </c>
      <c r="AH55" s="49">
        <v>8.695652173913043</v>
      </c>
      <c r="AI55" s="48">
        <v>0</v>
      </c>
      <c r="AJ55" s="49">
        <v>0</v>
      </c>
      <c r="AK55" s="48">
        <v>0</v>
      </c>
      <c r="AL55" s="49">
        <v>0</v>
      </c>
      <c r="AM55" s="48">
        <v>21</v>
      </c>
      <c r="AN55" s="49">
        <v>91.30434782608695</v>
      </c>
      <c r="AO55" s="48">
        <v>23</v>
      </c>
    </row>
    <row r="56" spans="1:41" ht="15">
      <c r="A56" s="65" t="s">
        <v>367</v>
      </c>
      <c r="B56" s="65" t="s">
        <v>367</v>
      </c>
      <c r="C56" s="66"/>
      <c r="D56" s="67"/>
      <c r="E56" s="68"/>
      <c r="F56" s="69"/>
      <c r="G56" s="66"/>
      <c r="H56" s="70"/>
      <c r="I56" s="71"/>
      <c r="J56" s="71"/>
      <c r="K56" s="34" t="s">
        <v>65</v>
      </c>
      <c r="L56" s="78">
        <v>62</v>
      </c>
      <c r="M56" s="78"/>
      <c r="N56" s="73"/>
      <c r="O56" s="80" t="s">
        <v>305</v>
      </c>
      <c r="P56" s="82" t="s">
        <v>551</v>
      </c>
      <c r="Q56" s="82" t="s">
        <v>551</v>
      </c>
      <c r="R56" s="84">
        <v>43430.94305555556</v>
      </c>
      <c r="S56" s="86" t="s">
        <v>716</v>
      </c>
      <c r="T56" s="80" t="s">
        <v>881</v>
      </c>
      <c r="U56" s="80"/>
      <c r="V56" s="80"/>
      <c r="W56" s="80" t="s">
        <v>1050</v>
      </c>
      <c r="X56" s="80" t="s">
        <v>1142</v>
      </c>
      <c r="Y56" s="80" t="s">
        <v>1145</v>
      </c>
      <c r="Z56" s="80" t="s">
        <v>1152</v>
      </c>
      <c r="AA56" s="80"/>
      <c r="AB56" s="80" t="s">
        <v>64</v>
      </c>
      <c r="AC56" s="80"/>
      <c r="AD56">
        <v>1</v>
      </c>
      <c r="AE56" s="79" t="str">
        <f>REPLACE(INDEX(GroupVertices[Group],MATCH(Edges21[[#This Row],[Vertex 1]],GroupVertices[Vertex],0)),1,1,"")</f>
        <v>1</v>
      </c>
      <c r="AF56" s="79" t="str">
        <f>REPLACE(INDEX(GroupVertices[Group],MATCH(Edges21[[#This Row],[Vertex 2]],GroupVertices[Vertex],0)),1,1,"")</f>
        <v>1</v>
      </c>
      <c r="AG56" s="48">
        <v>2</v>
      </c>
      <c r="AH56" s="49">
        <v>2.197802197802198</v>
      </c>
      <c r="AI56" s="48">
        <v>2</v>
      </c>
      <c r="AJ56" s="49">
        <v>2.197802197802198</v>
      </c>
      <c r="AK56" s="48">
        <v>0</v>
      </c>
      <c r="AL56" s="49">
        <v>0</v>
      </c>
      <c r="AM56" s="48">
        <v>87</v>
      </c>
      <c r="AN56" s="49">
        <v>95.6043956043956</v>
      </c>
      <c r="AO56" s="48">
        <v>91</v>
      </c>
    </row>
    <row r="57" spans="1:41" ht="15">
      <c r="A57" s="65" t="s">
        <v>368</v>
      </c>
      <c r="B57" s="65" t="s">
        <v>368</v>
      </c>
      <c r="C57" s="66"/>
      <c r="D57" s="67"/>
      <c r="E57" s="68"/>
      <c r="F57" s="69"/>
      <c r="G57" s="66"/>
      <c r="H57" s="70"/>
      <c r="I57" s="71"/>
      <c r="J57" s="71"/>
      <c r="K57" s="34" t="s">
        <v>65</v>
      </c>
      <c r="L57" s="78">
        <v>63</v>
      </c>
      <c r="M57" s="78"/>
      <c r="N57" s="73"/>
      <c r="O57" s="80" t="s">
        <v>305</v>
      </c>
      <c r="P57" s="82" t="s">
        <v>552</v>
      </c>
      <c r="Q57" s="82" t="s">
        <v>552</v>
      </c>
      <c r="R57" s="84">
        <v>43430.925</v>
      </c>
      <c r="S57" s="86" t="s">
        <v>717</v>
      </c>
      <c r="T57" s="80" t="s">
        <v>882</v>
      </c>
      <c r="U57" s="80"/>
      <c r="V57" s="80"/>
      <c r="W57" s="80" t="s">
        <v>1051</v>
      </c>
      <c r="X57" s="80" t="s">
        <v>1143</v>
      </c>
      <c r="Y57" s="80" t="s">
        <v>1147</v>
      </c>
      <c r="Z57" s="80" t="s">
        <v>1152</v>
      </c>
      <c r="AA57" s="80"/>
      <c r="AB57" s="80" t="s">
        <v>64</v>
      </c>
      <c r="AC57" s="80"/>
      <c r="AD57">
        <v>1</v>
      </c>
      <c r="AE57" s="79" t="str">
        <f>REPLACE(INDEX(GroupVertices[Group],MATCH(Edges21[[#This Row],[Vertex 1]],GroupVertices[Vertex],0)),1,1,"")</f>
        <v>1</v>
      </c>
      <c r="AF57" s="79" t="str">
        <f>REPLACE(INDEX(GroupVertices[Group],MATCH(Edges21[[#This Row],[Vertex 2]],GroupVertices[Vertex],0)),1,1,"")</f>
        <v>1</v>
      </c>
      <c r="AG57" s="48">
        <v>2</v>
      </c>
      <c r="AH57" s="49">
        <v>7.142857142857143</v>
      </c>
      <c r="AI57" s="48">
        <v>1</v>
      </c>
      <c r="AJ57" s="49">
        <v>3.5714285714285716</v>
      </c>
      <c r="AK57" s="48">
        <v>0</v>
      </c>
      <c r="AL57" s="49">
        <v>0</v>
      </c>
      <c r="AM57" s="48">
        <v>25</v>
      </c>
      <c r="AN57" s="49">
        <v>89.28571428571429</v>
      </c>
      <c r="AO57" s="48">
        <v>28</v>
      </c>
    </row>
    <row r="58" spans="1:41" ht="15">
      <c r="A58" s="65" t="s">
        <v>369</v>
      </c>
      <c r="B58" s="65" t="s">
        <v>369</v>
      </c>
      <c r="C58" s="66"/>
      <c r="D58" s="67"/>
      <c r="E58" s="68"/>
      <c r="F58" s="69"/>
      <c r="G58" s="66"/>
      <c r="H58" s="70"/>
      <c r="I58" s="71"/>
      <c r="J58" s="71"/>
      <c r="K58" s="34" t="s">
        <v>65</v>
      </c>
      <c r="L58" s="78">
        <v>64</v>
      </c>
      <c r="M58" s="78"/>
      <c r="N58" s="73"/>
      <c r="O58" s="80" t="s">
        <v>305</v>
      </c>
      <c r="P58" s="82" t="s">
        <v>553</v>
      </c>
      <c r="Q58" s="82" t="s">
        <v>553</v>
      </c>
      <c r="R58" s="84">
        <v>43430.50347222222</v>
      </c>
      <c r="S58" s="86" t="s">
        <v>718</v>
      </c>
      <c r="T58" s="80" t="s">
        <v>883</v>
      </c>
      <c r="U58" s="80"/>
      <c r="V58" s="80"/>
      <c r="W58" s="80" t="s">
        <v>1052</v>
      </c>
      <c r="X58" s="80" t="s">
        <v>1142</v>
      </c>
      <c r="Y58" s="80" t="s">
        <v>1146</v>
      </c>
      <c r="Z58" s="80" t="s">
        <v>1152</v>
      </c>
      <c r="AA58" s="80"/>
      <c r="AB58" s="80" t="s">
        <v>64</v>
      </c>
      <c r="AC58" s="80"/>
      <c r="AD58">
        <v>1</v>
      </c>
      <c r="AE58" s="79" t="str">
        <f>REPLACE(INDEX(GroupVertices[Group],MATCH(Edges21[[#This Row],[Vertex 1]],GroupVertices[Vertex],0)),1,1,"")</f>
        <v>1</v>
      </c>
      <c r="AF58" s="79" t="str">
        <f>REPLACE(INDEX(GroupVertices[Group],MATCH(Edges21[[#This Row],[Vertex 2]],GroupVertices[Vertex],0)),1,1,"")</f>
        <v>1</v>
      </c>
      <c r="AG58" s="48">
        <v>0</v>
      </c>
      <c r="AH58" s="49">
        <v>0</v>
      </c>
      <c r="AI58" s="48">
        <v>0</v>
      </c>
      <c r="AJ58" s="49">
        <v>0</v>
      </c>
      <c r="AK58" s="48">
        <v>0</v>
      </c>
      <c r="AL58" s="49">
        <v>0</v>
      </c>
      <c r="AM58" s="48">
        <v>22</v>
      </c>
      <c r="AN58" s="49">
        <v>100</v>
      </c>
      <c r="AO58" s="48">
        <v>22</v>
      </c>
    </row>
    <row r="59" spans="1:41" ht="15">
      <c r="A59" s="65" t="s">
        <v>370</v>
      </c>
      <c r="B59" s="65" t="s">
        <v>370</v>
      </c>
      <c r="C59" s="66"/>
      <c r="D59" s="67"/>
      <c r="E59" s="68"/>
      <c r="F59" s="69"/>
      <c r="G59" s="66"/>
      <c r="H59" s="70"/>
      <c r="I59" s="71"/>
      <c r="J59" s="71"/>
      <c r="K59" s="34" t="s">
        <v>65</v>
      </c>
      <c r="L59" s="78">
        <v>65</v>
      </c>
      <c r="M59" s="78"/>
      <c r="N59" s="73"/>
      <c r="O59" s="80" t="s">
        <v>305</v>
      </c>
      <c r="P59" s="82" t="s">
        <v>554</v>
      </c>
      <c r="Q59" s="82" t="s">
        <v>554</v>
      </c>
      <c r="R59" s="84">
        <v>43429.643055555556</v>
      </c>
      <c r="S59" s="86" t="s">
        <v>719</v>
      </c>
      <c r="T59" s="80" t="s">
        <v>884</v>
      </c>
      <c r="U59" s="80"/>
      <c r="V59" s="80"/>
      <c r="W59" s="80" t="s">
        <v>1053</v>
      </c>
      <c r="X59" s="80" t="s">
        <v>1142</v>
      </c>
      <c r="Y59" s="80" t="s">
        <v>1146</v>
      </c>
      <c r="Z59" s="80" t="s">
        <v>1152</v>
      </c>
      <c r="AA59" s="80"/>
      <c r="AB59" s="80" t="s">
        <v>64</v>
      </c>
      <c r="AC59" s="80"/>
      <c r="AD59">
        <v>1</v>
      </c>
      <c r="AE59" s="79" t="str">
        <f>REPLACE(INDEX(GroupVertices[Group],MATCH(Edges21[[#This Row],[Vertex 1]],GroupVertices[Vertex],0)),1,1,"")</f>
        <v>1</v>
      </c>
      <c r="AF59" s="79" t="str">
        <f>REPLACE(INDEX(GroupVertices[Group],MATCH(Edges21[[#This Row],[Vertex 2]],GroupVertices[Vertex],0)),1,1,"")</f>
        <v>1</v>
      </c>
      <c r="AG59" s="48">
        <v>0</v>
      </c>
      <c r="AH59" s="49">
        <v>0</v>
      </c>
      <c r="AI59" s="48">
        <v>0</v>
      </c>
      <c r="AJ59" s="49">
        <v>0</v>
      </c>
      <c r="AK59" s="48">
        <v>0</v>
      </c>
      <c r="AL59" s="49">
        <v>0</v>
      </c>
      <c r="AM59" s="48">
        <v>6</v>
      </c>
      <c r="AN59" s="49">
        <v>100</v>
      </c>
      <c r="AO59" s="48">
        <v>6</v>
      </c>
    </row>
    <row r="60" spans="1:41" ht="15">
      <c r="A60" s="65" t="s">
        <v>371</v>
      </c>
      <c r="B60" s="65" t="s">
        <v>371</v>
      </c>
      <c r="C60" s="66"/>
      <c r="D60" s="67"/>
      <c r="E60" s="68"/>
      <c r="F60" s="69"/>
      <c r="G60" s="66"/>
      <c r="H60" s="70"/>
      <c r="I60" s="71"/>
      <c r="J60" s="71"/>
      <c r="K60" s="34" t="s">
        <v>65</v>
      </c>
      <c r="L60" s="78">
        <v>66</v>
      </c>
      <c r="M60" s="78"/>
      <c r="N60" s="73"/>
      <c r="O60" s="80" t="s">
        <v>305</v>
      </c>
      <c r="P60" s="82" t="s">
        <v>555</v>
      </c>
      <c r="Q60" s="82" t="s">
        <v>555</v>
      </c>
      <c r="R60" s="84">
        <v>43430.53472222222</v>
      </c>
      <c r="S60" s="86" t="s">
        <v>720</v>
      </c>
      <c r="T60" s="80" t="s">
        <v>885</v>
      </c>
      <c r="U60" s="80"/>
      <c r="V60" s="80"/>
      <c r="W60" s="80" t="s">
        <v>468</v>
      </c>
      <c r="X60" s="80" t="s">
        <v>1142</v>
      </c>
      <c r="Y60" s="80" t="s">
        <v>1145</v>
      </c>
      <c r="Z60" s="80" t="s">
        <v>1152</v>
      </c>
      <c r="AA60" s="80"/>
      <c r="AB60" s="80" t="s">
        <v>64</v>
      </c>
      <c r="AC60" s="80"/>
      <c r="AD60">
        <v>1</v>
      </c>
      <c r="AE60" s="79" t="str">
        <f>REPLACE(INDEX(GroupVertices[Group],MATCH(Edges21[[#This Row],[Vertex 1]],GroupVertices[Vertex],0)),1,1,"")</f>
        <v>1</v>
      </c>
      <c r="AF60" s="79" t="str">
        <f>REPLACE(INDEX(GroupVertices[Group],MATCH(Edges21[[#This Row],[Vertex 2]],GroupVertices[Vertex],0)),1,1,"")</f>
        <v>1</v>
      </c>
      <c r="AG60" s="48">
        <v>1</v>
      </c>
      <c r="AH60" s="49">
        <v>33.333333333333336</v>
      </c>
      <c r="AI60" s="48">
        <v>0</v>
      </c>
      <c r="AJ60" s="49">
        <v>0</v>
      </c>
      <c r="AK60" s="48">
        <v>0</v>
      </c>
      <c r="AL60" s="49">
        <v>0</v>
      </c>
      <c r="AM60" s="48">
        <v>2</v>
      </c>
      <c r="AN60" s="49">
        <v>66.66666666666667</v>
      </c>
      <c r="AO60" s="48">
        <v>3</v>
      </c>
    </row>
    <row r="61" spans="1:41" ht="15">
      <c r="A61" s="65" t="s">
        <v>372</v>
      </c>
      <c r="B61" s="65" t="s">
        <v>481</v>
      </c>
      <c r="C61" s="66"/>
      <c r="D61" s="67"/>
      <c r="E61" s="68"/>
      <c r="F61" s="69"/>
      <c r="G61" s="66"/>
      <c r="H61" s="70"/>
      <c r="I61" s="71"/>
      <c r="J61" s="71"/>
      <c r="K61" s="34" t="s">
        <v>65</v>
      </c>
      <c r="L61" s="78">
        <v>67</v>
      </c>
      <c r="M61" s="78"/>
      <c r="N61" s="73"/>
      <c r="O61" s="80" t="s">
        <v>496</v>
      </c>
      <c r="P61" s="82" t="s">
        <v>556</v>
      </c>
      <c r="Q61" s="82" t="s">
        <v>556</v>
      </c>
      <c r="R61" s="84">
        <v>43429.46111111111</v>
      </c>
      <c r="S61" s="86" t="s">
        <v>721</v>
      </c>
      <c r="T61" s="80" t="s">
        <v>886</v>
      </c>
      <c r="U61" s="80"/>
      <c r="V61" s="80"/>
      <c r="W61" s="80"/>
      <c r="X61" s="80" t="s">
        <v>1143</v>
      </c>
      <c r="Y61" s="80" t="s">
        <v>1148</v>
      </c>
      <c r="Z61" s="80" t="s">
        <v>1152</v>
      </c>
      <c r="AA61" s="80"/>
      <c r="AB61" s="80" t="s">
        <v>64</v>
      </c>
      <c r="AC61" s="80"/>
      <c r="AD61">
        <v>1</v>
      </c>
      <c r="AE61" s="79" t="str">
        <f>REPLACE(INDEX(GroupVertices[Group],MATCH(Edges21[[#This Row],[Vertex 1]],GroupVertices[Vertex],0)),1,1,"")</f>
        <v>3</v>
      </c>
      <c r="AF61" s="79" t="str">
        <f>REPLACE(INDEX(GroupVertices[Group],MATCH(Edges21[[#This Row],[Vertex 2]],GroupVertices[Vertex],0)),1,1,"")</f>
        <v>3</v>
      </c>
      <c r="AG61" s="48">
        <v>2</v>
      </c>
      <c r="AH61" s="49">
        <v>3.278688524590164</v>
      </c>
      <c r="AI61" s="48">
        <v>0</v>
      </c>
      <c r="AJ61" s="49">
        <v>0</v>
      </c>
      <c r="AK61" s="48">
        <v>0</v>
      </c>
      <c r="AL61" s="49">
        <v>0</v>
      </c>
      <c r="AM61" s="48">
        <v>59</v>
      </c>
      <c r="AN61" s="49">
        <v>96.72131147540983</v>
      </c>
      <c r="AO61" s="48">
        <v>61</v>
      </c>
    </row>
    <row r="62" spans="1:41" ht="15">
      <c r="A62" s="65" t="s">
        <v>373</v>
      </c>
      <c r="B62" s="65" t="s">
        <v>373</v>
      </c>
      <c r="C62" s="66"/>
      <c r="D62" s="67"/>
      <c r="E62" s="68"/>
      <c r="F62" s="69"/>
      <c r="G62" s="66"/>
      <c r="H62" s="70"/>
      <c r="I62" s="71"/>
      <c r="J62" s="71"/>
      <c r="K62" s="34" t="s">
        <v>65</v>
      </c>
      <c r="L62" s="78">
        <v>71</v>
      </c>
      <c r="M62" s="78"/>
      <c r="N62" s="73"/>
      <c r="O62" s="80" t="s">
        <v>305</v>
      </c>
      <c r="P62" s="82" t="s">
        <v>557</v>
      </c>
      <c r="Q62" s="82" t="s">
        <v>557</v>
      </c>
      <c r="R62" s="84">
        <v>43430.36111111111</v>
      </c>
      <c r="S62" s="86" t="s">
        <v>722</v>
      </c>
      <c r="T62" s="80" t="s">
        <v>887</v>
      </c>
      <c r="U62" s="80"/>
      <c r="V62" s="80"/>
      <c r="W62" s="80" t="s">
        <v>1054</v>
      </c>
      <c r="X62" s="80" t="s">
        <v>1144</v>
      </c>
      <c r="Y62" s="80" t="s">
        <v>1146</v>
      </c>
      <c r="Z62" s="80" t="s">
        <v>1152</v>
      </c>
      <c r="AA62" s="80"/>
      <c r="AB62" s="80" t="s">
        <v>64</v>
      </c>
      <c r="AC62" s="80"/>
      <c r="AD62">
        <v>1</v>
      </c>
      <c r="AE62" s="79" t="str">
        <f>REPLACE(INDEX(GroupVertices[Group],MATCH(Edges21[[#This Row],[Vertex 1]],GroupVertices[Vertex],0)),1,1,"")</f>
        <v>1</v>
      </c>
      <c r="AF62" s="79" t="str">
        <f>REPLACE(INDEX(GroupVertices[Group],MATCH(Edges21[[#This Row],[Vertex 2]],GroupVertices[Vertex],0)),1,1,"")</f>
        <v>1</v>
      </c>
      <c r="AG62" s="48">
        <v>2</v>
      </c>
      <c r="AH62" s="49">
        <v>6.0606060606060606</v>
      </c>
      <c r="AI62" s="48">
        <v>0</v>
      </c>
      <c r="AJ62" s="49">
        <v>0</v>
      </c>
      <c r="AK62" s="48">
        <v>0</v>
      </c>
      <c r="AL62" s="49">
        <v>0</v>
      </c>
      <c r="AM62" s="48">
        <v>31</v>
      </c>
      <c r="AN62" s="49">
        <v>93.93939393939394</v>
      </c>
      <c r="AO62" s="48">
        <v>33</v>
      </c>
    </row>
    <row r="63" spans="1:41" ht="15">
      <c r="A63" s="65" t="s">
        <v>374</v>
      </c>
      <c r="B63" s="65" t="s">
        <v>374</v>
      </c>
      <c r="C63" s="66"/>
      <c r="D63" s="67"/>
      <c r="E63" s="68"/>
      <c r="F63" s="69"/>
      <c r="G63" s="66"/>
      <c r="H63" s="70"/>
      <c r="I63" s="71"/>
      <c r="J63" s="71"/>
      <c r="K63" s="34" t="s">
        <v>65</v>
      </c>
      <c r="L63" s="78">
        <v>72</v>
      </c>
      <c r="M63" s="78"/>
      <c r="N63" s="73"/>
      <c r="O63" s="80" t="s">
        <v>305</v>
      </c>
      <c r="P63" s="82" t="s">
        <v>558</v>
      </c>
      <c r="Q63" s="82" t="s">
        <v>558</v>
      </c>
      <c r="R63" s="84">
        <v>43429.9125</v>
      </c>
      <c r="S63" s="86" t="s">
        <v>723</v>
      </c>
      <c r="T63" s="80" t="s">
        <v>888</v>
      </c>
      <c r="U63" s="80"/>
      <c r="V63" s="80"/>
      <c r="W63" s="80" t="s">
        <v>1055</v>
      </c>
      <c r="X63" s="80" t="s">
        <v>1142</v>
      </c>
      <c r="Y63" s="80" t="s">
        <v>1143</v>
      </c>
      <c r="Z63" s="80" t="s">
        <v>1152</v>
      </c>
      <c r="AA63" s="80"/>
      <c r="AB63" s="80" t="s">
        <v>64</v>
      </c>
      <c r="AC63" s="80"/>
      <c r="AD63">
        <v>1</v>
      </c>
      <c r="AE63" s="79" t="str">
        <f>REPLACE(INDEX(GroupVertices[Group],MATCH(Edges21[[#This Row],[Vertex 1]],GroupVertices[Vertex],0)),1,1,"")</f>
        <v>1</v>
      </c>
      <c r="AF63" s="79" t="str">
        <f>REPLACE(INDEX(GroupVertices[Group],MATCH(Edges21[[#This Row],[Vertex 2]],GroupVertices[Vertex],0)),1,1,"")</f>
        <v>1</v>
      </c>
      <c r="AG63" s="48">
        <v>0</v>
      </c>
      <c r="AH63" s="49">
        <v>0</v>
      </c>
      <c r="AI63" s="48">
        <v>0</v>
      </c>
      <c r="AJ63" s="49">
        <v>0</v>
      </c>
      <c r="AK63" s="48">
        <v>0</v>
      </c>
      <c r="AL63" s="49">
        <v>0</v>
      </c>
      <c r="AM63" s="48">
        <v>4</v>
      </c>
      <c r="AN63" s="49">
        <v>100</v>
      </c>
      <c r="AO63" s="48">
        <v>4</v>
      </c>
    </row>
    <row r="64" spans="1:41" ht="15">
      <c r="A64" s="65" t="s">
        <v>375</v>
      </c>
      <c r="B64" s="65" t="s">
        <v>375</v>
      </c>
      <c r="C64" s="66"/>
      <c r="D64" s="67"/>
      <c r="E64" s="68"/>
      <c r="F64" s="69"/>
      <c r="G64" s="66"/>
      <c r="H64" s="70"/>
      <c r="I64" s="71"/>
      <c r="J64" s="71"/>
      <c r="K64" s="34" t="s">
        <v>65</v>
      </c>
      <c r="L64" s="78">
        <v>73</v>
      </c>
      <c r="M64" s="78"/>
      <c r="N64" s="73"/>
      <c r="O64" s="80" t="s">
        <v>305</v>
      </c>
      <c r="P64" s="82" t="s">
        <v>559</v>
      </c>
      <c r="Q64" s="82" t="s">
        <v>559</v>
      </c>
      <c r="R64" s="84">
        <v>43429.61736111111</v>
      </c>
      <c r="S64" s="86" t="s">
        <v>724</v>
      </c>
      <c r="T64" s="80" t="s">
        <v>889</v>
      </c>
      <c r="U64" s="80"/>
      <c r="V64" s="80"/>
      <c r="W64" s="80" t="s">
        <v>468</v>
      </c>
      <c r="X64" s="80" t="s">
        <v>1143</v>
      </c>
      <c r="Y64" s="80" t="s">
        <v>1147</v>
      </c>
      <c r="Z64" s="80" t="s">
        <v>1152</v>
      </c>
      <c r="AA64" s="80"/>
      <c r="AB64" s="80" t="s">
        <v>64</v>
      </c>
      <c r="AC64" s="80"/>
      <c r="AD64">
        <v>1</v>
      </c>
      <c r="AE64" s="79" t="str">
        <f>REPLACE(INDEX(GroupVertices[Group],MATCH(Edges21[[#This Row],[Vertex 1]],GroupVertices[Vertex],0)),1,1,"")</f>
        <v>1</v>
      </c>
      <c r="AF64" s="79" t="str">
        <f>REPLACE(INDEX(GroupVertices[Group],MATCH(Edges21[[#This Row],[Vertex 2]],GroupVertices[Vertex],0)),1,1,"")</f>
        <v>1</v>
      </c>
      <c r="AG64" s="48">
        <v>0</v>
      </c>
      <c r="AH64" s="49">
        <v>0</v>
      </c>
      <c r="AI64" s="48">
        <v>0</v>
      </c>
      <c r="AJ64" s="49">
        <v>0</v>
      </c>
      <c r="AK64" s="48">
        <v>0</v>
      </c>
      <c r="AL64" s="49">
        <v>0</v>
      </c>
      <c r="AM64" s="48">
        <v>18</v>
      </c>
      <c r="AN64" s="49">
        <v>100</v>
      </c>
      <c r="AO64" s="48">
        <v>18</v>
      </c>
    </row>
    <row r="65" spans="1:41" ht="15">
      <c r="A65" s="65" t="s">
        <v>376</v>
      </c>
      <c r="B65" s="65" t="s">
        <v>484</v>
      </c>
      <c r="C65" s="66"/>
      <c r="D65" s="67"/>
      <c r="E65" s="68"/>
      <c r="F65" s="69"/>
      <c r="G65" s="66"/>
      <c r="H65" s="70"/>
      <c r="I65" s="71"/>
      <c r="J65" s="71"/>
      <c r="K65" s="34" t="s">
        <v>65</v>
      </c>
      <c r="L65" s="78">
        <v>74</v>
      </c>
      <c r="M65" s="78"/>
      <c r="N65" s="73"/>
      <c r="O65" s="80" t="s">
        <v>496</v>
      </c>
      <c r="P65" s="82" t="s">
        <v>560</v>
      </c>
      <c r="Q65" s="82" t="s">
        <v>560</v>
      </c>
      <c r="R65" s="84">
        <v>43429.12569444445</v>
      </c>
      <c r="S65" s="86" t="s">
        <v>725</v>
      </c>
      <c r="T65" s="80" t="s">
        <v>890</v>
      </c>
      <c r="U65" s="80"/>
      <c r="V65" s="80"/>
      <c r="W65" s="80" t="s">
        <v>1056</v>
      </c>
      <c r="X65" s="80" t="s">
        <v>1142</v>
      </c>
      <c r="Y65" s="80" t="s">
        <v>1146</v>
      </c>
      <c r="Z65" s="80" t="s">
        <v>1152</v>
      </c>
      <c r="AA65" s="80"/>
      <c r="AB65" s="80" t="s">
        <v>64</v>
      </c>
      <c r="AC65" s="80"/>
      <c r="AD65">
        <v>1</v>
      </c>
      <c r="AE65" s="79" t="str">
        <f>REPLACE(INDEX(GroupVertices[Group],MATCH(Edges21[[#This Row],[Vertex 1]],GroupVertices[Vertex],0)),1,1,"")</f>
        <v>4</v>
      </c>
      <c r="AF65" s="79" t="str">
        <f>REPLACE(INDEX(GroupVertices[Group],MATCH(Edges21[[#This Row],[Vertex 2]],GroupVertices[Vertex],0)),1,1,"")</f>
        <v>4</v>
      </c>
      <c r="AG65" s="48">
        <v>2</v>
      </c>
      <c r="AH65" s="49">
        <v>6.666666666666667</v>
      </c>
      <c r="AI65" s="48">
        <v>1</v>
      </c>
      <c r="AJ65" s="49">
        <v>3.3333333333333335</v>
      </c>
      <c r="AK65" s="48">
        <v>0</v>
      </c>
      <c r="AL65" s="49">
        <v>0</v>
      </c>
      <c r="AM65" s="48">
        <v>27</v>
      </c>
      <c r="AN65" s="49">
        <v>90</v>
      </c>
      <c r="AO65" s="48">
        <v>30</v>
      </c>
    </row>
    <row r="66" spans="1:41" ht="15">
      <c r="A66" s="65" t="s">
        <v>377</v>
      </c>
      <c r="B66" s="65" t="s">
        <v>377</v>
      </c>
      <c r="C66" s="66"/>
      <c r="D66" s="67"/>
      <c r="E66" s="68"/>
      <c r="F66" s="69"/>
      <c r="G66" s="66"/>
      <c r="H66" s="70"/>
      <c r="I66" s="71"/>
      <c r="J66" s="71"/>
      <c r="K66" s="34" t="s">
        <v>65</v>
      </c>
      <c r="L66" s="78">
        <v>78</v>
      </c>
      <c r="M66" s="78"/>
      <c r="N66" s="73"/>
      <c r="O66" s="80" t="s">
        <v>305</v>
      </c>
      <c r="P66" s="82" t="s">
        <v>561</v>
      </c>
      <c r="Q66" s="82" t="s">
        <v>561</v>
      </c>
      <c r="R66" s="84">
        <v>43430.816666666666</v>
      </c>
      <c r="S66" s="86" t="s">
        <v>726</v>
      </c>
      <c r="T66" s="80" t="s">
        <v>891</v>
      </c>
      <c r="U66" s="80"/>
      <c r="V66" s="80"/>
      <c r="W66" s="80" t="s">
        <v>1057</v>
      </c>
      <c r="X66" s="80" t="s">
        <v>1144</v>
      </c>
      <c r="Y66" s="80" t="s">
        <v>1146</v>
      </c>
      <c r="Z66" s="80" t="s">
        <v>1152</v>
      </c>
      <c r="AA66" s="80"/>
      <c r="AB66" s="80" t="s">
        <v>64</v>
      </c>
      <c r="AC66" s="80"/>
      <c r="AD66">
        <v>1</v>
      </c>
      <c r="AE66" s="79" t="str">
        <f>REPLACE(INDEX(GroupVertices[Group],MATCH(Edges21[[#This Row],[Vertex 1]],GroupVertices[Vertex],0)),1,1,"")</f>
        <v>1</v>
      </c>
      <c r="AF66" s="79" t="str">
        <f>REPLACE(INDEX(GroupVertices[Group],MATCH(Edges21[[#This Row],[Vertex 2]],GroupVertices[Vertex],0)),1,1,"")</f>
        <v>1</v>
      </c>
      <c r="AG66" s="48">
        <v>0</v>
      </c>
      <c r="AH66" s="49">
        <v>0</v>
      </c>
      <c r="AI66" s="48">
        <v>0</v>
      </c>
      <c r="AJ66" s="49">
        <v>0</v>
      </c>
      <c r="AK66" s="48">
        <v>0</v>
      </c>
      <c r="AL66" s="49">
        <v>0</v>
      </c>
      <c r="AM66" s="48">
        <v>14</v>
      </c>
      <c r="AN66" s="49">
        <v>100</v>
      </c>
      <c r="AO66" s="48">
        <v>14</v>
      </c>
    </row>
    <row r="67" spans="1:41" ht="15">
      <c r="A67" s="65" t="s">
        <v>378</v>
      </c>
      <c r="B67" s="65" t="s">
        <v>378</v>
      </c>
      <c r="C67" s="66"/>
      <c r="D67" s="67"/>
      <c r="E67" s="68"/>
      <c r="F67" s="69"/>
      <c r="G67" s="66"/>
      <c r="H67" s="70"/>
      <c r="I67" s="71"/>
      <c r="J67" s="71"/>
      <c r="K67" s="34" t="s">
        <v>65</v>
      </c>
      <c r="L67" s="78">
        <v>79</v>
      </c>
      <c r="M67" s="78"/>
      <c r="N67" s="73"/>
      <c r="O67" s="80" t="s">
        <v>305</v>
      </c>
      <c r="P67" s="82" t="s">
        <v>562</v>
      </c>
      <c r="Q67" s="82" t="s">
        <v>562</v>
      </c>
      <c r="R67" s="84">
        <v>43429.71944444445</v>
      </c>
      <c r="S67" s="86" t="s">
        <v>727</v>
      </c>
      <c r="T67" s="80" t="s">
        <v>892</v>
      </c>
      <c r="U67" s="80"/>
      <c r="V67" s="80"/>
      <c r="W67" s="80" t="s">
        <v>1058</v>
      </c>
      <c r="X67" s="80" t="s">
        <v>1144</v>
      </c>
      <c r="Y67" s="80" t="s">
        <v>1145</v>
      </c>
      <c r="Z67" s="80" t="s">
        <v>1152</v>
      </c>
      <c r="AA67" s="80"/>
      <c r="AB67" s="80" t="s">
        <v>64</v>
      </c>
      <c r="AC67" s="80"/>
      <c r="AD67">
        <v>1</v>
      </c>
      <c r="AE67" s="79" t="str">
        <f>REPLACE(INDEX(GroupVertices[Group],MATCH(Edges21[[#This Row],[Vertex 1]],GroupVertices[Vertex],0)),1,1,"")</f>
        <v>1</v>
      </c>
      <c r="AF67" s="79" t="str">
        <f>REPLACE(INDEX(GroupVertices[Group],MATCH(Edges21[[#This Row],[Vertex 2]],GroupVertices[Vertex],0)),1,1,"")</f>
        <v>1</v>
      </c>
      <c r="AG67" s="48">
        <v>0</v>
      </c>
      <c r="AH67" s="49">
        <v>0</v>
      </c>
      <c r="AI67" s="48">
        <v>0</v>
      </c>
      <c r="AJ67" s="49">
        <v>0</v>
      </c>
      <c r="AK67" s="48">
        <v>0</v>
      </c>
      <c r="AL67" s="49">
        <v>0</v>
      </c>
      <c r="AM67" s="48">
        <v>89</v>
      </c>
      <c r="AN67" s="49">
        <v>100</v>
      </c>
      <c r="AO67" s="48">
        <v>89</v>
      </c>
    </row>
    <row r="68" spans="1:41" ht="15">
      <c r="A68" s="65" t="s">
        <v>379</v>
      </c>
      <c r="B68" s="65" t="s">
        <v>379</v>
      </c>
      <c r="C68" s="66"/>
      <c r="D68" s="67"/>
      <c r="E68" s="68"/>
      <c r="F68" s="69"/>
      <c r="G68" s="66"/>
      <c r="H68" s="70"/>
      <c r="I68" s="71"/>
      <c r="J68" s="71"/>
      <c r="K68" s="34" t="s">
        <v>65</v>
      </c>
      <c r="L68" s="78">
        <v>80</v>
      </c>
      <c r="M68" s="78"/>
      <c r="N68" s="73"/>
      <c r="O68" s="80" t="s">
        <v>305</v>
      </c>
      <c r="P68" s="82" t="s">
        <v>563</v>
      </c>
      <c r="Q68" s="82" t="s">
        <v>563</v>
      </c>
      <c r="R68" s="84">
        <v>43429.84652777778</v>
      </c>
      <c r="S68" s="86" t="s">
        <v>728</v>
      </c>
      <c r="T68" s="80" t="s">
        <v>893</v>
      </c>
      <c r="U68" s="80"/>
      <c r="V68" s="80"/>
      <c r="W68" s="80" t="s">
        <v>1059</v>
      </c>
      <c r="X68" s="80" t="s">
        <v>1142</v>
      </c>
      <c r="Y68" s="80" t="s">
        <v>1143</v>
      </c>
      <c r="Z68" s="80" t="s">
        <v>1152</v>
      </c>
      <c r="AA68" s="80"/>
      <c r="AB68" s="80" t="s">
        <v>64</v>
      </c>
      <c r="AC68" s="80"/>
      <c r="AD68">
        <v>1</v>
      </c>
      <c r="AE68" s="79" t="str">
        <f>REPLACE(INDEX(GroupVertices[Group],MATCH(Edges21[[#This Row],[Vertex 1]],GroupVertices[Vertex],0)),1,1,"")</f>
        <v>1</v>
      </c>
      <c r="AF68" s="79" t="str">
        <f>REPLACE(INDEX(GroupVertices[Group],MATCH(Edges21[[#This Row],[Vertex 2]],GroupVertices[Vertex],0)),1,1,"")</f>
        <v>1</v>
      </c>
      <c r="AG68" s="48">
        <v>1</v>
      </c>
      <c r="AH68" s="49">
        <v>2.1739130434782608</v>
      </c>
      <c r="AI68" s="48">
        <v>0</v>
      </c>
      <c r="AJ68" s="49">
        <v>0</v>
      </c>
      <c r="AK68" s="48">
        <v>0</v>
      </c>
      <c r="AL68" s="49">
        <v>0</v>
      </c>
      <c r="AM68" s="48">
        <v>45</v>
      </c>
      <c r="AN68" s="49">
        <v>97.82608695652173</v>
      </c>
      <c r="AO68" s="48">
        <v>46</v>
      </c>
    </row>
    <row r="69" spans="1:41" ht="15">
      <c r="A69" s="65" t="s">
        <v>380</v>
      </c>
      <c r="B69" s="65" t="s">
        <v>380</v>
      </c>
      <c r="C69" s="66"/>
      <c r="D69" s="67"/>
      <c r="E69" s="68"/>
      <c r="F69" s="69"/>
      <c r="G69" s="66"/>
      <c r="H69" s="70"/>
      <c r="I69" s="71"/>
      <c r="J69" s="71"/>
      <c r="K69" s="34" t="s">
        <v>65</v>
      </c>
      <c r="L69" s="78">
        <v>81</v>
      </c>
      <c r="M69" s="78"/>
      <c r="N69" s="73"/>
      <c r="O69" s="80" t="s">
        <v>305</v>
      </c>
      <c r="P69" s="82" t="s">
        <v>564</v>
      </c>
      <c r="Q69" s="82" t="s">
        <v>564</v>
      </c>
      <c r="R69" s="84">
        <v>43429.81527777778</v>
      </c>
      <c r="S69" s="86" t="s">
        <v>729</v>
      </c>
      <c r="T69" s="80" t="s">
        <v>894</v>
      </c>
      <c r="U69" s="80"/>
      <c r="V69" s="80"/>
      <c r="W69" s="80" t="s">
        <v>1024</v>
      </c>
      <c r="X69" s="80" t="s">
        <v>1142</v>
      </c>
      <c r="Y69" s="80" t="s">
        <v>1147</v>
      </c>
      <c r="Z69" s="80" t="s">
        <v>1152</v>
      </c>
      <c r="AA69" s="80"/>
      <c r="AB69" s="80" t="s">
        <v>64</v>
      </c>
      <c r="AC69" s="80"/>
      <c r="AD69">
        <v>1</v>
      </c>
      <c r="AE69" s="79" t="str">
        <f>REPLACE(INDEX(GroupVertices[Group],MATCH(Edges21[[#This Row],[Vertex 1]],GroupVertices[Vertex],0)),1,1,"")</f>
        <v>1</v>
      </c>
      <c r="AF69" s="79" t="str">
        <f>REPLACE(INDEX(GroupVertices[Group],MATCH(Edges21[[#This Row],[Vertex 2]],GroupVertices[Vertex],0)),1,1,"")</f>
        <v>1</v>
      </c>
      <c r="AG69" s="48">
        <v>2</v>
      </c>
      <c r="AH69" s="49">
        <v>5.405405405405405</v>
      </c>
      <c r="AI69" s="48">
        <v>0</v>
      </c>
      <c r="AJ69" s="49">
        <v>0</v>
      </c>
      <c r="AK69" s="48">
        <v>0</v>
      </c>
      <c r="AL69" s="49">
        <v>0</v>
      </c>
      <c r="AM69" s="48">
        <v>35</v>
      </c>
      <c r="AN69" s="49">
        <v>94.5945945945946</v>
      </c>
      <c r="AO69" s="48">
        <v>37</v>
      </c>
    </row>
    <row r="70" spans="1:41" ht="15">
      <c r="A70" s="65" t="s">
        <v>381</v>
      </c>
      <c r="B70" s="65" t="s">
        <v>381</v>
      </c>
      <c r="C70" s="66"/>
      <c r="D70" s="67"/>
      <c r="E70" s="68"/>
      <c r="F70" s="69"/>
      <c r="G70" s="66"/>
      <c r="H70" s="70"/>
      <c r="I70" s="71"/>
      <c r="J70" s="71"/>
      <c r="K70" s="34" t="s">
        <v>65</v>
      </c>
      <c r="L70" s="78">
        <v>82</v>
      </c>
      <c r="M70" s="78"/>
      <c r="N70" s="73"/>
      <c r="O70" s="80" t="s">
        <v>305</v>
      </c>
      <c r="P70" s="82" t="s">
        <v>565</v>
      </c>
      <c r="Q70" s="82" t="s">
        <v>565</v>
      </c>
      <c r="R70" s="84">
        <v>43430.660416666666</v>
      </c>
      <c r="S70" s="86" t="s">
        <v>730</v>
      </c>
      <c r="T70" s="80" t="s">
        <v>895</v>
      </c>
      <c r="U70" s="80"/>
      <c r="V70" s="80"/>
      <c r="W70" s="80" t="s">
        <v>1060</v>
      </c>
      <c r="X70" s="80" t="s">
        <v>1143</v>
      </c>
      <c r="Y70" s="80" t="s">
        <v>1147</v>
      </c>
      <c r="Z70" s="80" t="s">
        <v>1152</v>
      </c>
      <c r="AA70" s="80"/>
      <c r="AB70" s="80" t="s">
        <v>64</v>
      </c>
      <c r="AC70" s="80"/>
      <c r="AD70">
        <v>1</v>
      </c>
      <c r="AE70" s="79" t="str">
        <f>REPLACE(INDEX(GroupVertices[Group],MATCH(Edges21[[#This Row],[Vertex 1]],GroupVertices[Vertex],0)),1,1,"")</f>
        <v>1</v>
      </c>
      <c r="AF70" s="79" t="str">
        <f>REPLACE(INDEX(GroupVertices[Group],MATCH(Edges21[[#This Row],[Vertex 2]],GroupVertices[Vertex],0)),1,1,"")</f>
        <v>1</v>
      </c>
      <c r="AG70" s="48">
        <v>0</v>
      </c>
      <c r="AH70" s="49">
        <v>0</v>
      </c>
      <c r="AI70" s="48">
        <v>1</v>
      </c>
      <c r="AJ70" s="49">
        <v>4</v>
      </c>
      <c r="AK70" s="48">
        <v>0</v>
      </c>
      <c r="AL70" s="49">
        <v>0</v>
      </c>
      <c r="AM70" s="48">
        <v>24</v>
      </c>
      <c r="AN70" s="49">
        <v>96</v>
      </c>
      <c r="AO70" s="48">
        <v>25</v>
      </c>
    </row>
    <row r="71" spans="1:41" ht="15">
      <c r="A71" s="65" t="s">
        <v>382</v>
      </c>
      <c r="B71" s="65" t="s">
        <v>382</v>
      </c>
      <c r="C71" s="66"/>
      <c r="D71" s="67"/>
      <c r="E71" s="68"/>
      <c r="F71" s="69"/>
      <c r="G71" s="66"/>
      <c r="H71" s="70"/>
      <c r="I71" s="71"/>
      <c r="J71" s="71"/>
      <c r="K71" s="34" t="s">
        <v>65</v>
      </c>
      <c r="L71" s="78">
        <v>83</v>
      </c>
      <c r="M71" s="78"/>
      <c r="N71" s="73"/>
      <c r="O71" s="80" t="s">
        <v>305</v>
      </c>
      <c r="P71" s="82" t="s">
        <v>566</v>
      </c>
      <c r="Q71" s="82" t="s">
        <v>566</v>
      </c>
      <c r="R71" s="84">
        <v>43429.481944444444</v>
      </c>
      <c r="S71" s="86" t="s">
        <v>731</v>
      </c>
      <c r="T71" s="80" t="s">
        <v>896</v>
      </c>
      <c r="U71" s="80"/>
      <c r="V71" s="80"/>
      <c r="W71" s="80" t="s">
        <v>1061</v>
      </c>
      <c r="X71" s="80" t="s">
        <v>1142</v>
      </c>
      <c r="Y71" s="80" t="s">
        <v>1149</v>
      </c>
      <c r="Z71" s="80" t="s">
        <v>1152</v>
      </c>
      <c r="AA71" s="80"/>
      <c r="AB71" s="80" t="s">
        <v>64</v>
      </c>
      <c r="AC71" s="80"/>
      <c r="AD71">
        <v>1</v>
      </c>
      <c r="AE71" s="79" t="str">
        <f>REPLACE(INDEX(GroupVertices[Group],MATCH(Edges21[[#This Row],[Vertex 1]],GroupVertices[Vertex],0)),1,1,"")</f>
        <v>1</v>
      </c>
      <c r="AF71" s="79" t="str">
        <f>REPLACE(INDEX(GroupVertices[Group],MATCH(Edges21[[#This Row],[Vertex 2]],GroupVertices[Vertex],0)),1,1,"")</f>
        <v>1</v>
      </c>
      <c r="AG71" s="48">
        <v>1</v>
      </c>
      <c r="AH71" s="49">
        <v>5.555555555555555</v>
      </c>
      <c r="AI71" s="48">
        <v>0</v>
      </c>
      <c r="AJ71" s="49">
        <v>0</v>
      </c>
      <c r="AK71" s="48">
        <v>0</v>
      </c>
      <c r="AL71" s="49">
        <v>0</v>
      </c>
      <c r="AM71" s="48">
        <v>17</v>
      </c>
      <c r="AN71" s="49">
        <v>94.44444444444444</v>
      </c>
      <c r="AO71" s="48">
        <v>18</v>
      </c>
    </row>
    <row r="72" spans="1:41" ht="15">
      <c r="A72" s="65" t="s">
        <v>383</v>
      </c>
      <c r="B72" s="65" t="s">
        <v>383</v>
      </c>
      <c r="C72" s="66"/>
      <c r="D72" s="67"/>
      <c r="E72" s="68"/>
      <c r="F72" s="69"/>
      <c r="G72" s="66"/>
      <c r="H72" s="70"/>
      <c r="I72" s="71"/>
      <c r="J72" s="71"/>
      <c r="K72" s="34" t="s">
        <v>65</v>
      </c>
      <c r="L72" s="78">
        <v>84</v>
      </c>
      <c r="M72" s="78"/>
      <c r="N72" s="73"/>
      <c r="O72" s="80" t="s">
        <v>305</v>
      </c>
      <c r="P72" s="82" t="s">
        <v>567</v>
      </c>
      <c r="Q72" s="82" t="s">
        <v>567</v>
      </c>
      <c r="R72" s="84">
        <v>43429.98611111111</v>
      </c>
      <c r="S72" s="86" t="s">
        <v>732</v>
      </c>
      <c r="T72" s="80" t="s">
        <v>897</v>
      </c>
      <c r="U72" s="80"/>
      <c r="V72" s="80"/>
      <c r="W72" s="80" t="s">
        <v>1062</v>
      </c>
      <c r="X72" s="80" t="s">
        <v>1143</v>
      </c>
      <c r="Y72" s="80" t="s">
        <v>1146</v>
      </c>
      <c r="Z72" s="80" t="s">
        <v>1152</v>
      </c>
      <c r="AA72" s="80"/>
      <c r="AB72" s="80" t="s">
        <v>64</v>
      </c>
      <c r="AC72" s="80"/>
      <c r="AD72">
        <v>1</v>
      </c>
      <c r="AE72" s="79" t="str">
        <f>REPLACE(INDEX(GroupVertices[Group],MATCH(Edges21[[#This Row],[Vertex 1]],GroupVertices[Vertex],0)),1,1,"")</f>
        <v>1</v>
      </c>
      <c r="AF72" s="79" t="str">
        <f>REPLACE(INDEX(GroupVertices[Group],MATCH(Edges21[[#This Row],[Vertex 2]],GroupVertices[Vertex],0)),1,1,"")</f>
        <v>1</v>
      </c>
      <c r="AG72" s="48">
        <v>0</v>
      </c>
      <c r="AH72" s="49">
        <v>0</v>
      </c>
      <c r="AI72" s="48">
        <v>1</v>
      </c>
      <c r="AJ72" s="49">
        <v>2.9411764705882355</v>
      </c>
      <c r="AK72" s="48">
        <v>0</v>
      </c>
      <c r="AL72" s="49">
        <v>0</v>
      </c>
      <c r="AM72" s="48">
        <v>33</v>
      </c>
      <c r="AN72" s="49">
        <v>97.05882352941177</v>
      </c>
      <c r="AO72" s="48">
        <v>34</v>
      </c>
    </row>
    <row r="73" spans="1:41" ht="15">
      <c r="A73" s="65" t="s">
        <v>384</v>
      </c>
      <c r="B73" s="65" t="s">
        <v>384</v>
      </c>
      <c r="C73" s="66"/>
      <c r="D73" s="67"/>
      <c r="E73" s="68"/>
      <c r="F73" s="69"/>
      <c r="G73" s="66"/>
      <c r="H73" s="70"/>
      <c r="I73" s="71"/>
      <c r="J73" s="71"/>
      <c r="K73" s="34" t="s">
        <v>65</v>
      </c>
      <c r="L73" s="78">
        <v>85</v>
      </c>
      <c r="M73" s="78"/>
      <c r="N73" s="73"/>
      <c r="O73" s="80" t="s">
        <v>305</v>
      </c>
      <c r="P73" s="82" t="s">
        <v>568</v>
      </c>
      <c r="Q73" s="82" t="s">
        <v>568</v>
      </c>
      <c r="R73" s="84">
        <v>43430.7375</v>
      </c>
      <c r="S73" s="86" t="s">
        <v>733</v>
      </c>
      <c r="T73" s="80" t="s">
        <v>898</v>
      </c>
      <c r="U73" s="80"/>
      <c r="V73" s="80"/>
      <c r="W73" s="80" t="s">
        <v>468</v>
      </c>
      <c r="X73" s="80" t="s">
        <v>1142</v>
      </c>
      <c r="Y73" s="80" t="s">
        <v>1147</v>
      </c>
      <c r="Z73" s="80" t="s">
        <v>1152</v>
      </c>
      <c r="AA73" s="80"/>
      <c r="AB73" s="80" t="s">
        <v>64</v>
      </c>
      <c r="AC73" s="80"/>
      <c r="AD73">
        <v>1</v>
      </c>
      <c r="AE73" s="79" t="str">
        <f>REPLACE(INDEX(GroupVertices[Group],MATCH(Edges21[[#This Row],[Vertex 1]],GroupVertices[Vertex],0)),1,1,"")</f>
        <v>1</v>
      </c>
      <c r="AF73" s="79" t="str">
        <f>REPLACE(INDEX(GroupVertices[Group],MATCH(Edges21[[#This Row],[Vertex 2]],GroupVertices[Vertex],0)),1,1,"")</f>
        <v>1</v>
      </c>
      <c r="AG73" s="48">
        <v>0</v>
      </c>
      <c r="AH73" s="49">
        <v>0</v>
      </c>
      <c r="AI73" s="48">
        <v>0</v>
      </c>
      <c r="AJ73" s="49">
        <v>0</v>
      </c>
      <c r="AK73" s="48">
        <v>0</v>
      </c>
      <c r="AL73" s="49">
        <v>0</v>
      </c>
      <c r="AM73" s="48">
        <v>15</v>
      </c>
      <c r="AN73" s="49">
        <v>100</v>
      </c>
      <c r="AO73" s="48">
        <v>15</v>
      </c>
    </row>
    <row r="74" spans="1:41" ht="15">
      <c r="A74" s="65" t="s">
        <v>385</v>
      </c>
      <c r="B74" s="65" t="s">
        <v>385</v>
      </c>
      <c r="C74" s="66"/>
      <c r="D74" s="67"/>
      <c r="E74" s="68"/>
      <c r="F74" s="69"/>
      <c r="G74" s="66"/>
      <c r="H74" s="70"/>
      <c r="I74" s="71"/>
      <c r="J74" s="71"/>
      <c r="K74" s="34" t="s">
        <v>65</v>
      </c>
      <c r="L74" s="78">
        <v>86</v>
      </c>
      <c r="M74" s="78"/>
      <c r="N74" s="73"/>
      <c r="O74" s="80" t="s">
        <v>305</v>
      </c>
      <c r="P74" s="82" t="s">
        <v>569</v>
      </c>
      <c r="Q74" s="82" t="s">
        <v>569</v>
      </c>
      <c r="R74" s="84">
        <v>43429.49375</v>
      </c>
      <c r="S74" s="86" t="s">
        <v>734</v>
      </c>
      <c r="T74" s="80" t="s">
        <v>899</v>
      </c>
      <c r="U74" s="80"/>
      <c r="V74" s="80"/>
      <c r="W74" s="80" t="s">
        <v>1063</v>
      </c>
      <c r="X74" s="80" t="s">
        <v>1142</v>
      </c>
      <c r="Y74" s="80" t="s">
        <v>1146</v>
      </c>
      <c r="Z74" s="80" t="s">
        <v>1152</v>
      </c>
      <c r="AA74" s="80"/>
      <c r="AB74" s="80" t="s">
        <v>64</v>
      </c>
      <c r="AC74" s="80"/>
      <c r="AD74">
        <v>1</v>
      </c>
      <c r="AE74" s="79" t="str">
        <f>REPLACE(INDEX(GroupVertices[Group],MATCH(Edges21[[#This Row],[Vertex 1]],GroupVertices[Vertex],0)),1,1,"")</f>
        <v>1</v>
      </c>
      <c r="AF74" s="79" t="str">
        <f>REPLACE(INDEX(GroupVertices[Group],MATCH(Edges21[[#This Row],[Vertex 2]],GroupVertices[Vertex],0)),1,1,"")</f>
        <v>1</v>
      </c>
      <c r="AG74" s="48">
        <v>1</v>
      </c>
      <c r="AH74" s="49">
        <v>1.5151515151515151</v>
      </c>
      <c r="AI74" s="48">
        <v>0</v>
      </c>
      <c r="AJ74" s="49">
        <v>0</v>
      </c>
      <c r="AK74" s="48">
        <v>0</v>
      </c>
      <c r="AL74" s="49">
        <v>0</v>
      </c>
      <c r="AM74" s="48">
        <v>65</v>
      </c>
      <c r="AN74" s="49">
        <v>98.48484848484848</v>
      </c>
      <c r="AO74" s="48">
        <v>66</v>
      </c>
    </row>
    <row r="75" spans="1:41" ht="15">
      <c r="A75" s="65" t="s">
        <v>386</v>
      </c>
      <c r="B75" s="65" t="s">
        <v>386</v>
      </c>
      <c r="C75" s="66"/>
      <c r="D75" s="67"/>
      <c r="E75" s="68"/>
      <c r="F75" s="69"/>
      <c r="G75" s="66"/>
      <c r="H75" s="70"/>
      <c r="I75" s="71"/>
      <c r="J75" s="71"/>
      <c r="K75" s="34" t="s">
        <v>65</v>
      </c>
      <c r="L75" s="78">
        <v>87</v>
      </c>
      <c r="M75" s="78"/>
      <c r="N75" s="73"/>
      <c r="O75" s="80" t="s">
        <v>305</v>
      </c>
      <c r="P75" s="82" t="s">
        <v>570</v>
      </c>
      <c r="Q75" s="82" t="s">
        <v>570</v>
      </c>
      <c r="R75" s="84">
        <v>43429.81805555556</v>
      </c>
      <c r="S75" s="86" t="s">
        <v>735</v>
      </c>
      <c r="T75" s="80" t="s">
        <v>900</v>
      </c>
      <c r="U75" s="80"/>
      <c r="V75" s="80"/>
      <c r="W75" s="80" t="s">
        <v>1064</v>
      </c>
      <c r="X75" s="80" t="s">
        <v>1143</v>
      </c>
      <c r="Y75" s="80" t="s">
        <v>1145</v>
      </c>
      <c r="Z75" s="80" t="s">
        <v>1152</v>
      </c>
      <c r="AA75" s="80"/>
      <c r="AB75" s="80" t="s">
        <v>64</v>
      </c>
      <c r="AC75" s="80"/>
      <c r="AD75">
        <v>1</v>
      </c>
      <c r="AE75" s="79" t="str">
        <f>REPLACE(INDEX(GroupVertices[Group],MATCH(Edges21[[#This Row],[Vertex 1]],GroupVertices[Vertex],0)),1,1,"")</f>
        <v>1</v>
      </c>
      <c r="AF75" s="79" t="str">
        <f>REPLACE(INDEX(GroupVertices[Group],MATCH(Edges21[[#This Row],[Vertex 2]],GroupVertices[Vertex],0)),1,1,"")</f>
        <v>1</v>
      </c>
      <c r="AG75" s="48">
        <v>1</v>
      </c>
      <c r="AH75" s="49">
        <v>1.7241379310344827</v>
      </c>
      <c r="AI75" s="48">
        <v>0</v>
      </c>
      <c r="AJ75" s="49">
        <v>0</v>
      </c>
      <c r="AK75" s="48">
        <v>0</v>
      </c>
      <c r="AL75" s="49">
        <v>0</v>
      </c>
      <c r="AM75" s="48">
        <v>57</v>
      </c>
      <c r="AN75" s="49">
        <v>98.27586206896552</v>
      </c>
      <c r="AO75" s="48">
        <v>58</v>
      </c>
    </row>
    <row r="76" spans="1:41" ht="15">
      <c r="A76" s="65" t="s">
        <v>387</v>
      </c>
      <c r="B76" s="65" t="s">
        <v>387</v>
      </c>
      <c r="C76" s="66"/>
      <c r="D76" s="67"/>
      <c r="E76" s="68"/>
      <c r="F76" s="69"/>
      <c r="G76" s="66"/>
      <c r="H76" s="70"/>
      <c r="I76" s="71"/>
      <c r="J76" s="71"/>
      <c r="K76" s="34" t="s">
        <v>65</v>
      </c>
      <c r="L76" s="78">
        <v>88</v>
      </c>
      <c r="M76" s="78"/>
      <c r="N76" s="73"/>
      <c r="O76" s="80" t="s">
        <v>305</v>
      </c>
      <c r="P76" s="82" t="s">
        <v>571</v>
      </c>
      <c r="Q76" s="82" t="s">
        <v>571</v>
      </c>
      <c r="R76" s="84">
        <v>43430.697222222225</v>
      </c>
      <c r="S76" s="86" t="s">
        <v>736</v>
      </c>
      <c r="T76" s="80" t="s">
        <v>901</v>
      </c>
      <c r="U76" s="80"/>
      <c r="V76" s="80"/>
      <c r="W76" s="80" t="s">
        <v>1065</v>
      </c>
      <c r="X76" s="80" t="s">
        <v>1142</v>
      </c>
      <c r="Y76" s="80" t="s">
        <v>1150</v>
      </c>
      <c r="Z76" s="80" t="s">
        <v>1152</v>
      </c>
      <c r="AA76" s="80"/>
      <c r="AB76" s="80" t="s">
        <v>64</v>
      </c>
      <c r="AC76" s="80"/>
      <c r="AD76">
        <v>1</v>
      </c>
      <c r="AE76" s="79" t="str">
        <f>REPLACE(INDEX(GroupVertices[Group],MATCH(Edges21[[#This Row],[Vertex 1]],GroupVertices[Vertex],0)),1,1,"")</f>
        <v>1</v>
      </c>
      <c r="AF76" s="79" t="str">
        <f>REPLACE(INDEX(GroupVertices[Group],MATCH(Edges21[[#This Row],[Vertex 2]],GroupVertices[Vertex],0)),1,1,"")</f>
        <v>1</v>
      </c>
      <c r="AG76" s="48">
        <v>3</v>
      </c>
      <c r="AH76" s="49">
        <v>21.428571428571427</v>
      </c>
      <c r="AI76" s="48">
        <v>0</v>
      </c>
      <c r="AJ76" s="49">
        <v>0</v>
      </c>
      <c r="AK76" s="48">
        <v>0</v>
      </c>
      <c r="AL76" s="49">
        <v>0</v>
      </c>
      <c r="AM76" s="48">
        <v>11</v>
      </c>
      <c r="AN76" s="49">
        <v>78.57142857142857</v>
      </c>
      <c r="AO76" s="48">
        <v>14</v>
      </c>
    </row>
    <row r="77" spans="1:41" ht="15">
      <c r="A77" s="65" t="s">
        <v>388</v>
      </c>
      <c r="B77" s="65" t="s">
        <v>388</v>
      </c>
      <c r="C77" s="66"/>
      <c r="D77" s="67"/>
      <c r="E77" s="68"/>
      <c r="F77" s="69"/>
      <c r="G77" s="66"/>
      <c r="H77" s="70"/>
      <c r="I77" s="71"/>
      <c r="J77" s="71"/>
      <c r="K77" s="34" t="s">
        <v>65</v>
      </c>
      <c r="L77" s="78">
        <v>89</v>
      </c>
      <c r="M77" s="78"/>
      <c r="N77" s="73"/>
      <c r="O77" s="80" t="s">
        <v>305</v>
      </c>
      <c r="P77" s="82" t="s">
        <v>572</v>
      </c>
      <c r="Q77" s="82" t="s">
        <v>572</v>
      </c>
      <c r="R77" s="84">
        <v>43430.88055555556</v>
      </c>
      <c r="S77" s="86" t="s">
        <v>737</v>
      </c>
      <c r="T77" s="80" t="s">
        <v>902</v>
      </c>
      <c r="U77" s="80"/>
      <c r="V77" s="80"/>
      <c r="W77" s="80" t="s">
        <v>1066</v>
      </c>
      <c r="X77" s="80" t="s">
        <v>1142</v>
      </c>
      <c r="Y77" s="80" t="s">
        <v>1146</v>
      </c>
      <c r="Z77" s="80" t="s">
        <v>1152</v>
      </c>
      <c r="AA77" s="80"/>
      <c r="AB77" s="80" t="s">
        <v>64</v>
      </c>
      <c r="AC77" s="80"/>
      <c r="AD77">
        <v>1</v>
      </c>
      <c r="AE77" s="79" t="str">
        <f>REPLACE(INDEX(GroupVertices[Group],MATCH(Edges21[[#This Row],[Vertex 1]],GroupVertices[Vertex],0)),1,1,"")</f>
        <v>1</v>
      </c>
      <c r="AF77" s="79" t="str">
        <f>REPLACE(INDEX(GroupVertices[Group],MATCH(Edges21[[#This Row],[Vertex 2]],GroupVertices[Vertex],0)),1,1,"")</f>
        <v>1</v>
      </c>
      <c r="AG77" s="48">
        <v>3</v>
      </c>
      <c r="AH77" s="49">
        <v>23.076923076923077</v>
      </c>
      <c r="AI77" s="48">
        <v>0</v>
      </c>
      <c r="AJ77" s="49">
        <v>0</v>
      </c>
      <c r="AK77" s="48">
        <v>0</v>
      </c>
      <c r="AL77" s="49">
        <v>0</v>
      </c>
      <c r="AM77" s="48">
        <v>10</v>
      </c>
      <c r="AN77" s="49">
        <v>76.92307692307692</v>
      </c>
      <c r="AO77" s="48">
        <v>13</v>
      </c>
    </row>
    <row r="78" spans="1:41" ht="15">
      <c r="A78" s="65" t="s">
        <v>389</v>
      </c>
      <c r="B78" s="65" t="s">
        <v>389</v>
      </c>
      <c r="C78" s="66"/>
      <c r="D78" s="67"/>
      <c r="E78" s="68"/>
      <c r="F78" s="69"/>
      <c r="G78" s="66"/>
      <c r="H78" s="70"/>
      <c r="I78" s="71"/>
      <c r="J78" s="71"/>
      <c r="K78" s="34" t="s">
        <v>65</v>
      </c>
      <c r="L78" s="78">
        <v>90</v>
      </c>
      <c r="M78" s="78"/>
      <c r="N78" s="73"/>
      <c r="O78" s="80" t="s">
        <v>305</v>
      </c>
      <c r="P78" s="82" t="s">
        <v>573</v>
      </c>
      <c r="Q78" s="82" t="s">
        <v>573</v>
      </c>
      <c r="R78" s="84">
        <v>43429.66111111111</v>
      </c>
      <c r="S78" s="86" t="s">
        <v>738</v>
      </c>
      <c r="T78" s="80" t="s">
        <v>848</v>
      </c>
      <c r="U78" s="80"/>
      <c r="V78" s="80"/>
      <c r="W78" s="80" t="s">
        <v>468</v>
      </c>
      <c r="X78" s="80" t="s">
        <v>1145</v>
      </c>
      <c r="Y78" s="80" t="s">
        <v>1145</v>
      </c>
      <c r="Z78" s="80" t="s">
        <v>1152</v>
      </c>
      <c r="AA78" s="80"/>
      <c r="AB78" s="80" t="s">
        <v>64</v>
      </c>
      <c r="AC78" s="80"/>
      <c r="AD78">
        <v>1</v>
      </c>
      <c r="AE78" s="79" t="str">
        <f>REPLACE(INDEX(GroupVertices[Group],MATCH(Edges21[[#This Row],[Vertex 1]],GroupVertices[Vertex],0)),1,1,"")</f>
        <v>1</v>
      </c>
      <c r="AF78" s="79" t="str">
        <f>REPLACE(INDEX(GroupVertices[Group],MATCH(Edges21[[#This Row],[Vertex 2]],GroupVertices[Vertex],0)),1,1,"")</f>
        <v>1</v>
      </c>
      <c r="AG78" s="48">
        <v>0</v>
      </c>
      <c r="AH78" s="49">
        <v>0</v>
      </c>
      <c r="AI78" s="48">
        <v>0</v>
      </c>
      <c r="AJ78" s="49">
        <v>0</v>
      </c>
      <c r="AK78" s="48">
        <v>0</v>
      </c>
      <c r="AL78" s="49">
        <v>0</v>
      </c>
      <c r="AM78" s="48">
        <v>1</v>
      </c>
      <c r="AN78" s="49">
        <v>100</v>
      </c>
      <c r="AO78" s="48">
        <v>1</v>
      </c>
    </row>
    <row r="79" spans="1:41" ht="15">
      <c r="A79" s="65" t="s">
        <v>390</v>
      </c>
      <c r="B79" s="65" t="s">
        <v>390</v>
      </c>
      <c r="C79" s="66"/>
      <c r="D79" s="67"/>
      <c r="E79" s="68"/>
      <c r="F79" s="69"/>
      <c r="G79" s="66"/>
      <c r="H79" s="70"/>
      <c r="I79" s="71"/>
      <c r="J79" s="71"/>
      <c r="K79" s="34" t="s">
        <v>65</v>
      </c>
      <c r="L79" s="78">
        <v>91</v>
      </c>
      <c r="M79" s="78"/>
      <c r="N79" s="73"/>
      <c r="O79" s="80" t="s">
        <v>305</v>
      </c>
      <c r="P79" s="82" t="s">
        <v>574</v>
      </c>
      <c r="Q79" s="82" t="s">
        <v>574</v>
      </c>
      <c r="R79" s="84">
        <v>43430.614583333336</v>
      </c>
      <c r="S79" s="86" t="s">
        <v>739</v>
      </c>
      <c r="T79" s="80" t="s">
        <v>903</v>
      </c>
      <c r="U79" s="80"/>
      <c r="V79" s="80"/>
      <c r="W79" s="80" t="s">
        <v>1067</v>
      </c>
      <c r="X79" s="80" t="s">
        <v>1142</v>
      </c>
      <c r="Y79" s="80" t="s">
        <v>1147</v>
      </c>
      <c r="Z79" s="80" t="s">
        <v>1152</v>
      </c>
      <c r="AA79" s="80"/>
      <c r="AB79" s="80" t="s">
        <v>64</v>
      </c>
      <c r="AC79" s="80"/>
      <c r="AD79">
        <v>1</v>
      </c>
      <c r="AE79" s="79" t="str">
        <f>REPLACE(INDEX(GroupVertices[Group],MATCH(Edges21[[#This Row],[Vertex 1]],GroupVertices[Vertex],0)),1,1,"")</f>
        <v>1</v>
      </c>
      <c r="AF79" s="79" t="str">
        <f>REPLACE(INDEX(GroupVertices[Group],MATCH(Edges21[[#This Row],[Vertex 2]],GroupVertices[Vertex],0)),1,1,"")</f>
        <v>1</v>
      </c>
      <c r="AG79" s="48">
        <v>0</v>
      </c>
      <c r="AH79" s="49">
        <v>0</v>
      </c>
      <c r="AI79" s="48">
        <v>0</v>
      </c>
      <c r="AJ79" s="49">
        <v>0</v>
      </c>
      <c r="AK79" s="48">
        <v>0</v>
      </c>
      <c r="AL79" s="49">
        <v>0</v>
      </c>
      <c r="AM79" s="48">
        <v>15</v>
      </c>
      <c r="AN79" s="49">
        <v>100</v>
      </c>
      <c r="AO79" s="48">
        <v>15</v>
      </c>
    </row>
    <row r="80" spans="1:41" ht="15">
      <c r="A80" s="65" t="s">
        <v>391</v>
      </c>
      <c r="B80" s="65" t="s">
        <v>391</v>
      </c>
      <c r="C80" s="66"/>
      <c r="D80" s="67"/>
      <c r="E80" s="68"/>
      <c r="F80" s="69"/>
      <c r="G80" s="66"/>
      <c r="H80" s="70"/>
      <c r="I80" s="71"/>
      <c r="J80" s="71"/>
      <c r="K80" s="34" t="s">
        <v>65</v>
      </c>
      <c r="L80" s="78">
        <v>92</v>
      </c>
      <c r="M80" s="78"/>
      <c r="N80" s="73"/>
      <c r="O80" s="80" t="s">
        <v>305</v>
      </c>
      <c r="P80" s="82" t="s">
        <v>575</v>
      </c>
      <c r="Q80" s="82" t="s">
        <v>575</v>
      </c>
      <c r="R80" s="84">
        <v>43429.972916666666</v>
      </c>
      <c r="S80" s="86" t="s">
        <v>740</v>
      </c>
      <c r="T80" s="80" t="s">
        <v>904</v>
      </c>
      <c r="U80" s="80"/>
      <c r="V80" s="80"/>
      <c r="W80" s="80" t="s">
        <v>1068</v>
      </c>
      <c r="X80" s="80" t="s">
        <v>1142</v>
      </c>
      <c r="Y80" s="80" t="s">
        <v>1145</v>
      </c>
      <c r="Z80" s="80" t="s">
        <v>1152</v>
      </c>
      <c r="AA80" s="80"/>
      <c r="AB80" s="80" t="s">
        <v>64</v>
      </c>
      <c r="AC80" s="80"/>
      <c r="AD80">
        <v>1</v>
      </c>
      <c r="AE80" s="79" t="str">
        <f>REPLACE(INDEX(GroupVertices[Group],MATCH(Edges21[[#This Row],[Vertex 1]],GroupVertices[Vertex],0)),1,1,"")</f>
        <v>1</v>
      </c>
      <c r="AF80" s="79" t="str">
        <f>REPLACE(INDEX(GroupVertices[Group],MATCH(Edges21[[#This Row],[Vertex 2]],GroupVertices[Vertex],0)),1,1,"")</f>
        <v>1</v>
      </c>
      <c r="AG80" s="48">
        <v>0</v>
      </c>
      <c r="AH80" s="49">
        <v>0</v>
      </c>
      <c r="AI80" s="48">
        <v>0</v>
      </c>
      <c r="AJ80" s="49">
        <v>0</v>
      </c>
      <c r="AK80" s="48">
        <v>0</v>
      </c>
      <c r="AL80" s="49">
        <v>0</v>
      </c>
      <c r="AM80" s="48">
        <v>22</v>
      </c>
      <c r="AN80" s="49">
        <v>100</v>
      </c>
      <c r="AO80" s="48">
        <v>22</v>
      </c>
    </row>
    <row r="81" spans="1:41" ht="15">
      <c r="A81" s="65" t="s">
        <v>392</v>
      </c>
      <c r="B81" s="65" t="s">
        <v>392</v>
      </c>
      <c r="C81" s="66"/>
      <c r="D81" s="67"/>
      <c r="E81" s="68"/>
      <c r="F81" s="69"/>
      <c r="G81" s="66"/>
      <c r="H81" s="70"/>
      <c r="I81" s="71"/>
      <c r="J81" s="71"/>
      <c r="K81" s="34" t="s">
        <v>65</v>
      </c>
      <c r="L81" s="78">
        <v>93</v>
      </c>
      <c r="M81" s="78"/>
      <c r="N81" s="73"/>
      <c r="O81" s="80" t="s">
        <v>305</v>
      </c>
      <c r="P81" s="82" t="s">
        <v>576</v>
      </c>
      <c r="Q81" s="82" t="s">
        <v>576</v>
      </c>
      <c r="R81" s="84">
        <v>43429.40347222222</v>
      </c>
      <c r="S81" s="86" t="s">
        <v>741</v>
      </c>
      <c r="T81" s="80" t="s">
        <v>905</v>
      </c>
      <c r="U81" s="80"/>
      <c r="V81" s="80"/>
      <c r="W81" s="80" t="s">
        <v>1069</v>
      </c>
      <c r="X81" s="80" t="s">
        <v>1143</v>
      </c>
      <c r="Y81" s="80" t="s">
        <v>1147</v>
      </c>
      <c r="Z81" s="80" t="s">
        <v>1152</v>
      </c>
      <c r="AA81" s="80"/>
      <c r="AB81" s="80" t="s">
        <v>64</v>
      </c>
      <c r="AC81" s="80"/>
      <c r="AD81">
        <v>1</v>
      </c>
      <c r="AE81" s="79" t="str">
        <f>REPLACE(INDEX(GroupVertices[Group],MATCH(Edges21[[#This Row],[Vertex 1]],GroupVertices[Vertex],0)),1,1,"")</f>
        <v>1</v>
      </c>
      <c r="AF81" s="79" t="str">
        <f>REPLACE(INDEX(GroupVertices[Group],MATCH(Edges21[[#This Row],[Vertex 2]],GroupVertices[Vertex],0)),1,1,"")</f>
        <v>1</v>
      </c>
      <c r="AG81" s="48">
        <v>2</v>
      </c>
      <c r="AH81" s="49">
        <v>4.081632653061225</v>
      </c>
      <c r="AI81" s="48">
        <v>0</v>
      </c>
      <c r="AJ81" s="49">
        <v>0</v>
      </c>
      <c r="AK81" s="48">
        <v>0</v>
      </c>
      <c r="AL81" s="49">
        <v>0</v>
      </c>
      <c r="AM81" s="48">
        <v>47</v>
      </c>
      <c r="AN81" s="49">
        <v>95.91836734693878</v>
      </c>
      <c r="AO81" s="48">
        <v>49</v>
      </c>
    </row>
    <row r="82" spans="1:41" ht="15">
      <c r="A82" s="65" t="s">
        <v>393</v>
      </c>
      <c r="B82" s="65" t="s">
        <v>488</v>
      </c>
      <c r="C82" s="66"/>
      <c r="D82" s="67"/>
      <c r="E82" s="68"/>
      <c r="F82" s="69"/>
      <c r="G82" s="66"/>
      <c r="H82" s="70"/>
      <c r="I82" s="71"/>
      <c r="J82" s="71"/>
      <c r="K82" s="34" t="s">
        <v>65</v>
      </c>
      <c r="L82" s="78">
        <v>94</v>
      </c>
      <c r="M82" s="78"/>
      <c r="N82" s="73"/>
      <c r="O82" s="80" t="s">
        <v>497</v>
      </c>
      <c r="P82" s="82" t="s">
        <v>577</v>
      </c>
      <c r="Q82" s="82" t="s">
        <v>577</v>
      </c>
      <c r="R82" s="84">
        <v>43429.177083333336</v>
      </c>
      <c r="S82" s="86" t="s">
        <v>742</v>
      </c>
      <c r="T82" s="80" t="s">
        <v>906</v>
      </c>
      <c r="U82" s="80"/>
      <c r="V82" s="80"/>
      <c r="W82" s="80" t="s">
        <v>1070</v>
      </c>
      <c r="X82" s="80" t="s">
        <v>1142</v>
      </c>
      <c r="Y82" s="80" t="s">
        <v>1145</v>
      </c>
      <c r="Z82" s="80" t="s">
        <v>1152</v>
      </c>
      <c r="AA82" s="80"/>
      <c r="AB82" s="80" t="s">
        <v>64</v>
      </c>
      <c r="AC82" s="80"/>
      <c r="AD82">
        <v>1</v>
      </c>
      <c r="AE82" s="79" t="str">
        <f>REPLACE(INDEX(GroupVertices[Group],MATCH(Edges21[[#This Row],[Vertex 1]],GroupVertices[Vertex],0)),1,1,"")</f>
        <v>13</v>
      </c>
      <c r="AF82" s="79" t="str">
        <f>REPLACE(INDEX(GroupVertices[Group],MATCH(Edges21[[#This Row],[Vertex 2]],GroupVertices[Vertex],0)),1,1,"")</f>
        <v>13</v>
      </c>
      <c r="AG82" s="48">
        <v>0</v>
      </c>
      <c r="AH82" s="49">
        <v>0</v>
      </c>
      <c r="AI82" s="48">
        <v>0</v>
      </c>
      <c r="AJ82" s="49">
        <v>0</v>
      </c>
      <c r="AK82" s="48">
        <v>0</v>
      </c>
      <c r="AL82" s="49">
        <v>0</v>
      </c>
      <c r="AM82" s="48">
        <v>19</v>
      </c>
      <c r="AN82" s="49">
        <v>100</v>
      </c>
      <c r="AO82" s="48">
        <v>19</v>
      </c>
    </row>
    <row r="83" spans="1:41" ht="15">
      <c r="A83" s="65" t="s">
        <v>394</v>
      </c>
      <c r="B83" s="65" t="s">
        <v>394</v>
      </c>
      <c r="C83" s="66"/>
      <c r="D83" s="67"/>
      <c r="E83" s="68"/>
      <c r="F83" s="69"/>
      <c r="G83" s="66"/>
      <c r="H83" s="70"/>
      <c r="I83" s="71"/>
      <c r="J83" s="71"/>
      <c r="K83" s="34" t="s">
        <v>65</v>
      </c>
      <c r="L83" s="78">
        <v>95</v>
      </c>
      <c r="M83" s="78"/>
      <c r="N83" s="73"/>
      <c r="O83" s="80" t="s">
        <v>305</v>
      </c>
      <c r="P83" s="82" t="s">
        <v>578</v>
      </c>
      <c r="Q83" s="82" t="s">
        <v>578</v>
      </c>
      <c r="R83" s="84">
        <v>43430.618055555555</v>
      </c>
      <c r="S83" s="86" t="s">
        <v>743</v>
      </c>
      <c r="T83" s="80" t="s">
        <v>907</v>
      </c>
      <c r="U83" s="80"/>
      <c r="V83" s="80"/>
      <c r="W83" s="80" t="s">
        <v>1071</v>
      </c>
      <c r="X83" s="80" t="s">
        <v>1143</v>
      </c>
      <c r="Y83" s="80" t="s">
        <v>1146</v>
      </c>
      <c r="Z83" s="80" t="s">
        <v>1152</v>
      </c>
      <c r="AA83" s="80"/>
      <c r="AB83" s="80" t="s">
        <v>64</v>
      </c>
      <c r="AC83" s="80"/>
      <c r="AD83">
        <v>1</v>
      </c>
      <c r="AE83" s="79" t="str">
        <f>REPLACE(INDEX(GroupVertices[Group],MATCH(Edges21[[#This Row],[Vertex 1]],GroupVertices[Vertex],0)),1,1,"")</f>
        <v>1</v>
      </c>
      <c r="AF83" s="79" t="str">
        <f>REPLACE(INDEX(GroupVertices[Group],MATCH(Edges21[[#This Row],[Vertex 2]],GroupVertices[Vertex],0)),1,1,"")</f>
        <v>1</v>
      </c>
      <c r="AG83" s="48">
        <v>0</v>
      </c>
      <c r="AH83" s="49">
        <v>0</v>
      </c>
      <c r="AI83" s="48">
        <v>0</v>
      </c>
      <c r="AJ83" s="49">
        <v>0</v>
      </c>
      <c r="AK83" s="48">
        <v>0</v>
      </c>
      <c r="AL83" s="49">
        <v>0</v>
      </c>
      <c r="AM83" s="48">
        <v>3</v>
      </c>
      <c r="AN83" s="49">
        <v>100</v>
      </c>
      <c r="AO83" s="48">
        <v>3</v>
      </c>
    </row>
    <row r="84" spans="1:41" ht="15">
      <c r="A84" s="65" t="s">
        <v>395</v>
      </c>
      <c r="B84" s="65" t="s">
        <v>395</v>
      </c>
      <c r="C84" s="66"/>
      <c r="D84" s="67"/>
      <c r="E84" s="68"/>
      <c r="F84" s="69"/>
      <c r="G84" s="66"/>
      <c r="H84" s="70"/>
      <c r="I84" s="71"/>
      <c r="J84" s="71"/>
      <c r="K84" s="34" t="s">
        <v>65</v>
      </c>
      <c r="L84" s="78">
        <v>96</v>
      </c>
      <c r="M84" s="78"/>
      <c r="N84" s="73"/>
      <c r="O84" s="80" t="s">
        <v>305</v>
      </c>
      <c r="P84" s="82" t="s">
        <v>579</v>
      </c>
      <c r="Q84" s="82" t="s">
        <v>579</v>
      </c>
      <c r="R84" s="84">
        <v>43430.94305555556</v>
      </c>
      <c r="S84" s="86" t="s">
        <v>744</v>
      </c>
      <c r="T84" s="80" t="s">
        <v>908</v>
      </c>
      <c r="U84" s="80"/>
      <c r="V84" s="80"/>
      <c r="W84" s="80" t="s">
        <v>1072</v>
      </c>
      <c r="X84" s="80" t="s">
        <v>1142</v>
      </c>
      <c r="Y84" s="80" t="s">
        <v>1147</v>
      </c>
      <c r="Z84" s="80" t="s">
        <v>1152</v>
      </c>
      <c r="AA84" s="80"/>
      <c r="AB84" s="80" t="s">
        <v>64</v>
      </c>
      <c r="AC84" s="80"/>
      <c r="AD84">
        <v>1</v>
      </c>
      <c r="AE84" s="79" t="str">
        <f>REPLACE(INDEX(GroupVertices[Group],MATCH(Edges21[[#This Row],[Vertex 1]],GroupVertices[Vertex],0)),1,1,"")</f>
        <v>1</v>
      </c>
      <c r="AF84" s="79" t="str">
        <f>REPLACE(INDEX(GroupVertices[Group],MATCH(Edges21[[#This Row],[Vertex 2]],GroupVertices[Vertex],0)),1,1,"")</f>
        <v>1</v>
      </c>
      <c r="AG84" s="48">
        <v>2</v>
      </c>
      <c r="AH84" s="49">
        <v>2.6315789473684212</v>
      </c>
      <c r="AI84" s="48">
        <v>0</v>
      </c>
      <c r="AJ84" s="49">
        <v>0</v>
      </c>
      <c r="AK84" s="48">
        <v>0</v>
      </c>
      <c r="AL84" s="49">
        <v>0</v>
      </c>
      <c r="AM84" s="48">
        <v>74</v>
      </c>
      <c r="AN84" s="49">
        <v>97.36842105263158</v>
      </c>
      <c r="AO84" s="48">
        <v>76</v>
      </c>
    </row>
    <row r="85" spans="1:41" ht="15">
      <c r="A85" s="65" t="s">
        <v>396</v>
      </c>
      <c r="B85" s="65" t="s">
        <v>396</v>
      </c>
      <c r="C85" s="66"/>
      <c r="D85" s="67"/>
      <c r="E85" s="68"/>
      <c r="F85" s="69"/>
      <c r="G85" s="66"/>
      <c r="H85" s="70"/>
      <c r="I85" s="71"/>
      <c r="J85" s="71"/>
      <c r="K85" s="34" t="s">
        <v>65</v>
      </c>
      <c r="L85" s="78">
        <v>97</v>
      </c>
      <c r="M85" s="78"/>
      <c r="N85" s="73"/>
      <c r="O85" s="80" t="s">
        <v>305</v>
      </c>
      <c r="P85" s="82" t="s">
        <v>580</v>
      </c>
      <c r="Q85" s="82" t="s">
        <v>580</v>
      </c>
      <c r="R85" s="84">
        <v>43429.660416666666</v>
      </c>
      <c r="S85" s="86" t="s">
        <v>745</v>
      </c>
      <c r="T85" s="80" t="s">
        <v>909</v>
      </c>
      <c r="U85" s="80"/>
      <c r="V85" s="80"/>
      <c r="W85" s="80" t="s">
        <v>1073</v>
      </c>
      <c r="X85" s="80" t="s">
        <v>1145</v>
      </c>
      <c r="Y85" s="80" t="s">
        <v>1145</v>
      </c>
      <c r="Z85" s="80" t="s">
        <v>1152</v>
      </c>
      <c r="AA85" s="80"/>
      <c r="AB85" s="80" t="s">
        <v>1153</v>
      </c>
      <c r="AC85" s="80"/>
      <c r="AD85">
        <v>1</v>
      </c>
      <c r="AE85" s="79" t="str">
        <f>REPLACE(INDEX(GroupVertices[Group],MATCH(Edges21[[#This Row],[Vertex 1]],GroupVertices[Vertex],0)),1,1,"")</f>
        <v>1</v>
      </c>
      <c r="AF85" s="79" t="str">
        <f>REPLACE(INDEX(GroupVertices[Group],MATCH(Edges21[[#This Row],[Vertex 2]],GroupVertices[Vertex],0)),1,1,"")</f>
        <v>1</v>
      </c>
      <c r="AG85" s="48">
        <v>3</v>
      </c>
      <c r="AH85" s="49">
        <v>6.666666666666667</v>
      </c>
      <c r="AI85" s="48">
        <v>0</v>
      </c>
      <c r="AJ85" s="49">
        <v>0</v>
      </c>
      <c r="AK85" s="48">
        <v>0</v>
      </c>
      <c r="AL85" s="49">
        <v>0</v>
      </c>
      <c r="AM85" s="48">
        <v>42</v>
      </c>
      <c r="AN85" s="49">
        <v>93.33333333333333</v>
      </c>
      <c r="AO85" s="48">
        <v>45</v>
      </c>
    </row>
    <row r="86" spans="1:41" ht="15">
      <c r="A86" s="65" t="s">
        <v>397</v>
      </c>
      <c r="B86" s="65" t="s">
        <v>468</v>
      </c>
      <c r="C86" s="66"/>
      <c r="D86" s="67"/>
      <c r="E86" s="68"/>
      <c r="F86" s="69"/>
      <c r="G86" s="66"/>
      <c r="H86" s="70"/>
      <c r="I86" s="71"/>
      <c r="J86" s="71"/>
      <c r="K86" s="34" t="s">
        <v>65</v>
      </c>
      <c r="L86" s="78">
        <v>98</v>
      </c>
      <c r="M86" s="78"/>
      <c r="N86" s="73"/>
      <c r="O86" s="80" t="s">
        <v>496</v>
      </c>
      <c r="P86" s="82" t="s">
        <v>581</v>
      </c>
      <c r="Q86" s="82" t="s">
        <v>581</v>
      </c>
      <c r="R86" s="84">
        <v>43430.794444444444</v>
      </c>
      <c r="S86" s="86" t="s">
        <v>746</v>
      </c>
      <c r="T86" s="80" t="s">
        <v>910</v>
      </c>
      <c r="U86" s="80"/>
      <c r="V86" s="80"/>
      <c r="W86" s="80" t="s">
        <v>1074</v>
      </c>
      <c r="X86" s="80" t="s">
        <v>1143</v>
      </c>
      <c r="Y86" s="80" t="s">
        <v>1146</v>
      </c>
      <c r="Z86" s="80" t="s">
        <v>1152</v>
      </c>
      <c r="AA86" s="80"/>
      <c r="AB86" s="80" t="s">
        <v>1153</v>
      </c>
      <c r="AC86" s="80"/>
      <c r="AD86">
        <v>1</v>
      </c>
      <c r="AE86" s="79" t="str">
        <f>REPLACE(INDEX(GroupVertices[Group],MATCH(Edges21[[#This Row],[Vertex 1]],GroupVertices[Vertex],0)),1,1,"")</f>
        <v>2</v>
      </c>
      <c r="AF86" s="79" t="str">
        <f>REPLACE(INDEX(GroupVertices[Group],MATCH(Edges21[[#This Row],[Vertex 2]],GroupVertices[Vertex],0)),1,1,"")</f>
        <v>2</v>
      </c>
      <c r="AG86" s="48">
        <v>0</v>
      </c>
      <c r="AH86" s="49">
        <v>0</v>
      </c>
      <c r="AI86" s="48">
        <v>0</v>
      </c>
      <c r="AJ86" s="49">
        <v>0</v>
      </c>
      <c r="AK86" s="48">
        <v>0</v>
      </c>
      <c r="AL86" s="49">
        <v>0</v>
      </c>
      <c r="AM86" s="48">
        <v>13</v>
      </c>
      <c r="AN86" s="49">
        <v>100</v>
      </c>
      <c r="AO86" s="48">
        <v>13</v>
      </c>
    </row>
    <row r="87" spans="1:41" ht="15">
      <c r="A87" s="65" t="s">
        <v>398</v>
      </c>
      <c r="B87" s="65" t="s">
        <v>398</v>
      </c>
      <c r="C87" s="66"/>
      <c r="D87" s="67"/>
      <c r="E87" s="68"/>
      <c r="F87" s="69"/>
      <c r="G87" s="66"/>
      <c r="H87" s="70"/>
      <c r="I87" s="71"/>
      <c r="J87" s="71"/>
      <c r="K87" s="34" t="s">
        <v>65</v>
      </c>
      <c r="L87" s="78">
        <v>99</v>
      </c>
      <c r="M87" s="78"/>
      <c r="N87" s="73"/>
      <c r="O87" s="80" t="s">
        <v>305</v>
      </c>
      <c r="P87" s="82" t="s">
        <v>582</v>
      </c>
      <c r="Q87" s="82" t="s">
        <v>582</v>
      </c>
      <c r="R87" s="84">
        <v>43430.584027777775</v>
      </c>
      <c r="S87" s="86" t="s">
        <v>747</v>
      </c>
      <c r="T87" s="80" t="s">
        <v>911</v>
      </c>
      <c r="U87" s="80"/>
      <c r="V87" s="80"/>
      <c r="W87" s="80" t="s">
        <v>1075</v>
      </c>
      <c r="X87" s="80" t="s">
        <v>1142</v>
      </c>
      <c r="Y87" s="80" t="s">
        <v>1146</v>
      </c>
      <c r="Z87" s="80" t="s">
        <v>1152</v>
      </c>
      <c r="AA87" s="80"/>
      <c r="AB87" s="80" t="s">
        <v>64</v>
      </c>
      <c r="AC87" s="80"/>
      <c r="AD87">
        <v>1</v>
      </c>
      <c r="AE87" s="79" t="str">
        <f>REPLACE(INDEX(GroupVertices[Group],MATCH(Edges21[[#This Row],[Vertex 1]],GroupVertices[Vertex],0)),1,1,"")</f>
        <v>1</v>
      </c>
      <c r="AF87" s="79" t="str">
        <f>REPLACE(INDEX(GroupVertices[Group],MATCH(Edges21[[#This Row],[Vertex 2]],GroupVertices[Vertex],0)),1,1,"")</f>
        <v>1</v>
      </c>
      <c r="AG87" s="48">
        <v>2</v>
      </c>
      <c r="AH87" s="49">
        <v>8.333333333333334</v>
      </c>
      <c r="AI87" s="48">
        <v>0</v>
      </c>
      <c r="AJ87" s="49">
        <v>0</v>
      </c>
      <c r="AK87" s="48">
        <v>0</v>
      </c>
      <c r="AL87" s="49">
        <v>0</v>
      </c>
      <c r="AM87" s="48">
        <v>22</v>
      </c>
      <c r="AN87" s="49">
        <v>91.66666666666667</v>
      </c>
      <c r="AO87" s="48">
        <v>24</v>
      </c>
    </row>
    <row r="88" spans="1:41" ht="15">
      <c r="A88" s="65" t="s">
        <v>399</v>
      </c>
      <c r="B88" s="65" t="s">
        <v>399</v>
      </c>
      <c r="C88" s="66"/>
      <c r="D88" s="67"/>
      <c r="E88" s="68"/>
      <c r="F88" s="69"/>
      <c r="G88" s="66"/>
      <c r="H88" s="70"/>
      <c r="I88" s="71"/>
      <c r="J88" s="71"/>
      <c r="K88" s="34" t="s">
        <v>65</v>
      </c>
      <c r="L88" s="78">
        <v>100</v>
      </c>
      <c r="M88" s="78"/>
      <c r="N88" s="73"/>
      <c r="O88" s="80" t="s">
        <v>305</v>
      </c>
      <c r="P88" s="82" t="s">
        <v>583</v>
      </c>
      <c r="Q88" s="82" t="s">
        <v>583</v>
      </c>
      <c r="R88" s="84">
        <v>43429.78402777778</v>
      </c>
      <c r="S88" s="86" t="s">
        <v>748</v>
      </c>
      <c r="T88" s="80" t="s">
        <v>912</v>
      </c>
      <c r="U88" s="80"/>
      <c r="V88" s="80"/>
      <c r="W88" s="80" t="s">
        <v>468</v>
      </c>
      <c r="X88" s="80" t="s">
        <v>1142</v>
      </c>
      <c r="Y88" s="80" t="s">
        <v>1147</v>
      </c>
      <c r="Z88" s="80" t="s">
        <v>1152</v>
      </c>
      <c r="AA88" s="80"/>
      <c r="AB88" s="80" t="s">
        <v>64</v>
      </c>
      <c r="AC88" s="80"/>
      <c r="AD88">
        <v>1</v>
      </c>
      <c r="AE88" s="79" t="str">
        <f>REPLACE(INDEX(GroupVertices[Group],MATCH(Edges21[[#This Row],[Vertex 1]],GroupVertices[Vertex],0)),1,1,"")</f>
        <v>1</v>
      </c>
      <c r="AF88" s="79" t="str">
        <f>REPLACE(INDEX(GroupVertices[Group],MATCH(Edges21[[#This Row],[Vertex 2]],GroupVertices[Vertex],0)),1,1,"")</f>
        <v>1</v>
      </c>
      <c r="AG88" s="48">
        <v>1</v>
      </c>
      <c r="AH88" s="49">
        <v>14.285714285714286</v>
      </c>
      <c r="AI88" s="48">
        <v>0</v>
      </c>
      <c r="AJ88" s="49">
        <v>0</v>
      </c>
      <c r="AK88" s="48">
        <v>0</v>
      </c>
      <c r="AL88" s="49">
        <v>0</v>
      </c>
      <c r="AM88" s="48">
        <v>6</v>
      </c>
      <c r="AN88" s="49">
        <v>85.71428571428571</v>
      </c>
      <c r="AO88" s="48">
        <v>7</v>
      </c>
    </row>
    <row r="89" spans="1:41" ht="15">
      <c r="A89" s="65" t="s">
        <v>400</v>
      </c>
      <c r="B89" s="65" t="s">
        <v>400</v>
      </c>
      <c r="C89" s="66"/>
      <c r="D89" s="67"/>
      <c r="E89" s="68"/>
      <c r="F89" s="69"/>
      <c r="G89" s="66"/>
      <c r="H89" s="70"/>
      <c r="I89" s="71"/>
      <c r="J89" s="71"/>
      <c r="K89" s="34" t="s">
        <v>65</v>
      </c>
      <c r="L89" s="78">
        <v>101</v>
      </c>
      <c r="M89" s="78"/>
      <c r="N89" s="73"/>
      <c r="O89" s="80" t="s">
        <v>305</v>
      </c>
      <c r="P89" s="82" t="s">
        <v>584</v>
      </c>
      <c r="Q89" s="82" t="s">
        <v>584</v>
      </c>
      <c r="R89" s="84">
        <v>43429.84305555555</v>
      </c>
      <c r="S89" s="86" t="s">
        <v>749</v>
      </c>
      <c r="T89" s="80" t="s">
        <v>913</v>
      </c>
      <c r="U89" s="80"/>
      <c r="V89" s="80"/>
      <c r="W89" s="80" t="s">
        <v>1076</v>
      </c>
      <c r="X89" s="80" t="s">
        <v>1144</v>
      </c>
      <c r="Y89" s="80" t="s">
        <v>1151</v>
      </c>
      <c r="Z89" s="80" t="s">
        <v>1152</v>
      </c>
      <c r="AA89" s="80"/>
      <c r="AB89" s="80" t="s">
        <v>64</v>
      </c>
      <c r="AC89" s="80"/>
      <c r="AD89">
        <v>1</v>
      </c>
      <c r="AE89" s="79" t="str">
        <f>REPLACE(INDEX(GroupVertices[Group],MATCH(Edges21[[#This Row],[Vertex 1]],GroupVertices[Vertex],0)),1,1,"")</f>
        <v>1</v>
      </c>
      <c r="AF89" s="79" t="str">
        <f>REPLACE(INDEX(GroupVertices[Group],MATCH(Edges21[[#This Row],[Vertex 2]],GroupVertices[Vertex],0)),1,1,"")</f>
        <v>1</v>
      </c>
      <c r="AG89" s="48">
        <v>0</v>
      </c>
      <c r="AH89" s="49">
        <v>0</v>
      </c>
      <c r="AI89" s="48">
        <v>3</v>
      </c>
      <c r="AJ89" s="49">
        <v>9.090909090909092</v>
      </c>
      <c r="AK89" s="48">
        <v>0</v>
      </c>
      <c r="AL89" s="49">
        <v>0</v>
      </c>
      <c r="AM89" s="48">
        <v>30</v>
      </c>
      <c r="AN89" s="49">
        <v>90.9090909090909</v>
      </c>
      <c r="AO89" s="48">
        <v>33</v>
      </c>
    </row>
    <row r="90" spans="1:41" ht="15">
      <c r="A90" s="65" t="s">
        <v>401</v>
      </c>
      <c r="B90" s="65" t="s">
        <v>401</v>
      </c>
      <c r="C90" s="66"/>
      <c r="D90" s="67"/>
      <c r="E90" s="68"/>
      <c r="F90" s="69"/>
      <c r="G90" s="66"/>
      <c r="H90" s="70"/>
      <c r="I90" s="71"/>
      <c r="J90" s="71"/>
      <c r="K90" s="34" t="s">
        <v>65</v>
      </c>
      <c r="L90" s="78">
        <v>102</v>
      </c>
      <c r="M90" s="78"/>
      <c r="N90" s="73"/>
      <c r="O90" s="80" t="s">
        <v>305</v>
      </c>
      <c r="P90" s="82" t="s">
        <v>585</v>
      </c>
      <c r="Q90" s="82" t="s">
        <v>585</v>
      </c>
      <c r="R90" s="84">
        <v>43430.68472222222</v>
      </c>
      <c r="S90" s="86" t="s">
        <v>750</v>
      </c>
      <c r="T90" s="80" t="s">
        <v>914</v>
      </c>
      <c r="U90" s="80"/>
      <c r="V90" s="80"/>
      <c r="W90" s="80" t="s">
        <v>468</v>
      </c>
      <c r="X90" s="80" t="s">
        <v>1142</v>
      </c>
      <c r="Y90" s="80" t="s">
        <v>1147</v>
      </c>
      <c r="Z90" s="80" t="s">
        <v>1152</v>
      </c>
      <c r="AA90" s="80"/>
      <c r="AB90" s="80" t="s">
        <v>64</v>
      </c>
      <c r="AC90" s="80"/>
      <c r="AD90">
        <v>1</v>
      </c>
      <c r="AE90" s="79" t="str">
        <f>REPLACE(INDEX(GroupVertices[Group],MATCH(Edges21[[#This Row],[Vertex 1]],GroupVertices[Vertex],0)),1,1,"")</f>
        <v>1</v>
      </c>
      <c r="AF90" s="79" t="str">
        <f>REPLACE(INDEX(GroupVertices[Group],MATCH(Edges21[[#This Row],[Vertex 2]],GroupVertices[Vertex],0)),1,1,"")</f>
        <v>1</v>
      </c>
      <c r="AG90" s="48">
        <v>0</v>
      </c>
      <c r="AH90" s="49">
        <v>0</v>
      </c>
      <c r="AI90" s="48">
        <v>0</v>
      </c>
      <c r="AJ90" s="49">
        <v>0</v>
      </c>
      <c r="AK90" s="48">
        <v>0</v>
      </c>
      <c r="AL90" s="49">
        <v>0</v>
      </c>
      <c r="AM90" s="48">
        <v>8</v>
      </c>
      <c r="AN90" s="49">
        <v>100</v>
      </c>
      <c r="AO90" s="48">
        <v>8</v>
      </c>
    </row>
    <row r="91" spans="1:41" ht="15">
      <c r="A91" s="65" t="s">
        <v>402</v>
      </c>
      <c r="B91" s="65" t="s">
        <v>402</v>
      </c>
      <c r="C91" s="66"/>
      <c r="D91" s="67"/>
      <c r="E91" s="68"/>
      <c r="F91" s="69"/>
      <c r="G91" s="66"/>
      <c r="H91" s="70"/>
      <c r="I91" s="71"/>
      <c r="J91" s="71"/>
      <c r="K91" s="34" t="s">
        <v>65</v>
      </c>
      <c r="L91" s="78">
        <v>103</v>
      </c>
      <c r="M91" s="78"/>
      <c r="N91" s="73"/>
      <c r="O91" s="80" t="s">
        <v>305</v>
      </c>
      <c r="P91" s="82" t="s">
        <v>586</v>
      </c>
      <c r="Q91" s="82" t="s">
        <v>586</v>
      </c>
      <c r="R91" s="84">
        <v>43429.36319444444</v>
      </c>
      <c r="S91" s="86" t="s">
        <v>751</v>
      </c>
      <c r="T91" s="80" t="s">
        <v>915</v>
      </c>
      <c r="U91" s="80"/>
      <c r="V91" s="80"/>
      <c r="W91" s="80" t="s">
        <v>1077</v>
      </c>
      <c r="X91" s="80" t="s">
        <v>1143</v>
      </c>
      <c r="Y91" s="80" t="s">
        <v>1147</v>
      </c>
      <c r="Z91" s="80" t="s">
        <v>1152</v>
      </c>
      <c r="AA91" s="80"/>
      <c r="AB91" s="80" t="s">
        <v>64</v>
      </c>
      <c r="AC91" s="80"/>
      <c r="AD91">
        <v>1</v>
      </c>
      <c r="AE91" s="79" t="str">
        <f>REPLACE(INDEX(GroupVertices[Group],MATCH(Edges21[[#This Row],[Vertex 1]],GroupVertices[Vertex],0)),1,1,"")</f>
        <v>1</v>
      </c>
      <c r="AF91" s="79" t="str">
        <f>REPLACE(INDEX(GroupVertices[Group],MATCH(Edges21[[#This Row],[Vertex 2]],GroupVertices[Vertex],0)),1,1,"")</f>
        <v>1</v>
      </c>
      <c r="AG91" s="48">
        <v>0</v>
      </c>
      <c r="AH91" s="49">
        <v>0</v>
      </c>
      <c r="AI91" s="48">
        <v>0</v>
      </c>
      <c r="AJ91" s="49">
        <v>0</v>
      </c>
      <c r="AK91" s="48">
        <v>0</v>
      </c>
      <c r="AL91" s="49">
        <v>0</v>
      </c>
      <c r="AM91" s="48">
        <v>30</v>
      </c>
      <c r="AN91" s="49">
        <v>100</v>
      </c>
      <c r="AO91" s="48">
        <v>30</v>
      </c>
    </row>
    <row r="92" spans="1:41" ht="15">
      <c r="A92" s="65" t="s">
        <v>403</v>
      </c>
      <c r="B92" s="65" t="s">
        <v>468</v>
      </c>
      <c r="C92" s="66"/>
      <c r="D92" s="67"/>
      <c r="E92" s="68"/>
      <c r="F92" s="69"/>
      <c r="G92" s="66"/>
      <c r="H92" s="70"/>
      <c r="I92" s="71"/>
      <c r="J92" s="71"/>
      <c r="K92" s="34" t="s">
        <v>65</v>
      </c>
      <c r="L92" s="78">
        <v>104</v>
      </c>
      <c r="M92" s="78"/>
      <c r="N92" s="73"/>
      <c r="O92" s="80" t="s">
        <v>496</v>
      </c>
      <c r="P92" s="82" t="s">
        <v>587</v>
      </c>
      <c r="Q92" s="82" t="s">
        <v>587</v>
      </c>
      <c r="R92" s="84">
        <v>43430.02638888889</v>
      </c>
      <c r="S92" s="86" t="s">
        <v>752</v>
      </c>
      <c r="T92" s="80" t="s">
        <v>916</v>
      </c>
      <c r="U92" s="80"/>
      <c r="V92" s="80"/>
      <c r="W92" s="80" t="s">
        <v>1078</v>
      </c>
      <c r="X92" s="80" t="s">
        <v>1142</v>
      </c>
      <c r="Y92" s="80" t="s">
        <v>1146</v>
      </c>
      <c r="Z92" s="80" t="s">
        <v>1152</v>
      </c>
      <c r="AA92" s="80"/>
      <c r="AB92" s="80" t="s">
        <v>64</v>
      </c>
      <c r="AC92" s="80"/>
      <c r="AD92">
        <v>1</v>
      </c>
      <c r="AE92" s="79" t="str">
        <f>REPLACE(INDEX(GroupVertices[Group],MATCH(Edges21[[#This Row],[Vertex 1]],GroupVertices[Vertex],0)),1,1,"")</f>
        <v>2</v>
      </c>
      <c r="AF92" s="79" t="str">
        <f>REPLACE(INDEX(GroupVertices[Group],MATCH(Edges21[[#This Row],[Vertex 2]],GroupVertices[Vertex],0)),1,1,"")</f>
        <v>2</v>
      </c>
      <c r="AG92" s="48">
        <v>0</v>
      </c>
      <c r="AH92" s="49">
        <v>0</v>
      </c>
      <c r="AI92" s="48">
        <v>0</v>
      </c>
      <c r="AJ92" s="49">
        <v>0</v>
      </c>
      <c r="AK92" s="48">
        <v>0</v>
      </c>
      <c r="AL92" s="49">
        <v>0</v>
      </c>
      <c r="AM92" s="48">
        <v>41</v>
      </c>
      <c r="AN92" s="49">
        <v>100</v>
      </c>
      <c r="AO92" s="48">
        <v>41</v>
      </c>
    </row>
    <row r="93" spans="1:41" ht="15">
      <c r="A93" s="65" t="s">
        <v>404</v>
      </c>
      <c r="B93" s="65" t="s">
        <v>489</v>
      </c>
      <c r="C93" s="66"/>
      <c r="D93" s="67"/>
      <c r="E93" s="68"/>
      <c r="F93" s="69"/>
      <c r="G93" s="66"/>
      <c r="H93" s="70"/>
      <c r="I93" s="71"/>
      <c r="J93" s="71"/>
      <c r="K93" s="34" t="s">
        <v>65</v>
      </c>
      <c r="L93" s="78">
        <v>105</v>
      </c>
      <c r="M93" s="78"/>
      <c r="N93" s="73"/>
      <c r="O93" s="80" t="s">
        <v>496</v>
      </c>
      <c r="P93" s="82" t="s">
        <v>588</v>
      </c>
      <c r="Q93" s="82" t="s">
        <v>588</v>
      </c>
      <c r="R93" s="84">
        <v>43430.61944444444</v>
      </c>
      <c r="S93" s="86" t="s">
        <v>753</v>
      </c>
      <c r="T93" s="80" t="s">
        <v>917</v>
      </c>
      <c r="U93" s="80"/>
      <c r="V93" s="80"/>
      <c r="W93" s="80" t="s">
        <v>1079</v>
      </c>
      <c r="X93" s="80" t="s">
        <v>1142</v>
      </c>
      <c r="Y93" s="80" t="s">
        <v>1146</v>
      </c>
      <c r="Z93" s="80" t="s">
        <v>1152</v>
      </c>
      <c r="AA93" s="80"/>
      <c r="AB93" s="80" t="s">
        <v>64</v>
      </c>
      <c r="AC93" s="80"/>
      <c r="AD93">
        <v>1</v>
      </c>
      <c r="AE93" s="79" t="str">
        <f>REPLACE(INDEX(GroupVertices[Group],MATCH(Edges21[[#This Row],[Vertex 1]],GroupVertices[Vertex],0)),1,1,"")</f>
        <v>12</v>
      </c>
      <c r="AF93" s="79" t="str">
        <f>REPLACE(INDEX(GroupVertices[Group],MATCH(Edges21[[#This Row],[Vertex 2]],GroupVertices[Vertex],0)),1,1,"")</f>
        <v>12</v>
      </c>
      <c r="AG93" s="48">
        <v>7</v>
      </c>
      <c r="AH93" s="49">
        <v>5.147058823529412</v>
      </c>
      <c r="AI93" s="48">
        <v>1</v>
      </c>
      <c r="AJ93" s="49">
        <v>0.7352941176470589</v>
      </c>
      <c r="AK93" s="48">
        <v>0</v>
      </c>
      <c r="AL93" s="49">
        <v>0</v>
      </c>
      <c r="AM93" s="48">
        <v>128</v>
      </c>
      <c r="AN93" s="49">
        <v>94.11764705882354</v>
      </c>
      <c r="AO93" s="48">
        <v>136</v>
      </c>
    </row>
    <row r="94" spans="1:41" ht="15">
      <c r="A94" s="65" t="s">
        <v>405</v>
      </c>
      <c r="B94" s="65" t="s">
        <v>405</v>
      </c>
      <c r="C94" s="66"/>
      <c r="D94" s="67"/>
      <c r="E94" s="68"/>
      <c r="F94" s="69"/>
      <c r="G94" s="66"/>
      <c r="H94" s="70"/>
      <c r="I94" s="71"/>
      <c r="J94" s="71"/>
      <c r="K94" s="34" t="s">
        <v>65</v>
      </c>
      <c r="L94" s="78">
        <v>106</v>
      </c>
      <c r="M94" s="78"/>
      <c r="N94" s="73"/>
      <c r="O94" s="80" t="s">
        <v>305</v>
      </c>
      <c r="P94" s="82" t="s">
        <v>589</v>
      </c>
      <c r="Q94" s="82" t="s">
        <v>589</v>
      </c>
      <c r="R94" s="84">
        <v>43429.53888888889</v>
      </c>
      <c r="S94" s="86" t="s">
        <v>754</v>
      </c>
      <c r="T94" s="80" t="s">
        <v>918</v>
      </c>
      <c r="U94" s="80"/>
      <c r="V94" s="80"/>
      <c r="W94" s="80" t="s">
        <v>1080</v>
      </c>
      <c r="X94" s="80" t="s">
        <v>1142</v>
      </c>
      <c r="Y94" s="80" t="s">
        <v>1146</v>
      </c>
      <c r="Z94" s="80" t="s">
        <v>1152</v>
      </c>
      <c r="AA94" s="80"/>
      <c r="AB94" s="80" t="s">
        <v>64</v>
      </c>
      <c r="AC94" s="80"/>
      <c r="AD94">
        <v>2</v>
      </c>
      <c r="AE94" s="79" t="str">
        <f>REPLACE(INDEX(GroupVertices[Group],MATCH(Edges21[[#This Row],[Vertex 1]],GroupVertices[Vertex],0)),1,1,"")</f>
        <v>1</v>
      </c>
      <c r="AF94" s="79" t="str">
        <f>REPLACE(INDEX(GroupVertices[Group],MATCH(Edges21[[#This Row],[Vertex 2]],GroupVertices[Vertex],0)),1,1,"")</f>
        <v>1</v>
      </c>
      <c r="AG94" s="48">
        <v>1</v>
      </c>
      <c r="AH94" s="49">
        <v>2.6315789473684212</v>
      </c>
      <c r="AI94" s="48">
        <v>0</v>
      </c>
      <c r="AJ94" s="49">
        <v>0</v>
      </c>
      <c r="AK94" s="48">
        <v>0</v>
      </c>
      <c r="AL94" s="49">
        <v>0</v>
      </c>
      <c r="AM94" s="48">
        <v>37</v>
      </c>
      <c r="AN94" s="49">
        <v>97.36842105263158</v>
      </c>
      <c r="AO94" s="48">
        <v>38</v>
      </c>
    </row>
    <row r="95" spans="1:41" ht="15">
      <c r="A95" s="65" t="s">
        <v>405</v>
      </c>
      <c r="B95" s="65" t="s">
        <v>405</v>
      </c>
      <c r="C95" s="66"/>
      <c r="D95" s="67"/>
      <c r="E95" s="68"/>
      <c r="F95" s="69"/>
      <c r="G95" s="66"/>
      <c r="H95" s="70"/>
      <c r="I95" s="71"/>
      <c r="J95" s="71"/>
      <c r="K95" s="34" t="s">
        <v>65</v>
      </c>
      <c r="L95" s="78">
        <v>107</v>
      </c>
      <c r="M95" s="78"/>
      <c r="N95" s="73"/>
      <c r="O95" s="80" t="s">
        <v>305</v>
      </c>
      <c r="P95" s="82" t="s">
        <v>590</v>
      </c>
      <c r="Q95" s="82" t="s">
        <v>590</v>
      </c>
      <c r="R95" s="84">
        <v>43429.645833333336</v>
      </c>
      <c r="S95" s="86" t="s">
        <v>755</v>
      </c>
      <c r="T95" s="80" t="s">
        <v>918</v>
      </c>
      <c r="U95" s="80"/>
      <c r="V95" s="80"/>
      <c r="W95" s="80" t="s">
        <v>1080</v>
      </c>
      <c r="X95" s="80" t="s">
        <v>1142</v>
      </c>
      <c r="Y95" s="80" t="s">
        <v>1146</v>
      </c>
      <c r="Z95" s="80" t="s">
        <v>1152</v>
      </c>
      <c r="AA95" s="80"/>
      <c r="AB95" s="80" t="s">
        <v>64</v>
      </c>
      <c r="AC95" s="80"/>
      <c r="AD95">
        <v>2</v>
      </c>
      <c r="AE95" s="79" t="str">
        <f>REPLACE(INDEX(GroupVertices[Group],MATCH(Edges21[[#This Row],[Vertex 1]],GroupVertices[Vertex],0)),1,1,"")</f>
        <v>1</v>
      </c>
      <c r="AF95" s="79" t="str">
        <f>REPLACE(INDEX(GroupVertices[Group],MATCH(Edges21[[#This Row],[Vertex 2]],GroupVertices[Vertex],0)),1,1,"")</f>
        <v>1</v>
      </c>
      <c r="AG95" s="48">
        <v>1</v>
      </c>
      <c r="AH95" s="49">
        <v>2.6315789473684212</v>
      </c>
      <c r="AI95" s="48">
        <v>0</v>
      </c>
      <c r="AJ95" s="49">
        <v>0</v>
      </c>
      <c r="AK95" s="48">
        <v>0</v>
      </c>
      <c r="AL95" s="49">
        <v>0</v>
      </c>
      <c r="AM95" s="48">
        <v>37</v>
      </c>
      <c r="AN95" s="49">
        <v>97.36842105263158</v>
      </c>
      <c r="AO95" s="48">
        <v>38</v>
      </c>
    </row>
    <row r="96" spans="1:41" ht="15">
      <c r="A96" s="65" t="s">
        <v>406</v>
      </c>
      <c r="B96" s="65" t="s">
        <v>406</v>
      </c>
      <c r="C96" s="66"/>
      <c r="D96" s="67"/>
      <c r="E96" s="68"/>
      <c r="F96" s="69"/>
      <c r="G96" s="66"/>
      <c r="H96" s="70"/>
      <c r="I96" s="71"/>
      <c r="J96" s="71"/>
      <c r="K96" s="34" t="s">
        <v>65</v>
      </c>
      <c r="L96" s="78">
        <v>108</v>
      </c>
      <c r="M96" s="78"/>
      <c r="N96" s="73"/>
      <c r="O96" s="80" t="s">
        <v>305</v>
      </c>
      <c r="P96" s="82" t="s">
        <v>591</v>
      </c>
      <c r="Q96" s="82" t="s">
        <v>591</v>
      </c>
      <c r="R96" s="84">
        <v>43430.72222222222</v>
      </c>
      <c r="S96" s="86" t="s">
        <v>756</v>
      </c>
      <c r="T96" s="80" t="s">
        <v>919</v>
      </c>
      <c r="U96" s="80"/>
      <c r="V96" s="80"/>
      <c r="W96" s="80" t="s">
        <v>1081</v>
      </c>
      <c r="X96" s="80" t="s">
        <v>1143</v>
      </c>
      <c r="Y96" s="80" t="s">
        <v>1146</v>
      </c>
      <c r="Z96" s="80" t="s">
        <v>1152</v>
      </c>
      <c r="AA96" s="80"/>
      <c r="AB96" s="80" t="s">
        <v>64</v>
      </c>
      <c r="AC96" s="80"/>
      <c r="AD96">
        <v>1</v>
      </c>
      <c r="AE96" s="79" t="str">
        <f>REPLACE(INDEX(GroupVertices[Group],MATCH(Edges21[[#This Row],[Vertex 1]],GroupVertices[Vertex],0)),1,1,"")</f>
        <v>1</v>
      </c>
      <c r="AF96" s="79" t="str">
        <f>REPLACE(INDEX(GroupVertices[Group],MATCH(Edges21[[#This Row],[Vertex 2]],GroupVertices[Vertex],0)),1,1,"")</f>
        <v>1</v>
      </c>
      <c r="AG96" s="48">
        <v>5</v>
      </c>
      <c r="AH96" s="49">
        <v>6.4935064935064934</v>
      </c>
      <c r="AI96" s="48">
        <v>3</v>
      </c>
      <c r="AJ96" s="49">
        <v>3.896103896103896</v>
      </c>
      <c r="AK96" s="48">
        <v>0</v>
      </c>
      <c r="AL96" s="49">
        <v>0</v>
      </c>
      <c r="AM96" s="48">
        <v>69</v>
      </c>
      <c r="AN96" s="49">
        <v>89.6103896103896</v>
      </c>
      <c r="AO96" s="48">
        <v>77</v>
      </c>
    </row>
    <row r="97" spans="1:41" ht="15">
      <c r="A97" s="65" t="s">
        <v>407</v>
      </c>
      <c r="B97" s="65" t="s">
        <v>482</v>
      </c>
      <c r="C97" s="66"/>
      <c r="D97" s="67"/>
      <c r="E97" s="68"/>
      <c r="F97" s="69"/>
      <c r="G97" s="66"/>
      <c r="H97" s="70"/>
      <c r="I97" s="71"/>
      <c r="J97" s="71"/>
      <c r="K97" s="34" t="s">
        <v>65</v>
      </c>
      <c r="L97" s="78">
        <v>109</v>
      </c>
      <c r="M97" s="78"/>
      <c r="N97" s="73"/>
      <c r="O97" s="80" t="s">
        <v>496</v>
      </c>
      <c r="P97" s="82" t="s">
        <v>592</v>
      </c>
      <c r="Q97" s="82" t="s">
        <v>592</v>
      </c>
      <c r="R97" s="84">
        <v>43429.96319444444</v>
      </c>
      <c r="S97" s="86" t="s">
        <v>757</v>
      </c>
      <c r="T97" s="80" t="s">
        <v>920</v>
      </c>
      <c r="U97" s="80"/>
      <c r="V97" s="80"/>
      <c r="W97" s="80" t="s">
        <v>1082</v>
      </c>
      <c r="X97" s="80" t="s">
        <v>1143</v>
      </c>
      <c r="Y97" s="80" t="s">
        <v>1145</v>
      </c>
      <c r="Z97" s="80" t="s">
        <v>1152</v>
      </c>
      <c r="AA97" s="80"/>
      <c r="AB97" s="80" t="s">
        <v>64</v>
      </c>
      <c r="AC97" s="80"/>
      <c r="AD97">
        <v>1</v>
      </c>
      <c r="AE97" s="79" t="str">
        <f>REPLACE(INDEX(GroupVertices[Group],MATCH(Edges21[[#This Row],[Vertex 1]],GroupVertices[Vertex],0)),1,1,"")</f>
        <v>3</v>
      </c>
      <c r="AF97" s="79" t="str">
        <f>REPLACE(INDEX(GroupVertices[Group],MATCH(Edges21[[#This Row],[Vertex 2]],GroupVertices[Vertex],0)),1,1,"")</f>
        <v>3</v>
      </c>
      <c r="AG97" s="48">
        <v>2</v>
      </c>
      <c r="AH97" s="49">
        <v>2.4096385542168677</v>
      </c>
      <c r="AI97" s="48">
        <v>0</v>
      </c>
      <c r="AJ97" s="49">
        <v>0</v>
      </c>
      <c r="AK97" s="48">
        <v>0</v>
      </c>
      <c r="AL97" s="49">
        <v>0</v>
      </c>
      <c r="AM97" s="48">
        <v>81</v>
      </c>
      <c r="AN97" s="49">
        <v>97.59036144578313</v>
      </c>
      <c r="AO97" s="48">
        <v>83</v>
      </c>
    </row>
    <row r="98" spans="1:41" ht="15">
      <c r="A98" s="65" t="s">
        <v>408</v>
      </c>
      <c r="B98" s="65" t="s">
        <v>408</v>
      </c>
      <c r="C98" s="66"/>
      <c r="D98" s="67"/>
      <c r="E98" s="68"/>
      <c r="F98" s="69"/>
      <c r="G98" s="66"/>
      <c r="H98" s="70"/>
      <c r="I98" s="71"/>
      <c r="J98" s="71"/>
      <c r="K98" s="34" t="s">
        <v>65</v>
      </c>
      <c r="L98" s="78">
        <v>110</v>
      </c>
      <c r="M98" s="78"/>
      <c r="N98" s="73"/>
      <c r="O98" s="80" t="s">
        <v>305</v>
      </c>
      <c r="P98" s="82" t="s">
        <v>593</v>
      </c>
      <c r="Q98" s="82" t="s">
        <v>593</v>
      </c>
      <c r="R98" s="84">
        <v>43429.60208333333</v>
      </c>
      <c r="S98" s="86" t="s">
        <v>758</v>
      </c>
      <c r="T98" s="80" t="s">
        <v>921</v>
      </c>
      <c r="U98" s="80"/>
      <c r="V98" s="80"/>
      <c r="W98" s="80" t="s">
        <v>1083</v>
      </c>
      <c r="X98" s="80" t="s">
        <v>1142</v>
      </c>
      <c r="Y98" s="80" t="s">
        <v>1146</v>
      </c>
      <c r="Z98" s="80" t="s">
        <v>1152</v>
      </c>
      <c r="AA98" s="80"/>
      <c r="AB98" s="80" t="s">
        <v>64</v>
      </c>
      <c r="AC98" s="80"/>
      <c r="AD98">
        <v>1</v>
      </c>
      <c r="AE98" s="79" t="str">
        <f>REPLACE(INDEX(GroupVertices[Group],MATCH(Edges21[[#This Row],[Vertex 1]],GroupVertices[Vertex],0)),1,1,"")</f>
        <v>1</v>
      </c>
      <c r="AF98" s="79" t="str">
        <f>REPLACE(INDEX(GroupVertices[Group],MATCH(Edges21[[#This Row],[Vertex 2]],GroupVertices[Vertex],0)),1,1,"")</f>
        <v>1</v>
      </c>
      <c r="AG98" s="48">
        <v>2</v>
      </c>
      <c r="AH98" s="49">
        <v>2.985074626865672</v>
      </c>
      <c r="AI98" s="48">
        <v>1</v>
      </c>
      <c r="AJ98" s="49">
        <v>1.492537313432836</v>
      </c>
      <c r="AK98" s="48">
        <v>0</v>
      </c>
      <c r="AL98" s="49">
        <v>0</v>
      </c>
      <c r="AM98" s="48">
        <v>64</v>
      </c>
      <c r="AN98" s="49">
        <v>95.5223880597015</v>
      </c>
      <c r="AO98" s="48">
        <v>67</v>
      </c>
    </row>
    <row r="99" spans="1:41" ht="15">
      <c r="A99" s="65" t="s">
        <v>409</v>
      </c>
      <c r="B99" s="65" t="s">
        <v>409</v>
      </c>
      <c r="C99" s="66"/>
      <c r="D99" s="67"/>
      <c r="E99" s="68"/>
      <c r="F99" s="69"/>
      <c r="G99" s="66"/>
      <c r="H99" s="70"/>
      <c r="I99" s="71"/>
      <c r="J99" s="71"/>
      <c r="K99" s="34" t="s">
        <v>65</v>
      </c>
      <c r="L99" s="78">
        <v>111</v>
      </c>
      <c r="M99" s="78"/>
      <c r="N99" s="73"/>
      <c r="O99" s="80" t="s">
        <v>305</v>
      </c>
      <c r="P99" s="82" t="s">
        <v>594</v>
      </c>
      <c r="Q99" s="82" t="s">
        <v>594</v>
      </c>
      <c r="R99" s="84">
        <v>43429.90138888889</v>
      </c>
      <c r="S99" s="86" t="s">
        <v>759</v>
      </c>
      <c r="T99" s="80" t="s">
        <v>922</v>
      </c>
      <c r="U99" s="80"/>
      <c r="V99" s="80"/>
      <c r="W99" s="80" t="s">
        <v>1084</v>
      </c>
      <c r="X99" s="80" t="s">
        <v>1142</v>
      </c>
      <c r="Y99" s="80" t="s">
        <v>1146</v>
      </c>
      <c r="Z99" s="80" t="s">
        <v>1152</v>
      </c>
      <c r="AA99" s="80"/>
      <c r="AB99" s="80" t="s">
        <v>64</v>
      </c>
      <c r="AC99" s="80"/>
      <c r="AD99">
        <v>1</v>
      </c>
      <c r="AE99" s="79" t="str">
        <f>REPLACE(INDEX(GroupVertices[Group],MATCH(Edges21[[#This Row],[Vertex 1]],GroupVertices[Vertex],0)),1,1,"")</f>
        <v>1</v>
      </c>
      <c r="AF99" s="79" t="str">
        <f>REPLACE(INDEX(GroupVertices[Group],MATCH(Edges21[[#This Row],[Vertex 2]],GroupVertices[Vertex],0)),1,1,"")</f>
        <v>1</v>
      </c>
      <c r="AG99" s="48">
        <v>2</v>
      </c>
      <c r="AH99" s="49">
        <v>5.882352941176471</v>
      </c>
      <c r="AI99" s="48">
        <v>1</v>
      </c>
      <c r="AJ99" s="49">
        <v>2.9411764705882355</v>
      </c>
      <c r="AK99" s="48">
        <v>0</v>
      </c>
      <c r="AL99" s="49">
        <v>0</v>
      </c>
      <c r="AM99" s="48">
        <v>31</v>
      </c>
      <c r="AN99" s="49">
        <v>91.17647058823529</v>
      </c>
      <c r="AO99" s="48">
        <v>34</v>
      </c>
    </row>
    <row r="100" spans="1:41" ht="15">
      <c r="A100" s="65" t="s">
        <v>410</v>
      </c>
      <c r="B100" s="65" t="s">
        <v>410</v>
      </c>
      <c r="C100" s="66"/>
      <c r="D100" s="67"/>
      <c r="E100" s="68"/>
      <c r="F100" s="69"/>
      <c r="G100" s="66"/>
      <c r="H100" s="70"/>
      <c r="I100" s="71"/>
      <c r="J100" s="71"/>
      <c r="K100" s="34" t="s">
        <v>65</v>
      </c>
      <c r="L100" s="78">
        <v>112</v>
      </c>
      <c r="M100" s="78"/>
      <c r="N100" s="73"/>
      <c r="O100" s="80" t="s">
        <v>305</v>
      </c>
      <c r="P100" s="82" t="s">
        <v>595</v>
      </c>
      <c r="Q100" s="82" t="s">
        <v>595</v>
      </c>
      <c r="R100" s="84">
        <v>43430.3625</v>
      </c>
      <c r="S100" s="86" t="s">
        <v>760</v>
      </c>
      <c r="T100" s="80" t="s">
        <v>923</v>
      </c>
      <c r="U100" s="80"/>
      <c r="V100" s="80"/>
      <c r="W100" s="80" t="s">
        <v>1085</v>
      </c>
      <c r="X100" s="80" t="s">
        <v>1144</v>
      </c>
      <c r="Y100" s="80" t="s">
        <v>1145</v>
      </c>
      <c r="Z100" s="80" t="s">
        <v>1152</v>
      </c>
      <c r="AA100" s="80"/>
      <c r="AB100" s="80" t="s">
        <v>64</v>
      </c>
      <c r="AC100" s="80"/>
      <c r="AD100">
        <v>1</v>
      </c>
      <c r="AE100" s="79" t="str">
        <f>REPLACE(INDEX(GroupVertices[Group],MATCH(Edges21[[#This Row],[Vertex 1]],GroupVertices[Vertex],0)),1,1,"")</f>
        <v>1</v>
      </c>
      <c r="AF100" s="79" t="str">
        <f>REPLACE(INDEX(GroupVertices[Group],MATCH(Edges21[[#This Row],[Vertex 2]],GroupVertices[Vertex],0)),1,1,"")</f>
        <v>1</v>
      </c>
      <c r="AG100" s="48">
        <v>0</v>
      </c>
      <c r="AH100" s="49">
        <v>0</v>
      </c>
      <c r="AI100" s="48">
        <v>0</v>
      </c>
      <c r="AJ100" s="49">
        <v>0</v>
      </c>
      <c r="AK100" s="48">
        <v>0</v>
      </c>
      <c r="AL100" s="49">
        <v>0</v>
      </c>
      <c r="AM100" s="48">
        <v>55</v>
      </c>
      <c r="AN100" s="49">
        <v>100</v>
      </c>
      <c r="AO100" s="48">
        <v>55</v>
      </c>
    </row>
    <row r="101" spans="1:41" ht="15">
      <c r="A101" s="65" t="s">
        <v>411</v>
      </c>
      <c r="B101" s="65" t="s">
        <v>411</v>
      </c>
      <c r="C101" s="66"/>
      <c r="D101" s="67"/>
      <c r="E101" s="68"/>
      <c r="F101" s="69"/>
      <c r="G101" s="66"/>
      <c r="H101" s="70"/>
      <c r="I101" s="71"/>
      <c r="J101" s="71"/>
      <c r="K101" s="34" t="s">
        <v>65</v>
      </c>
      <c r="L101" s="78">
        <v>113</v>
      </c>
      <c r="M101" s="78"/>
      <c r="N101" s="73"/>
      <c r="O101" s="80" t="s">
        <v>305</v>
      </c>
      <c r="P101" s="82" t="s">
        <v>596</v>
      </c>
      <c r="Q101" s="82" t="s">
        <v>596</v>
      </c>
      <c r="R101" s="84">
        <v>43430.907638888886</v>
      </c>
      <c r="S101" s="86" t="s">
        <v>761</v>
      </c>
      <c r="T101" s="80" t="s">
        <v>924</v>
      </c>
      <c r="U101" s="80"/>
      <c r="V101" s="80"/>
      <c r="W101" s="80" t="s">
        <v>1086</v>
      </c>
      <c r="X101" s="80" t="s">
        <v>1144</v>
      </c>
      <c r="Y101" s="80" t="s">
        <v>1151</v>
      </c>
      <c r="Z101" s="80" t="s">
        <v>1152</v>
      </c>
      <c r="AA101" s="80"/>
      <c r="AB101" s="80" t="s">
        <v>64</v>
      </c>
      <c r="AC101" s="80"/>
      <c r="AD101">
        <v>1</v>
      </c>
      <c r="AE101" s="79" t="str">
        <f>REPLACE(INDEX(GroupVertices[Group],MATCH(Edges21[[#This Row],[Vertex 1]],GroupVertices[Vertex],0)),1,1,"")</f>
        <v>1</v>
      </c>
      <c r="AF101" s="79" t="str">
        <f>REPLACE(INDEX(GroupVertices[Group],MATCH(Edges21[[#This Row],[Vertex 2]],GroupVertices[Vertex],0)),1,1,"")</f>
        <v>1</v>
      </c>
      <c r="AG101" s="48">
        <v>4</v>
      </c>
      <c r="AH101" s="49">
        <v>2.684563758389262</v>
      </c>
      <c r="AI101" s="48">
        <v>6</v>
      </c>
      <c r="AJ101" s="49">
        <v>4.026845637583893</v>
      </c>
      <c r="AK101" s="48">
        <v>0</v>
      </c>
      <c r="AL101" s="49">
        <v>0</v>
      </c>
      <c r="AM101" s="48">
        <v>139</v>
      </c>
      <c r="AN101" s="49">
        <v>93.28859060402685</v>
      </c>
      <c r="AO101" s="48">
        <v>149</v>
      </c>
    </row>
    <row r="102" spans="1:41" ht="15">
      <c r="A102" s="65" t="s">
        <v>412</v>
      </c>
      <c r="B102" s="65" t="s">
        <v>412</v>
      </c>
      <c r="C102" s="66"/>
      <c r="D102" s="67"/>
      <c r="E102" s="68"/>
      <c r="F102" s="69"/>
      <c r="G102" s="66"/>
      <c r="H102" s="70"/>
      <c r="I102" s="71"/>
      <c r="J102" s="71"/>
      <c r="K102" s="34" t="s">
        <v>65</v>
      </c>
      <c r="L102" s="78">
        <v>114</v>
      </c>
      <c r="M102" s="78"/>
      <c r="N102" s="73"/>
      <c r="O102" s="80" t="s">
        <v>305</v>
      </c>
      <c r="P102" s="82" t="s">
        <v>597</v>
      </c>
      <c r="Q102" s="82" t="s">
        <v>597</v>
      </c>
      <c r="R102" s="84">
        <v>43429.103472222225</v>
      </c>
      <c r="S102" s="86" t="s">
        <v>762</v>
      </c>
      <c r="T102" s="80" t="s">
        <v>925</v>
      </c>
      <c r="U102" s="80"/>
      <c r="V102" s="80"/>
      <c r="W102" s="80" t="s">
        <v>1087</v>
      </c>
      <c r="X102" s="80" t="s">
        <v>1142</v>
      </c>
      <c r="Y102" s="80" t="s">
        <v>1146</v>
      </c>
      <c r="Z102" s="80" t="s">
        <v>1152</v>
      </c>
      <c r="AA102" s="80"/>
      <c r="AB102" s="80" t="s">
        <v>64</v>
      </c>
      <c r="AC102" s="80"/>
      <c r="AD102">
        <v>1</v>
      </c>
      <c r="AE102" s="79" t="str">
        <f>REPLACE(INDEX(GroupVertices[Group],MATCH(Edges21[[#This Row],[Vertex 1]],GroupVertices[Vertex],0)),1,1,"")</f>
        <v>1</v>
      </c>
      <c r="AF102" s="79" t="str">
        <f>REPLACE(INDEX(GroupVertices[Group],MATCH(Edges21[[#This Row],[Vertex 2]],GroupVertices[Vertex],0)),1,1,"")</f>
        <v>1</v>
      </c>
      <c r="AG102" s="48">
        <v>0</v>
      </c>
      <c r="AH102" s="49">
        <v>0</v>
      </c>
      <c r="AI102" s="48">
        <v>0</v>
      </c>
      <c r="AJ102" s="49">
        <v>0</v>
      </c>
      <c r="AK102" s="48">
        <v>0</v>
      </c>
      <c r="AL102" s="49">
        <v>0</v>
      </c>
      <c r="AM102" s="48">
        <v>6</v>
      </c>
      <c r="AN102" s="49">
        <v>100</v>
      </c>
      <c r="AO102" s="48">
        <v>6</v>
      </c>
    </row>
    <row r="103" spans="1:41" ht="15">
      <c r="A103" s="65" t="s">
        <v>413</v>
      </c>
      <c r="B103" s="65" t="s">
        <v>413</v>
      </c>
      <c r="C103" s="66"/>
      <c r="D103" s="67"/>
      <c r="E103" s="68"/>
      <c r="F103" s="69"/>
      <c r="G103" s="66"/>
      <c r="H103" s="70"/>
      <c r="I103" s="71"/>
      <c r="J103" s="71"/>
      <c r="K103" s="34" t="s">
        <v>65</v>
      </c>
      <c r="L103" s="78">
        <v>115</v>
      </c>
      <c r="M103" s="78"/>
      <c r="N103" s="73"/>
      <c r="O103" s="80" t="s">
        <v>305</v>
      </c>
      <c r="P103" s="82" t="s">
        <v>598</v>
      </c>
      <c r="Q103" s="82" t="s">
        <v>598</v>
      </c>
      <c r="R103" s="84">
        <v>43430.79652777778</v>
      </c>
      <c r="S103" s="86" t="s">
        <v>763</v>
      </c>
      <c r="T103" s="80" t="s">
        <v>926</v>
      </c>
      <c r="U103" s="80"/>
      <c r="V103" s="80"/>
      <c r="W103" s="80" t="s">
        <v>468</v>
      </c>
      <c r="X103" s="80" t="s">
        <v>1142</v>
      </c>
      <c r="Y103" s="80" t="s">
        <v>1145</v>
      </c>
      <c r="Z103" s="80" t="s">
        <v>1152</v>
      </c>
      <c r="AA103" s="80"/>
      <c r="AB103" s="80" t="s">
        <v>64</v>
      </c>
      <c r="AC103" s="80"/>
      <c r="AD103">
        <v>1</v>
      </c>
      <c r="AE103" s="79" t="str">
        <f>REPLACE(INDEX(GroupVertices[Group],MATCH(Edges21[[#This Row],[Vertex 1]],GroupVertices[Vertex],0)),1,1,"")</f>
        <v>1</v>
      </c>
      <c r="AF103" s="79" t="str">
        <f>REPLACE(INDEX(GroupVertices[Group],MATCH(Edges21[[#This Row],[Vertex 2]],GroupVertices[Vertex],0)),1,1,"")</f>
        <v>1</v>
      </c>
      <c r="AG103" s="48">
        <v>0</v>
      </c>
      <c r="AH103" s="49">
        <v>0</v>
      </c>
      <c r="AI103" s="48">
        <v>0</v>
      </c>
      <c r="AJ103" s="49">
        <v>0</v>
      </c>
      <c r="AK103" s="48">
        <v>0</v>
      </c>
      <c r="AL103" s="49">
        <v>0</v>
      </c>
      <c r="AM103" s="48">
        <v>11</v>
      </c>
      <c r="AN103" s="49">
        <v>100</v>
      </c>
      <c r="AO103" s="48">
        <v>11</v>
      </c>
    </row>
    <row r="104" spans="1:41" ht="15">
      <c r="A104" s="65" t="s">
        <v>414</v>
      </c>
      <c r="B104" s="65" t="s">
        <v>414</v>
      </c>
      <c r="C104" s="66"/>
      <c r="D104" s="67"/>
      <c r="E104" s="68"/>
      <c r="F104" s="69"/>
      <c r="G104" s="66"/>
      <c r="H104" s="70"/>
      <c r="I104" s="71"/>
      <c r="J104" s="71"/>
      <c r="K104" s="34" t="s">
        <v>65</v>
      </c>
      <c r="L104" s="78">
        <v>116</v>
      </c>
      <c r="M104" s="78"/>
      <c r="N104" s="73"/>
      <c r="O104" s="80" t="s">
        <v>305</v>
      </c>
      <c r="P104" s="82" t="s">
        <v>599</v>
      </c>
      <c r="Q104" s="82" t="s">
        <v>599</v>
      </c>
      <c r="R104" s="84">
        <v>43429.361805555556</v>
      </c>
      <c r="S104" s="86" t="s">
        <v>764</v>
      </c>
      <c r="T104" s="80" t="s">
        <v>927</v>
      </c>
      <c r="U104" s="80"/>
      <c r="V104" s="80"/>
      <c r="W104" s="80" t="s">
        <v>1088</v>
      </c>
      <c r="X104" s="80" t="s">
        <v>1143</v>
      </c>
      <c r="Y104" s="80" t="s">
        <v>1148</v>
      </c>
      <c r="Z104" s="80" t="s">
        <v>1152</v>
      </c>
      <c r="AA104" s="80"/>
      <c r="AB104" s="80" t="s">
        <v>64</v>
      </c>
      <c r="AC104" s="80"/>
      <c r="AD104">
        <v>1</v>
      </c>
      <c r="AE104" s="79" t="str">
        <f>REPLACE(INDEX(GroupVertices[Group],MATCH(Edges21[[#This Row],[Vertex 1]],GroupVertices[Vertex],0)),1,1,"")</f>
        <v>1</v>
      </c>
      <c r="AF104" s="79" t="str">
        <f>REPLACE(INDEX(GroupVertices[Group],MATCH(Edges21[[#This Row],[Vertex 2]],GroupVertices[Vertex],0)),1,1,"")</f>
        <v>1</v>
      </c>
      <c r="AG104" s="48">
        <v>0</v>
      </c>
      <c r="AH104" s="49">
        <v>0</v>
      </c>
      <c r="AI104" s="48">
        <v>1</v>
      </c>
      <c r="AJ104" s="49">
        <v>3.5714285714285716</v>
      </c>
      <c r="AK104" s="48">
        <v>0</v>
      </c>
      <c r="AL104" s="49">
        <v>0</v>
      </c>
      <c r="AM104" s="48">
        <v>27</v>
      </c>
      <c r="AN104" s="49">
        <v>96.42857142857143</v>
      </c>
      <c r="AO104" s="48">
        <v>28</v>
      </c>
    </row>
    <row r="105" spans="1:41" ht="15">
      <c r="A105" s="65" t="s">
        <v>415</v>
      </c>
      <c r="B105" s="65" t="s">
        <v>415</v>
      </c>
      <c r="C105" s="66"/>
      <c r="D105" s="67"/>
      <c r="E105" s="68"/>
      <c r="F105" s="69"/>
      <c r="G105" s="66"/>
      <c r="H105" s="70"/>
      <c r="I105" s="71"/>
      <c r="J105" s="71"/>
      <c r="K105" s="34" t="s">
        <v>65</v>
      </c>
      <c r="L105" s="78">
        <v>117</v>
      </c>
      <c r="M105" s="78"/>
      <c r="N105" s="73"/>
      <c r="O105" s="80" t="s">
        <v>305</v>
      </c>
      <c r="P105" s="82" t="s">
        <v>600</v>
      </c>
      <c r="Q105" s="82" t="s">
        <v>600</v>
      </c>
      <c r="R105" s="84">
        <v>43430.50902777778</v>
      </c>
      <c r="S105" s="86" t="s">
        <v>765</v>
      </c>
      <c r="T105" s="80" t="s">
        <v>928</v>
      </c>
      <c r="U105" s="80"/>
      <c r="V105" s="80"/>
      <c r="W105" s="80" t="s">
        <v>1024</v>
      </c>
      <c r="X105" s="80" t="s">
        <v>1143</v>
      </c>
      <c r="Y105" s="80" t="s">
        <v>1143</v>
      </c>
      <c r="Z105" s="80" t="s">
        <v>1152</v>
      </c>
      <c r="AA105" s="80"/>
      <c r="AB105" s="80" t="s">
        <v>64</v>
      </c>
      <c r="AC105" s="80"/>
      <c r="AD105">
        <v>1</v>
      </c>
      <c r="AE105" s="79" t="str">
        <f>REPLACE(INDEX(GroupVertices[Group],MATCH(Edges21[[#This Row],[Vertex 1]],GroupVertices[Vertex],0)),1,1,"")</f>
        <v>1</v>
      </c>
      <c r="AF105" s="79" t="str">
        <f>REPLACE(INDEX(GroupVertices[Group],MATCH(Edges21[[#This Row],[Vertex 2]],GroupVertices[Vertex],0)),1,1,"")</f>
        <v>1</v>
      </c>
      <c r="AG105" s="48">
        <v>0</v>
      </c>
      <c r="AH105" s="49">
        <v>0</v>
      </c>
      <c r="AI105" s="48">
        <v>0</v>
      </c>
      <c r="AJ105" s="49">
        <v>0</v>
      </c>
      <c r="AK105" s="48">
        <v>0</v>
      </c>
      <c r="AL105" s="49">
        <v>0</v>
      </c>
      <c r="AM105" s="48">
        <v>28</v>
      </c>
      <c r="AN105" s="49">
        <v>100</v>
      </c>
      <c r="AO105" s="48">
        <v>28</v>
      </c>
    </row>
    <row r="106" spans="1:41" ht="15">
      <c r="A106" s="65" t="s">
        <v>416</v>
      </c>
      <c r="B106" s="65" t="s">
        <v>416</v>
      </c>
      <c r="C106" s="66"/>
      <c r="D106" s="67"/>
      <c r="E106" s="68"/>
      <c r="F106" s="69"/>
      <c r="G106" s="66"/>
      <c r="H106" s="70"/>
      <c r="I106" s="71"/>
      <c r="J106" s="71"/>
      <c r="K106" s="34" t="s">
        <v>65</v>
      </c>
      <c r="L106" s="78">
        <v>118</v>
      </c>
      <c r="M106" s="78"/>
      <c r="N106" s="73"/>
      <c r="O106" s="80" t="s">
        <v>305</v>
      </c>
      <c r="P106" s="82" t="s">
        <v>601</v>
      </c>
      <c r="Q106" s="82" t="s">
        <v>601</v>
      </c>
      <c r="R106" s="84">
        <v>43429.72152777778</v>
      </c>
      <c r="S106" s="86" t="s">
        <v>766</v>
      </c>
      <c r="T106" s="80" t="s">
        <v>929</v>
      </c>
      <c r="U106" s="80"/>
      <c r="V106" s="80"/>
      <c r="W106" s="80" t="s">
        <v>1089</v>
      </c>
      <c r="X106" s="80" t="s">
        <v>1142</v>
      </c>
      <c r="Y106" s="80" t="s">
        <v>1146</v>
      </c>
      <c r="Z106" s="80" t="s">
        <v>1152</v>
      </c>
      <c r="AA106" s="80"/>
      <c r="AB106" s="80" t="s">
        <v>64</v>
      </c>
      <c r="AC106" s="80"/>
      <c r="AD106">
        <v>1</v>
      </c>
      <c r="AE106" s="79" t="str">
        <f>REPLACE(INDEX(GroupVertices[Group],MATCH(Edges21[[#This Row],[Vertex 1]],GroupVertices[Vertex],0)),1,1,"")</f>
        <v>1</v>
      </c>
      <c r="AF106" s="79" t="str">
        <f>REPLACE(INDEX(GroupVertices[Group],MATCH(Edges21[[#This Row],[Vertex 2]],GroupVertices[Vertex],0)),1,1,"")</f>
        <v>1</v>
      </c>
      <c r="AG106" s="48">
        <v>0</v>
      </c>
      <c r="AH106" s="49">
        <v>0</v>
      </c>
      <c r="AI106" s="48">
        <v>0</v>
      </c>
      <c r="AJ106" s="49">
        <v>0</v>
      </c>
      <c r="AK106" s="48">
        <v>0</v>
      </c>
      <c r="AL106" s="49">
        <v>0</v>
      </c>
      <c r="AM106" s="48">
        <v>10</v>
      </c>
      <c r="AN106" s="49">
        <v>100</v>
      </c>
      <c r="AO106" s="48">
        <v>10</v>
      </c>
    </row>
    <row r="107" spans="1:41" ht="15">
      <c r="A107" s="65" t="s">
        <v>417</v>
      </c>
      <c r="B107" s="65" t="s">
        <v>417</v>
      </c>
      <c r="C107" s="66"/>
      <c r="D107" s="67"/>
      <c r="E107" s="68"/>
      <c r="F107" s="69"/>
      <c r="G107" s="66"/>
      <c r="H107" s="70"/>
      <c r="I107" s="71"/>
      <c r="J107" s="71"/>
      <c r="K107" s="34" t="s">
        <v>65</v>
      </c>
      <c r="L107" s="78">
        <v>119</v>
      </c>
      <c r="M107" s="78"/>
      <c r="N107" s="73"/>
      <c r="O107" s="80" t="s">
        <v>305</v>
      </c>
      <c r="P107" s="82" t="s">
        <v>602</v>
      </c>
      <c r="Q107" s="82" t="s">
        <v>602</v>
      </c>
      <c r="R107" s="84">
        <v>43430.38888888889</v>
      </c>
      <c r="S107" s="86" t="s">
        <v>767</v>
      </c>
      <c r="T107" s="80" t="s">
        <v>930</v>
      </c>
      <c r="U107" s="80"/>
      <c r="V107" s="80"/>
      <c r="W107" s="80" t="s">
        <v>1090</v>
      </c>
      <c r="X107" s="80" t="s">
        <v>1143</v>
      </c>
      <c r="Y107" s="80" t="s">
        <v>1143</v>
      </c>
      <c r="Z107" s="80" t="s">
        <v>1152</v>
      </c>
      <c r="AA107" s="80"/>
      <c r="AB107" s="80" t="s">
        <v>64</v>
      </c>
      <c r="AC107" s="80"/>
      <c r="AD107">
        <v>3</v>
      </c>
      <c r="AE107" s="79" t="str">
        <f>REPLACE(INDEX(GroupVertices[Group],MATCH(Edges21[[#This Row],[Vertex 1]],GroupVertices[Vertex],0)),1,1,"")</f>
        <v>7</v>
      </c>
      <c r="AF107" s="79" t="str">
        <f>REPLACE(INDEX(GroupVertices[Group],MATCH(Edges21[[#This Row],[Vertex 2]],GroupVertices[Vertex],0)),1,1,"")</f>
        <v>7</v>
      </c>
      <c r="AG107" s="48">
        <v>2</v>
      </c>
      <c r="AH107" s="49">
        <v>1.6666666666666667</v>
      </c>
      <c r="AI107" s="48">
        <v>0</v>
      </c>
      <c r="AJ107" s="49">
        <v>0</v>
      </c>
      <c r="AK107" s="48">
        <v>0</v>
      </c>
      <c r="AL107" s="49">
        <v>0</v>
      </c>
      <c r="AM107" s="48">
        <v>118</v>
      </c>
      <c r="AN107" s="49">
        <v>98.33333333333333</v>
      </c>
      <c r="AO107" s="48">
        <v>120</v>
      </c>
    </row>
    <row r="108" spans="1:41" ht="15">
      <c r="A108" s="65" t="s">
        <v>417</v>
      </c>
      <c r="B108" s="65" t="s">
        <v>417</v>
      </c>
      <c r="C108" s="66"/>
      <c r="D108" s="67"/>
      <c r="E108" s="68"/>
      <c r="F108" s="69"/>
      <c r="G108" s="66"/>
      <c r="H108" s="70"/>
      <c r="I108" s="71"/>
      <c r="J108" s="71"/>
      <c r="K108" s="34" t="s">
        <v>65</v>
      </c>
      <c r="L108" s="78">
        <v>120</v>
      </c>
      <c r="M108" s="78"/>
      <c r="N108" s="73"/>
      <c r="O108" s="80" t="s">
        <v>305</v>
      </c>
      <c r="P108" s="82" t="s">
        <v>603</v>
      </c>
      <c r="Q108" s="82" t="s">
        <v>603</v>
      </c>
      <c r="R108" s="84">
        <v>43430.275</v>
      </c>
      <c r="S108" s="86" t="s">
        <v>768</v>
      </c>
      <c r="T108" s="80" t="s">
        <v>931</v>
      </c>
      <c r="U108" s="80"/>
      <c r="V108" s="80"/>
      <c r="W108" s="80" t="s">
        <v>1091</v>
      </c>
      <c r="X108" s="80" t="s">
        <v>1142</v>
      </c>
      <c r="Y108" s="80" t="s">
        <v>1143</v>
      </c>
      <c r="Z108" s="80" t="s">
        <v>1152</v>
      </c>
      <c r="AA108" s="80"/>
      <c r="AB108" s="80" t="s">
        <v>1153</v>
      </c>
      <c r="AC108" s="80"/>
      <c r="AD108">
        <v>3</v>
      </c>
      <c r="AE108" s="79" t="str">
        <f>REPLACE(INDEX(GroupVertices[Group],MATCH(Edges21[[#This Row],[Vertex 1]],GroupVertices[Vertex],0)),1,1,"")</f>
        <v>7</v>
      </c>
      <c r="AF108" s="79" t="str">
        <f>REPLACE(INDEX(GroupVertices[Group],MATCH(Edges21[[#This Row],[Vertex 2]],GroupVertices[Vertex],0)),1,1,"")</f>
        <v>7</v>
      </c>
      <c r="AG108" s="48">
        <v>0</v>
      </c>
      <c r="AH108" s="49">
        <v>0</v>
      </c>
      <c r="AI108" s="48">
        <v>0</v>
      </c>
      <c r="AJ108" s="49">
        <v>0</v>
      </c>
      <c r="AK108" s="48">
        <v>0</v>
      </c>
      <c r="AL108" s="49">
        <v>0</v>
      </c>
      <c r="AM108" s="48">
        <v>60</v>
      </c>
      <c r="AN108" s="49">
        <v>100</v>
      </c>
      <c r="AO108" s="48">
        <v>60</v>
      </c>
    </row>
    <row r="109" spans="1:41" ht="15">
      <c r="A109" s="65" t="s">
        <v>417</v>
      </c>
      <c r="B109" s="65" t="s">
        <v>417</v>
      </c>
      <c r="C109" s="66"/>
      <c r="D109" s="67"/>
      <c r="E109" s="68"/>
      <c r="F109" s="69"/>
      <c r="G109" s="66"/>
      <c r="H109" s="70"/>
      <c r="I109" s="71"/>
      <c r="J109" s="71"/>
      <c r="K109" s="34" t="s">
        <v>65</v>
      </c>
      <c r="L109" s="78">
        <v>121</v>
      </c>
      <c r="M109" s="78"/>
      <c r="N109" s="73"/>
      <c r="O109" s="80" t="s">
        <v>305</v>
      </c>
      <c r="P109" s="82" t="s">
        <v>604</v>
      </c>
      <c r="Q109" s="82" t="s">
        <v>604</v>
      </c>
      <c r="R109" s="84">
        <v>43429.479166666664</v>
      </c>
      <c r="S109" s="86" t="s">
        <v>769</v>
      </c>
      <c r="T109" s="80" t="s">
        <v>932</v>
      </c>
      <c r="U109" s="80"/>
      <c r="V109" s="80"/>
      <c r="W109" s="80" t="s">
        <v>1092</v>
      </c>
      <c r="X109" s="80" t="s">
        <v>1143</v>
      </c>
      <c r="Y109" s="80" t="s">
        <v>1146</v>
      </c>
      <c r="Z109" s="80" t="s">
        <v>1152</v>
      </c>
      <c r="AA109" s="80"/>
      <c r="AB109" s="80" t="s">
        <v>64</v>
      </c>
      <c r="AC109" s="80"/>
      <c r="AD109">
        <v>3</v>
      </c>
      <c r="AE109" s="79" t="str">
        <f>REPLACE(INDEX(GroupVertices[Group],MATCH(Edges21[[#This Row],[Vertex 1]],GroupVertices[Vertex],0)),1,1,"")</f>
        <v>7</v>
      </c>
      <c r="AF109" s="79" t="str">
        <f>REPLACE(INDEX(GroupVertices[Group],MATCH(Edges21[[#This Row],[Vertex 2]],GroupVertices[Vertex],0)),1,1,"")</f>
        <v>7</v>
      </c>
      <c r="AG109" s="48">
        <v>1</v>
      </c>
      <c r="AH109" s="49">
        <v>1.694915254237288</v>
      </c>
      <c r="AI109" s="48">
        <v>0</v>
      </c>
      <c r="AJ109" s="49">
        <v>0</v>
      </c>
      <c r="AK109" s="48">
        <v>0</v>
      </c>
      <c r="AL109" s="49">
        <v>0</v>
      </c>
      <c r="AM109" s="48">
        <v>58</v>
      </c>
      <c r="AN109" s="49">
        <v>98.30508474576271</v>
      </c>
      <c r="AO109" s="48">
        <v>59</v>
      </c>
    </row>
    <row r="110" spans="1:41" ht="15">
      <c r="A110" s="65" t="s">
        <v>418</v>
      </c>
      <c r="B110" s="65" t="s">
        <v>418</v>
      </c>
      <c r="C110" s="66"/>
      <c r="D110" s="67"/>
      <c r="E110" s="68"/>
      <c r="F110" s="69"/>
      <c r="G110" s="66"/>
      <c r="H110" s="70"/>
      <c r="I110" s="71"/>
      <c r="J110" s="71"/>
      <c r="K110" s="34" t="s">
        <v>65</v>
      </c>
      <c r="L110" s="78">
        <v>122</v>
      </c>
      <c r="M110" s="78"/>
      <c r="N110" s="73"/>
      <c r="O110" s="80" t="s">
        <v>305</v>
      </c>
      <c r="P110" s="82" t="s">
        <v>605</v>
      </c>
      <c r="Q110" s="82" t="s">
        <v>605</v>
      </c>
      <c r="R110" s="84">
        <v>43430.2625</v>
      </c>
      <c r="S110" s="86" t="s">
        <v>770</v>
      </c>
      <c r="T110" s="80" t="s">
        <v>933</v>
      </c>
      <c r="U110" s="80"/>
      <c r="V110" s="80"/>
      <c r="W110" s="80" t="s">
        <v>1093</v>
      </c>
      <c r="X110" s="80" t="s">
        <v>1142</v>
      </c>
      <c r="Y110" s="80" t="s">
        <v>1143</v>
      </c>
      <c r="Z110" s="80" t="s">
        <v>1152</v>
      </c>
      <c r="AA110" s="80"/>
      <c r="AB110" s="80" t="s">
        <v>64</v>
      </c>
      <c r="AC110" s="80"/>
      <c r="AD110">
        <v>1</v>
      </c>
      <c r="AE110" s="79" t="str">
        <f>REPLACE(INDEX(GroupVertices[Group],MATCH(Edges21[[#This Row],[Vertex 1]],GroupVertices[Vertex],0)),1,1,"")</f>
        <v>1</v>
      </c>
      <c r="AF110" s="79" t="str">
        <f>REPLACE(INDEX(GroupVertices[Group],MATCH(Edges21[[#This Row],[Vertex 2]],GroupVertices[Vertex],0)),1,1,"")</f>
        <v>1</v>
      </c>
      <c r="AG110" s="48">
        <v>2</v>
      </c>
      <c r="AH110" s="49">
        <v>4.3478260869565215</v>
      </c>
      <c r="AI110" s="48">
        <v>1</v>
      </c>
      <c r="AJ110" s="49">
        <v>2.1739130434782608</v>
      </c>
      <c r="AK110" s="48">
        <v>0</v>
      </c>
      <c r="AL110" s="49">
        <v>0</v>
      </c>
      <c r="AM110" s="48">
        <v>43</v>
      </c>
      <c r="AN110" s="49">
        <v>93.47826086956522</v>
      </c>
      <c r="AO110" s="48">
        <v>46</v>
      </c>
    </row>
    <row r="111" spans="1:41" ht="15">
      <c r="A111" s="65" t="s">
        <v>419</v>
      </c>
      <c r="B111" s="65" t="s">
        <v>419</v>
      </c>
      <c r="C111" s="66"/>
      <c r="D111" s="67"/>
      <c r="E111" s="68"/>
      <c r="F111" s="69"/>
      <c r="G111" s="66"/>
      <c r="H111" s="70"/>
      <c r="I111" s="71"/>
      <c r="J111" s="71"/>
      <c r="K111" s="34" t="s">
        <v>65</v>
      </c>
      <c r="L111" s="78">
        <v>123</v>
      </c>
      <c r="M111" s="78"/>
      <c r="N111" s="73"/>
      <c r="O111" s="80" t="s">
        <v>305</v>
      </c>
      <c r="P111" s="82" t="s">
        <v>606</v>
      </c>
      <c r="Q111" s="82" t="s">
        <v>606</v>
      </c>
      <c r="R111" s="84">
        <v>43430.57083333333</v>
      </c>
      <c r="S111" s="86" t="s">
        <v>771</v>
      </c>
      <c r="T111" s="80" t="s">
        <v>934</v>
      </c>
      <c r="U111" s="80" t="s">
        <v>991</v>
      </c>
      <c r="V111" s="80" t="s">
        <v>999</v>
      </c>
      <c r="W111" s="80" t="s">
        <v>1094</v>
      </c>
      <c r="X111" s="80" t="s">
        <v>1143</v>
      </c>
      <c r="Y111" s="80" t="s">
        <v>1147</v>
      </c>
      <c r="Z111" s="80" t="s">
        <v>1152</v>
      </c>
      <c r="AA111" s="80"/>
      <c r="AB111" s="80" t="s">
        <v>64</v>
      </c>
      <c r="AC111" s="80"/>
      <c r="AD111">
        <v>1</v>
      </c>
      <c r="AE111" s="79" t="str">
        <f>REPLACE(INDEX(GroupVertices[Group],MATCH(Edges21[[#This Row],[Vertex 1]],GroupVertices[Vertex],0)),1,1,"")</f>
        <v>1</v>
      </c>
      <c r="AF111" s="79" t="str">
        <f>REPLACE(INDEX(GroupVertices[Group],MATCH(Edges21[[#This Row],[Vertex 2]],GroupVertices[Vertex],0)),1,1,"")</f>
        <v>1</v>
      </c>
      <c r="AG111" s="48">
        <v>0</v>
      </c>
      <c r="AH111" s="49">
        <v>0</v>
      </c>
      <c r="AI111" s="48">
        <v>0</v>
      </c>
      <c r="AJ111" s="49">
        <v>0</v>
      </c>
      <c r="AK111" s="48">
        <v>0</v>
      </c>
      <c r="AL111" s="49">
        <v>0</v>
      </c>
      <c r="AM111" s="48">
        <v>32</v>
      </c>
      <c r="AN111" s="49">
        <v>100</v>
      </c>
      <c r="AO111" s="48">
        <v>32</v>
      </c>
    </row>
    <row r="112" spans="1:41" ht="15">
      <c r="A112" s="65" t="s">
        <v>420</v>
      </c>
      <c r="B112" s="65" t="s">
        <v>420</v>
      </c>
      <c r="C112" s="66"/>
      <c r="D112" s="67"/>
      <c r="E112" s="68"/>
      <c r="F112" s="69"/>
      <c r="G112" s="66"/>
      <c r="H112" s="70"/>
      <c r="I112" s="71"/>
      <c r="J112" s="71"/>
      <c r="K112" s="34" t="s">
        <v>65</v>
      </c>
      <c r="L112" s="78">
        <v>124</v>
      </c>
      <c r="M112" s="78"/>
      <c r="N112" s="73"/>
      <c r="O112" s="80" t="s">
        <v>305</v>
      </c>
      <c r="P112" s="82" t="s">
        <v>607</v>
      </c>
      <c r="Q112" s="82" t="s">
        <v>607</v>
      </c>
      <c r="R112" s="84">
        <v>43429.93819444445</v>
      </c>
      <c r="S112" s="86" t="s">
        <v>772</v>
      </c>
      <c r="T112" s="80" t="s">
        <v>935</v>
      </c>
      <c r="U112" s="80"/>
      <c r="V112" s="80"/>
      <c r="W112" s="80" t="s">
        <v>1095</v>
      </c>
      <c r="X112" s="80" t="s">
        <v>1142</v>
      </c>
      <c r="Y112" s="80" t="s">
        <v>1143</v>
      </c>
      <c r="Z112" s="80" t="s">
        <v>1152</v>
      </c>
      <c r="AA112" s="80"/>
      <c r="AB112" s="80" t="s">
        <v>64</v>
      </c>
      <c r="AC112" s="80"/>
      <c r="AD112">
        <v>1</v>
      </c>
      <c r="AE112" s="79" t="str">
        <f>REPLACE(INDEX(GroupVertices[Group],MATCH(Edges21[[#This Row],[Vertex 1]],GroupVertices[Vertex],0)),1,1,"")</f>
        <v>1</v>
      </c>
      <c r="AF112" s="79" t="str">
        <f>REPLACE(INDEX(GroupVertices[Group],MATCH(Edges21[[#This Row],[Vertex 2]],GroupVertices[Vertex],0)),1,1,"")</f>
        <v>1</v>
      </c>
      <c r="AG112" s="48">
        <v>0</v>
      </c>
      <c r="AH112" s="49">
        <v>0</v>
      </c>
      <c r="AI112" s="48">
        <v>0</v>
      </c>
      <c r="AJ112" s="49">
        <v>0</v>
      </c>
      <c r="AK112" s="48">
        <v>0</v>
      </c>
      <c r="AL112" s="49">
        <v>0</v>
      </c>
      <c r="AM112" s="48">
        <v>3</v>
      </c>
      <c r="AN112" s="49">
        <v>100</v>
      </c>
      <c r="AO112" s="48">
        <v>3</v>
      </c>
    </row>
    <row r="113" spans="1:41" ht="15">
      <c r="A113" s="65" t="s">
        <v>421</v>
      </c>
      <c r="B113" s="65" t="s">
        <v>421</v>
      </c>
      <c r="C113" s="66"/>
      <c r="D113" s="67"/>
      <c r="E113" s="68"/>
      <c r="F113" s="69"/>
      <c r="G113" s="66"/>
      <c r="H113" s="70"/>
      <c r="I113" s="71"/>
      <c r="J113" s="71"/>
      <c r="K113" s="34" t="s">
        <v>65</v>
      </c>
      <c r="L113" s="78">
        <v>125</v>
      </c>
      <c r="M113" s="78"/>
      <c r="N113" s="73"/>
      <c r="O113" s="80" t="s">
        <v>305</v>
      </c>
      <c r="P113" s="82" t="s">
        <v>608</v>
      </c>
      <c r="Q113" s="82" t="s">
        <v>608</v>
      </c>
      <c r="R113" s="84">
        <v>43430.856944444444</v>
      </c>
      <c r="S113" s="86" t="s">
        <v>773</v>
      </c>
      <c r="T113" s="80" t="s">
        <v>936</v>
      </c>
      <c r="U113" s="80"/>
      <c r="V113" s="80"/>
      <c r="W113" s="80" t="s">
        <v>1012</v>
      </c>
      <c r="X113" s="80" t="s">
        <v>1145</v>
      </c>
      <c r="Y113" s="80" t="s">
        <v>1145</v>
      </c>
      <c r="Z113" s="80" t="s">
        <v>1152</v>
      </c>
      <c r="AA113" s="80"/>
      <c r="AB113" s="80" t="s">
        <v>64</v>
      </c>
      <c r="AC113" s="80"/>
      <c r="AD113">
        <v>1</v>
      </c>
      <c r="AE113" s="79" t="str">
        <f>REPLACE(INDEX(GroupVertices[Group],MATCH(Edges21[[#This Row],[Vertex 1]],GroupVertices[Vertex],0)),1,1,"")</f>
        <v>1</v>
      </c>
      <c r="AF113" s="79" t="str">
        <f>REPLACE(INDEX(GroupVertices[Group],MATCH(Edges21[[#This Row],[Vertex 2]],GroupVertices[Vertex],0)),1,1,"")</f>
        <v>1</v>
      </c>
      <c r="AG113" s="48">
        <v>0</v>
      </c>
      <c r="AH113" s="49">
        <v>0</v>
      </c>
      <c r="AI113" s="48">
        <v>0</v>
      </c>
      <c r="AJ113" s="49">
        <v>0</v>
      </c>
      <c r="AK113" s="48">
        <v>0</v>
      </c>
      <c r="AL113" s="49">
        <v>0</v>
      </c>
      <c r="AM113" s="48">
        <v>4</v>
      </c>
      <c r="AN113" s="49">
        <v>100</v>
      </c>
      <c r="AO113" s="48">
        <v>4</v>
      </c>
    </row>
    <row r="114" spans="1:41" ht="15">
      <c r="A114" s="65" t="s">
        <v>422</v>
      </c>
      <c r="B114" s="65" t="s">
        <v>422</v>
      </c>
      <c r="C114" s="66"/>
      <c r="D114" s="67"/>
      <c r="E114" s="68"/>
      <c r="F114" s="69"/>
      <c r="G114" s="66"/>
      <c r="H114" s="70"/>
      <c r="I114" s="71"/>
      <c r="J114" s="71"/>
      <c r="K114" s="34" t="s">
        <v>65</v>
      </c>
      <c r="L114" s="78">
        <v>126</v>
      </c>
      <c r="M114" s="78"/>
      <c r="N114" s="73"/>
      <c r="O114" s="80" t="s">
        <v>305</v>
      </c>
      <c r="P114" s="82" t="s">
        <v>609</v>
      </c>
      <c r="Q114" s="82" t="s">
        <v>609</v>
      </c>
      <c r="R114" s="84">
        <v>43429.92083333333</v>
      </c>
      <c r="S114" s="86" t="s">
        <v>774</v>
      </c>
      <c r="T114" s="80" t="s">
        <v>937</v>
      </c>
      <c r="U114" s="80"/>
      <c r="V114" s="80"/>
      <c r="W114" s="80" t="s">
        <v>1096</v>
      </c>
      <c r="X114" s="80" t="s">
        <v>1142</v>
      </c>
      <c r="Y114" s="80" t="s">
        <v>1146</v>
      </c>
      <c r="Z114" s="80" t="s">
        <v>1152</v>
      </c>
      <c r="AA114" s="80"/>
      <c r="AB114" s="80" t="s">
        <v>64</v>
      </c>
      <c r="AC114" s="80"/>
      <c r="AD114">
        <v>1</v>
      </c>
      <c r="AE114" s="79" t="str">
        <f>REPLACE(INDEX(GroupVertices[Group],MATCH(Edges21[[#This Row],[Vertex 1]],GroupVertices[Vertex],0)),1,1,"")</f>
        <v>1</v>
      </c>
      <c r="AF114" s="79" t="str">
        <f>REPLACE(INDEX(GroupVertices[Group],MATCH(Edges21[[#This Row],[Vertex 2]],GroupVertices[Vertex],0)),1,1,"")</f>
        <v>1</v>
      </c>
      <c r="AG114" s="48">
        <v>0</v>
      </c>
      <c r="AH114" s="49">
        <v>0</v>
      </c>
      <c r="AI114" s="48">
        <v>0</v>
      </c>
      <c r="AJ114" s="49">
        <v>0</v>
      </c>
      <c r="AK114" s="48">
        <v>0</v>
      </c>
      <c r="AL114" s="49">
        <v>0</v>
      </c>
      <c r="AM114" s="48">
        <v>9</v>
      </c>
      <c r="AN114" s="49">
        <v>100</v>
      </c>
      <c r="AO114" s="48">
        <v>9</v>
      </c>
    </row>
    <row r="115" spans="1:41" ht="15">
      <c r="A115" s="65" t="s">
        <v>423</v>
      </c>
      <c r="B115" s="65" t="s">
        <v>423</v>
      </c>
      <c r="C115" s="66"/>
      <c r="D115" s="67"/>
      <c r="E115" s="68"/>
      <c r="F115" s="69"/>
      <c r="G115" s="66"/>
      <c r="H115" s="70"/>
      <c r="I115" s="71"/>
      <c r="J115" s="71"/>
      <c r="K115" s="34" t="s">
        <v>65</v>
      </c>
      <c r="L115" s="78">
        <v>127</v>
      </c>
      <c r="M115" s="78"/>
      <c r="N115" s="73"/>
      <c r="O115" s="80" t="s">
        <v>305</v>
      </c>
      <c r="P115" s="82" t="s">
        <v>610</v>
      </c>
      <c r="Q115" s="82" t="s">
        <v>610</v>
      </c>
      <c r="R115" s="84">
        <v>43430.01527777778</v>
      </c>
      <c r="S115" s="86" t="s">
        <v>775</v>
      </c>
      <c r="T115" s="80" t="s">
        <v>938</v>
      </c>
      <c r="U115" s="80"/>
      <c r="V115" s="80"/>
      <c r="W115" s="80" t="s">
        <v>468</v>
      </c>
      <c r="X115" s="80" t="s">
        <v>1142</v>
      </c>
      <c r="Y115" s="80" t="s">
        <v>1145</v>
      </c>
      <c r="Z115" s="80" t="s">
        <v>1152</v>
      </c>
      <c r="AA115" s="80"/>
      <c r="AB115" s="80" t="s">
        <v>64</v>
      </c>
      <c r="AC115" s="80"/>
      <c r="AD115">
        <v>1</v>
      </c>
      <c r="AE115" s="79" t="str">
        <f>REPLACE(INDEX(GroupVertices[Group],MATCH(Edges21[[#This Row],[Vertex 1]],GroupVertices[Vertex],0)),1,1,"")</f>
        <v>1</v>
      </c>
      <c r="AF115" s="79" t="str">
        <f>REPLACE(INDEX(GroupVertices[Group],MATCH(Edges21[[#This Row],[Vertex 2]],GroupVertices[Vertex],0)),1,1,"")</f>
        <v>1</v>
      </c>
      <c r="AG115" s="48">
        <v>1</v>
      </c>
      <c r="AH115" s="49">
        <v>4.545454545454546</v>
      </c>
      <c r="AI115" s="48">
        <v>0</v>
      </c>
      <c r="AJ115" s="49">
        <v>0</v>
      </c>
      <c r="AK115" s="48">
        <v>0</v>
      </c>
      <c r="AL115" s="49">
        <v>0</v>
      </c>
      <c r="AM115" s="48">
        <v>21</v>
      </c>
      <c r="AN115" s="49">
        <v>95.45454545454545</v>
      </c>
      <c r="AO115" s="48">
        <v>22</v>
      </c>
    </row>
    <row r="116" spans="1:41" ht="15">
      <c r="A116" s="65" t="s">
        <v>424</v>
      </c>
      <c r="B116" s="65" t="s">
        <v>424</v>
      </c>
      <c r="C116" s="66"/>
      <c r="D116" s="67"/>
      <c r="E116" s="68"/>
      <c r="F116" s="69"/>
      <c r="G116" s="66"/>
      <c r="H116" s="70"/>
      <c r="I116" s="71"/>
      <c r="J116" s="71"/>
      <c r="K116" s="34" t="s">
        <v>65</v>
      </c>
      <c r="L116" s="78">
        <v>128</v>
      </c>
      <c r="M116" s="78"/>
      <c r="N116" s="73"/>
      <c r="O116" s="80" t="s">
        <v>305</v>
      </c>
      <c r="P116" s="82" t="s">
        <v>611</v>
      </c>
      <c r="Q116" s="82" t="s">
        <v>611</v>
      </c>
      <c r="R116" s="84">
        <v>43430.94097222222</v>
      </c>
      <c r="S116" s="86" t="s">
        <v>776</v>
      </c>
      <c r="T116" s="80" t="s">
        <v>939</v>
      </c>
      <c r="U116" s="86" t="s">
        <v>992</v>
      </c>
      <c r="V116" s="80" t="s">
        <v>1000</v>
      </c>
      <c r="W116" s="80" t="s">
        <v>1097</v>
      </c>
      <c r="X116" s="80" t="s">
        <v>1142</v>
      </c>
      <c r="Y116" s="80" t="s">
        <v>1143</v>
      </c>
      <c r="Z116" s="80" t="s">
        <v>1152</v>
      </c>
      <c r="AA116" s="80"/>
      <c r="AB116" s="80" t="s">
        <v>64</v>
      </c>
      <c r="AC116" s="80"/>
      <c r="AD116">
        <v>1</v>
      </c>
      <c r="AE116" s="79" t="str">
        <f>REPLACE(INDEX(GroupVertices[Group],MATCH(Edges21[[#This Row],[Vertex 1]],GroupVertices[Vertex],0)),1,1,"")</f>
        <v>1</v>
      </c>
      <c r="AF116" s="79" t="str">
        <f>REPLACE(INDEX(GroupVertices[Group],MATCH(Edges21[[#This Row],[Vertex 2]],GroupVertices[Vertex],0)),1,1,"")</f>
        <v>1</v>
      </c>
      <c r="AG116" s="48">
        <v>2</v>
      </c>
      <c r="AH116" s="49">
        <v>1.834862385321101</v>
      </c>
      <c r="AI116" s="48">
        <v>3</v>
      </c>
      <c r="AJ116" s="49">
        <v>2.7522935779816513</v>
      </c>
      <c r="AK116" s="48">
        <v>0</v>
      </c>
      <c r="AL116" s="49">
        <v>0</v>
      </c>
      <c r="AM116" s="48">
        <v>104</v>
      </c>
      <c r="AN116" s="49">
        <v>95.41284403669725</v>
      </c>
      <c r="AO116" s="48">
        <v>109</v>
      </c>
    </row>
    <row r="117" spans="1:41" ht="15">
      <c r="A117" s="65" t="s">
        <v>425</v>
      </c>
      <c r="B117" s="65" t="s">
        <v>468</v>
      </c>
      <c r="C117" s="66"/>
      <c r="D117" s="67"/>
      <c r="E117" s="68"/>
      <c r="F117" s="69"/>
      <c r="G117" s="66"/>
      <c r="H117" s="70"/>
      <c r="I117" s="71"/>
      <c r="J117" s="71"/>
      <c r="K117" s="34" t="s">
        <v>65</v>
      </c>
      <c r="L117" s="78">
        <v>129</v>
      </c>
      <c r="M117" s="78"/>
      <c r="N117" s="73"/>
      <c r="O117" s="80" t="s">
        <v>496</v>
      </c>
      <c r="P117" s="82" t="s">
        <v>612</v>
      </c>
      <c r="Q117" s="82" t="s">
        <v>612</v>
      </c>
      <c r="R117" s="84">
        <v>43430.325</v>
      </c>
      <c r="S117" s="86" t="s">
        <v>777</v>
      </c>
      <c r="T117" s="80" t="s">
        <v>940</v>
      </c>
      <c r="U117" s="80"/>
      <c r="V117" s="80"/>
      <c r="W117" s="80" t="s">
        <v>1098</v>
      </c>
      <c r="X117" s="80" t="s">
        <v>1142</v>
      </c>
      <c r="Y117" s="80" t="s">
        <v>1149</v>
      </c>
      <c r="Z117" s="80" t="s">
        <v>1152</v>
      </c>
      <c r="AA117" s="80"/>
      <c r="AB117" s="80" t="s">
        <v>64</v>
      </c>
      <c r="AC117" s="80"/>
      <c r="AD117">
        <v>1</v>
      </c>
      <c r="AE117" s="79" t="str">
        <f>REPLACE(INDEX(GroupVertices[Group],MATCH(Edges21[[#This Row],[Vertex 1]],GroupVertices[Vertex],0)),1,1,"")</f>
        <v>2</v>
      </c>
      <c r="AF117" s="79" t="str">
        <f>REPLACE(INDEX(GroupVertices[Group],MATCH(Edges21[[#This Row],[Vertex 2]],GroupVertices[Vertex],0)),1,1,"")</f>
        <v>2</v>
      </c>
      <c r="AG117" s="48">
        <v>4</v>
      </c>
      <c r="AH117" s="49">
        <v>2.962962962962963</v>
      </c>
      <c r="AI117" s="48">
        <v>1</v>
      </c>
      <c r="AJ117" s="49">
        <v>0.7407407407407407</v>
      </c>
      <c r="AK117" s="48">
        <v>0</v>
      </c>
      <c r="AL117" s="49">
        <v>0</v>
      </c>
      <c r="AM117" s="48">
        <v>130</v>
      </c>
      <c r="AN117" s="49">
        <v>96.29629629629629</v>
      </c>
      <c r="AO117" s="48">
        <v>135</v>
      </c>
    </row>
    <row r="118" spans="1:41" ht="15">
      <c r="A118" s="65" t="s">
        <v>426</v>
      </c>
      <c r="B118" s="65" t="s">
        <v>426</v>
      </c>
      <c r="C118" s="66"/>
      <c r="D118" s="67"/>
      <c r="E118" s="68"/>
      <c r="F118" s="69"/>
      <c r="G118" s="66"/>
      <c r="H118" s="70"/>
      <c r="I118" s="71"/>
      <c r="J118" s="71"/>
      <c r="K118" s="34" t="s">
        <v>65</v>
      </c>
      <c r="L118" s="78">
        <v>130</v>
      </c>
      <c r="M118" s="78"/>
      <c r="N118" s="73"/>
      <c r="O118" s="80" t="s">
        <v>305</v>
      </c>
      <c r="P118" s="82" t="s">
        <v>613</v>
      </c>
      <c r="Q118" s="82" t="s">
        <v>613</v>
      </c>
      <c r="R118" s="84">
        <v>43430.85138888889</v>
      </c>
      <c r="S118" s="86" t="s">
        <v>778</v>
      </c>
      <c r="T118" s="80" t="s">
        <v>941</v>
      </c>
      <c r="U118" s="80"/>
      <c r="V118" s="80"/>
      <c r="W118" s="80" t="s">
        <v>1099</v>
      </c>
      <c r="X118" s="80" t="s">
        <v>1142</v>
      </c>
      <c r="Y118" s="80" t="s">
        <v>1147</v>
      </c>
      <c r="Z118" s="80" t="s">
        <v>1152</v>
      </c>
      <c r="AA118" s="80"/>
      <c r="AB118" s="80" t="s">
        <v>64</v>
      </c>
      <c r="AC118" s="80"/>
      <c r="AD118">
        <v>1</v>
      </c>
      <c r="AE118" s="79" t="str">
        <f>REPLACE(INDEX(GroupVertices[Group],MATCH(Edges21[[#This Row],[Vertex 1]],GroupVertices[Vertex],0)),1,1,"")</f>
        <v>1</v>
      </c>
      <c r="AF118" s="79" t="str">
        <f>REPLACE(INDEX(GroupVertices[Group],MATCH(Edges21[[#This Row],[Vertex 2]],GroupVertices[Vertex],0)),1,1,"")</f>
        <v>1</v>
      </c>
      <c r="AG118" s="48">
        <v>1</v>
      </c>
      <c r="AH118" s="49">
        <v>4.761904761904762</v>
      </c>
      <c r="AI118" s="48">
        <v>0</v>
      </c>
      <c r="AJ118" s="49">
        <v>0</v>
      </c>
      <c r="AK118" s="48">
        <v>0</v>
      </c>
      <c r="AL118" s="49">
        <v>0</v>
      </c>
      <c r="AM118" s="48">
        <v>20</v>
      </c>
      <c r="AN118" s="49">
        <v>95.23809523809524</v>
      </c>
      <c r="AO118" s="48">
        <v>21</v>
      </c>
    </row>
    <row r="119" spans="1:41" ht="15">
      <c r="A119" s="65" t="s">
        <v>427</v>
      </c>
      <c r="B119" s="65" t="s">
        <v>427</v>
      </c>
      <c r="C119" s="66"/>
      <c r="D119" s="67"/>
      <c r="E119" s="68"/>
      <c r="F119" s="69"/>
      <c r="G119" s="66"/>
      <c r="H119" s="70"/>
      <c r="I119" s="71"/>
      <c r="J119" s="71"/>
      <c r="K119" s="34" t="s">
        <v>65</v>
      </c>
      <c r="L119" s="78">
        <v>131</v>
      </c>
      <c r="M119" s="78"/>
      <c r="N119" s="73"/>
      <c r="O119" s="80" t="s">
        <v>305</v>
      </c>
      <c r="P119" s="82" t="s">
        <v>614</v>
      </c>
      <c r="Q119" s="82" t="s">
        <v>614</v>
      </c>
      <c r="R119" s="84">
        <v>43430.18819444445</v>
      </c>
      <c r="S119" s="86" t="s">
        <v>779</v>
      </c>
      <c r="T119" s="80" t="s">
        <v>942</v>
      </c>
      <c r="U119" s="80"/>
      <c r="V119" s="80"/>
      <c r="W119" s="80" t="s">
        <v>1100</v>
      </c>
      <c r="X119" s="80" t="s">
        <v>1143</v>
      </c>
      <c r="Y119" s="80" t="s">
        <v>1146</v>
      </c>
      <c r="Z119" s="80" t="s">
        <v>1152</v>
      </c>
      <c r="AA119" s="80"/>
      <c r="AB119" s="80" t="s">
        <v>64</v>
      </c>
      <c r="AC119" s="80"/>
      <c r="AD119">
        <v>1</v>
      </c>
      <c r="AE119" s="79" t="str">
        <f>REPLACE(INDEX(GroupVertices[Group],MATCH(Edges21[[#This Row],[Vertex 1]],GroupVertices[Vertex],0)),1,1,"")</f>
        <v>1</v>
      </c>
      <c r="AF119" s="79" t="str">
        <f>REPLACE(INDEX(GroupVertices[Group],MATCH(Edges21[[#This Row],[Vertex 2]],GroupVertices[Vertex],0)),1,1,"")</f>
        <v>1</v>
      </c>
      <c r="AG119" s="48">
        <v>0</v>
      </c>
      <c r="AH119" s="49">
        <v>0</v>
      </c>
      <c r="AI119" s="48">
        <v>0</v>
      </c>
      <c r="AJ119" s="49">
        <v>0</v>
      </c>
      <c r="AK119" s="48">
        <v>0</v>
      </c>
      <c r="AL119" s="49">
        <v>0</v>
      </c>
      <c r="AM119" s="48">
        <v>65</v>
      </c>
      <c r="AN119" s="49">
        <v>100</v>
      </c>
      <c r="AO119" s="48">
        <v>65</v>
      </c>
    </row>
    <row r="120" spans="1:41" ht="15">
      <c r="A120" s="65" t="s">
        <v>428</v>
      </c>
      <c r="B120" s="65" t="s">
        <v>490</v>
      </c>
      <c r="C120" s="66"/>
      <c r="D120" s="67"/>
      <c r="E120" s="68"/>
      <c r="F120" s="69"/>
      <c r="G120" s="66"/>
      <c r="H120" s="70"/>
      <c r="I120" s="71"/>
      <c r="J120" s="71"/>
      <c r="K120" s="34" t="s">
        <v>65</v>
      </c>
      <c r="L120" s="78">
        <v>132</v>
      </c>
      <c r="M120" s="78"/>
      <c r="N120" s="73"/>
      <c r="O120" s="80" t="s">
        <v>496</v>
      </c>
      <c r="P120" s="82" t="s">
        <v>615</v>
      </c>
      <c r="Q120" s="82" t="s">
        <v>615</v>
      </c>
      <c r="R120" s="84">
        <v>43429.35833333333</v>
      </c>
      <c r="S120" s="86" t="s">
        <v>780</v>
      </c>
      <c r="T120" s="80" t="s">
        <v>943</v>
      </c>
      <c r="U120" s="86" t="s">
        <v>993</v>
      </c>
      <c r="V120" s="80" t="s">
        <v>1001</v>
      </c>
      <c r="W120" s="80" t="s">
        <v>1101</v>
      </c>
      <c r="X120" s="80" t="s">
        <v>1143</v>
      </c>
      <c r="Y120" s="80" t="s">
        <v>1143</v>
      </c>
      <c r="Z120" s="80" t="s">
        <v>1152</v>
      </c>
      <c r="AA120" s="80"/>
      <c r="AB120" s="80" t="s">
        <v>64</v>
      </c>
      <c r="AC120" s="80"/>
      <c r="AD120">
        <v>1</v>
      </c>
      <c r="AE120" s="79" t="str">
        <f>REPLACE(INDEX(GroupVertices[Group],MATCH(Edges21[[#This Row],[Vertex 1]],GroupVertices[Vertex],0)),1,1,"")</f>
        <v>11</v>
      </c>
      <c r="AF120" s="79" t="str">
        <f>REPLACE(INDEX(GroupVertices[Group],MATCH(Edges21[[#This Row],[Vertex 2]],GroupVertices[Vertex],0)),1,1,"")</f>
        <v>11</v>
      </c>
      <c r="AG120" s="48">
        <v>1</v>
      </c>
      <c r="AH120" s="49">
        <v>1.8867924528301887</v>
      </c>
      <c r="AI120" s="48">
        <v>0</v>
      </c>
      <c r="AJ120" s="49">
        <v>0</v>
      </c>
      <c r="AK120" s="48">
        <v>0</v>
      </c>
      <c r="AL120" s="49">
        <v>0</v>
      </c>
      <c r="AM120" s="48">
        <v>52</v>
      </c>
      <c r="AN120" s="49">
        <v>98.11320754716981</v>
      </c>
      <c r="AO120" s="48">
        <v>53</v>
      </c>
    </row>
    <row r="121" spans="1:41" ht="15">
      <c r="A121" s="65" t="s">
        <v>429</v>
      </c>
      <c r="B121" s="65" t="s">
        <v>429</v>
      </c>
      <c r="C121" s="66"/>
      <c r="D121" s="67"/>
      <c r="E121" s="68"/>
      <c r="F121" s="69"/>
      <c r="G121" s="66"/>
      <c r="H121" s="70"/>
      <c r="I121" s="71"/>
      <c r="J121" s="71"/>
      <c r="K121" s="34" t="s">
        <v>65</v>
      </c>
      <c r="L121" s="78">
        <v>133</v>
      </c>
      <c r="M121" s="78"/>
      <c r="N121" s="73"/>
      <c r="O121" s="80" t="s">
        <v>305</v>
      </c>
      <c r="P121" s="82" t="s">
        <v>616</v>
      </c>
      <c r="Q121" s="82" t="s">
        <v>616</v>
      </c>
      <c r="R121" s="84">
        <v>43430.56805555556</v>
      </c>
      <c r="S121" s="86" t="s">
        <v>781</v>
      </c>
      <c r="T121" s="80" t="s">
        <v>944</v>
      </c>
      <c r="U121" s="80"/>
      <c r="V121" s="80"/>
      <c r="W121" s="80" t="s">
        <v>1102</v>
      </c>
      <c r="X121" s="80" t="s">
        <v>1142</v>
      </c>
      <c r="Y121" s="80" t="s">
        <v>1146</v>
      </c>
      <c r="Z121" s="80" t="s">
        <v>1152</v>
      </c>
      <c r="AA121" s="80"/>
      <c r="AB121" s="80" t="s">
        <v>64</v>
      </c>
      <c r="AC121" s="80"/>
      <c r="AD121">
        <v>1</v>
      </c>
      <c r="AE121" s="79" t="str">
        <f>REPLACE(INDEX(GroupVertices[Group],MATCH(Edges21[[#This Row],[Vertex 1]],GroupVertices[Vertex],0)),1,1,"")</f>
        <v>1</v>
      </c>
      <c r="AF121" s="79" t="str">
        <f>REPLACE(INDEX(GroupVertices[Group],MATCH(Edges21[[#This Row],[Vertex 2]],GroupVertices[Vertex],0)),1,1,"")</f>
        <v>1</v>
      </c>
      <c r="AG121" s="48">
        <v>1</v>
      </c>
      <c r="AH121" s="49">
        <v>2</v>
      </c>
      <c r="AI121" s="48">
        <v>0</v>
      </c>
      <c r="AJ121" s="49">
        <v>0</v>
      </c>
      <c r="AK121" s="48">
        <v>0</v>
      </c>
      <c r="AL121" s="49">
        <v>0</v>
      </c>
      <c r="AM121" s="48">
        <v>49</v>
      </c>
      <c r="AN121" s="49">
        <v>98</v>
      </c>
      <c r="AO121" s="48">
        <v>50</v>
      </c>
    </row>
    <row r="122" spans="1:41" ht="15">
      <c r="A122" s="65" t="s">
        <v>430</v>
      </c>
      <c r="B122" s="65" t="s">
        <v>430</v>
      </c>
      <c r="C122" s="66"/>
      <c r="D122" s="67"/>
      <c r="E122" s="68"/>
      <c r="F122" s="69"/>
      <c r="G122" s="66"/>
      <c r="H122" s="70"/>
      <c r="I122" s="71"/>
      <c r="J122" s="71"/>
      <c r="K122" s="34" t="s">
        <v>65</v>
      </c>
      <c r="L122" s="78">
        <v>134</v>
      </c>
      <c r="M122" s="78"/>
      <c r="N122" s="73"/>
      <c r="O122" s="80" t="s">
        <v>305</v>
      </c>
      <c r="P122" s="82" t="s">
        <v>617</v>
      </c>
      <c r="Q122" s="82" t="s">
        <v>617</v>
      </c>
      <c r="R122" s="84">
        <v>43430.770833333336</v>
      </c>
      <c r="S122" s="86" t="s">
        <v>782</v>
      </c>
      <c r="T122" s="80" t="s">
        <v>945</v>
      </c>
      <c r="U122" s="80"/>
      <c r="V122" s="80"/>
      <c r="W122" s="80" t="s">
        <v>1103</v>
      </c>
      <c r="X122" s="80" t="s">
        <v>1144</v>
      </c>
      <c r="Y122" s="80" t="s">
        <v>1148</v>
      </c>
      <c r="Z122" s="80" t="s">
        <v>1152</v>
      </c>
      <c r="AA122" s="80"/>
      <c r="AB122" s="80" t="s">
        <v>64</v>
      </c>
      <c r="AC122" s="80"/>
      <c r="AD122">
        <v>1</v>
      </c>
      <c r="AE122" s="79" t="str">
        <f>REPLACE(INDEX(GroupVertices[Group],MATCH(Edges21[[#This Row],[Vertex 1]],GroupVertices[Vertex],0)),1,1,"")</f>
        <v>1</v>
      </c>
      <c r="AF122" s="79" t="str">
        <f>REPLACE(INDEX(GroupVertices[Group],MATCH(Edges21[[#This Row],[Vertex 2]],GroupVertices[Vertex],0)),1,1,"")</f>
        <v>1</v>
      </c>
      <c r="AG122" s="48">
        <v>0</v>
      </c>
      <c r="AH122" s="49">
        <v>0</v>
      </c>
      <c r="AI122" s="48">
        <v>4</v>
      </c>
      <c r="AJ122" s="49">
        <v>4.301075268817204</v>
      </c>
      <c r="AK122" s="48">
        <v>0</v>
      </c>
      <c r="AL122" s="49">
        <v>0</v>
      </c>
      <c r="AM122" s="48">
        <v>89</v>
      </c>
      <c r="AN122" s="49">
        <v>95.6989247311828</v>
      </c>
      <c r="AO122" s="48">
        <v>93</v>
      </c>
    </row>
    <row r="123" spans="1:41" ht="15">
      <c r="A123" s="65" t="s">
        <v>431</v>
      </c>
      <c r="B123" s="65" t="s">
        <v>431</v>
      </c>
      <c r="C123" s="66"/>
      <c r="D123" s="67"/>
      <c r="E123" s="68"/>
      <c r="F123" s="69"/>
      <c r="G123" s="66"/>
      <c r="H123" s="70"/>
      <c r="I123" s="71"/>
      <c r="J123" s="71"/>
      <c r="K123" s="34" t="s">
        <v>65</v>
      </c>
      <c r="L123" s="78">
        <v>135</v>
      </c>
      <c r="M123" s="78"/>
      <c r="N123" s="73"/>
      <c r="O123" s="80" t="s">
        <v>305</v>
      </c>
      <c r="P123" s="82" t="s">
        <v>618</v>
      </c>
      <c r="Q123" s="82" t="s">
        <v>618</v>
      </c>
      <c r="R123" s="84">
        <v>43430.85625</v>
      </c>
      <c r="S123" s="86" t="s">
        <v>783</v>
      </c>
      <c r="T123" s="80" t="s">
        <v>946</v>
      </c>
      <c r="U123" s="80"/>
      <c r="V123" s="80"/>
      <c r="W123" s="80" t="s">
        <v>1104</v>
      </c>
      <c r="X123" s="80" t="s">
        <v>1142</v>
      </c>
      <c r="Y123" s="80" t="s">
        <v>1146</v>
      </c>
      <c r="Z123" s="80" t="s">
        <v>1152</v>
      </c>
      <c r="AA123" s="80"/>
      <c r="AB123" s="80" t="s">
        <v>64</v>
      </c>
      <c r="AC123" s="80"/>
      <c r="AD123">
        <v>1</v>
      </c>
      <c r="AE123" s="79" t="str">
        <f>REPLACE(INDEX(GroupVertices[Group],MATCH(Edges21[[#This Row],[Vertex 1]],GroupVertices[Vertex],0)),1,1,"")</f>
        <v>1</v>
      </c>
      <c r="AF123" s="79" t="str">
        <f>REPLACE(INDEX(GroupVertices[Group],MATCH(Edges21[[#This Row],[Vertex 2]],GroupVertices[Vertex],0)),1,1,"")</f>
        <v>1</v>
      </c>
      <c r="AG123" s="48">
        <v>0</v>
      </c>
      <c r="AH123" s="49">
        <v>0</v>
      </c>
      <c r="AI123" s="48">
        <v>0</v>
      </c>
      <c r="AJ123" s="49">
        <v>0</v>
      </c>
      <c r="AK123" s="48">
        <v>0</v>
      </c>
      <c r="AL123" s="49">
        <v>0</v>
      </c>
      <c r="AM123" s="48">
        <v>42</v>
      </c>
      <c r="AN123" s="49">
        <v>100</v>
      </c>
      <c r="AO123" s="48">
        <v>42</v>
      </c>
    </row>
    <row r="124" spans="1:41" ht="15">
      <c r="A124" s="65" t="s">
        <v>432</v>
      </c>
      <c r="B124" s="65" t="s">
        <v>483</v>
      </c>
      <c r="C124" s="66"/>
      <c r="D124" s="67"/>
      <c r="E124" s="68"/>
      <c r="F124" s="69"/>
      <c r="G124" s="66"/>
      <c r="H124" s="70"/>
      <c r="I124" s="71"/>
      <c r="J124" s="71"/>
      <c r="K124" s="34" t="s">
        <v>65</v>
      </c>
      <c r="L124" s="78">
        <v>136</v>
      </c>
      <c r="M124" s="78"/>
      <c r="N124" s="73"/>
      <c r="O124" s="80" t="s">
        <v>496</v>
      </c>
      <c r="P124" s="82" t="s">
        <v>619</v>
      </c>
      <c r="Q124" s="82" t="s">
        <v>619</v>
      </c>
      <c r="R124" s="84">
        <v>43429.37152777778</v>
      </c>
      <c r="S124" s="86" t="s">
        <v>784</v>
      </c>
      <c r="T124" s="80" t="s">
        <v>947</v>
      </c>
      <c r="U124" s="80"/>
      <c r="V124" s="80"/>
      <c r="W124" s="80" t="s">
        <v>1105</v>
      </c>
      <c r="X124" s="80" t="s">
        <v>1142</v>
      </c>
      <c r="Y124" s="80" t="s">
        <v>1147</v>
      </c>
      <c r="Z124" s="80" t="s">
        <v>1152</v>
      </c>
      <c r="AA124" s="80"/>
      <c r="AB124" s="80" t="s">
        <v>64</v>
      </c>
      <c r="AC124" s="80"/>
      <c r="AD124">
        <v>1</v>
      </c>
      <c r="AE124" s="79" t="str">
        <f>REPLACE(INDEX(GroupVertices[Group],MATCH(Edges21[[#This Row],[Vertex 1]],GroupVertices[Vertex],0)),1,1,"")</f>
        <v>3</v>
      </c>
      <c r="AF124" s="79" t="str">
        <f>REPLACE(INDEX(GroupVertices[Group],MATCH(Edges21[[#This Row],[Vertex 2]],GroupVertices[Vertex],0)),1,1,"")</f>
        <v>3</v>
      </c>
      <c r="AG124" s="48">
        <v>1</v>
      </c>
      <c r="AH124" s="49">
        <v>2.4390243902439024</v>
      </c>
      <c r="AI124" s="48">
        <v>0</v>
      </c>
      <c r="AJ124" s="49">
        <v>0</v>
      </c>
      <c r="AK124" s="48">
        <v>0</v>
      </c>
      <c r="AL124" s="49">
        <v>0</v>
      </c>
      <c r="AM124" s="48">
        <v>40</v>
      </c>
      <c r="AN124" s="49">
        <v>97.5609756097561</v>
      </c>
      <c r="AO124" s="48">
        <v>41</v>
      </c>
    </row>
    <row r="125" spans="1:41" ht="15">
      <c r="A125" s="65" t="s">
        <v>433</v>
      </c>
      <c r="B125" s="65" t="s">
        <v>433</v>
      </c>
      <c r="C125" s="66"/>
      <c r="D125" s="67"/>
      <c r="E125" s="68"/>
      <c r="F125" s="69"/>
      <c r="G125" s="66"/>
      <c r="H125" s="70"/>
      <c r="I125" s="71"/>
      <c r="J125" s="71"/>
      <c r="K125" s="34" t="s">
        <v>65</v>
      </c>
      <c r="L125" s="78">
        <v>138</v>
      </c>
      <c r="M125" s="78"/>
      <c r="N125" s="73"/>
      <c r="O125" s="80" t="s">
        <v>496</v>
      </c>
      <c r="P125" s="82" t="s">
        <v>620</v>
      </c>
      <c r="Q125" s="82" t="s">
        <v>620</v>
      </c>
      <c r="R125" s="84">
        <v>43430.822916666664</v>
      </c>
      <c r="S125" s="86" t="s">
        <v>785</v>
      </c>
      <c r="T125" s="80" t="s">
        <v>948</v>
      </c>
      <c r="U125" s="80"/>
      <c r="V125" s="80"/>
      <c r="W125" s="80" t="s">
        <v>1010</v>
      </c>
      <c r="X125" s="80" t="s">
        <v>1145</v>
      </c>
      <c r="Y125" s="80" t="s">
        <v>1145</v>
      </c>
      <c r="Z125" s="80" t="s">
        <v>1152</v>
      </c>
      <c r="AA125" s="80"/>
      <c r="AB125" s="80" t="s">
        <v>64</v>
      </c>
      <c r="AC125" s="80"/>
      <c r="AD125">
        <v>1</v>
      </c>
      <c r="AE125" s="79" t="str">
        <f>REPLACE(INDEX(GroupVertices[Group],MATCH(Edges21[[#This Row],[Vertex 1]],GroupVertices[Vertex],0)),1,1,"")</f>
        <v>19</v>
      </c>
      <c r="AF125" s="79" t="str">
        <f>REPLACE(INDEX(GroupVertices[Group],MATCH(Edges21[[#This Row],[Vertex 2]],GroupVertices[Vertex],0)),1,1,"")</f>
        <v>19</v>
      </c>
      <c r="AG125" s="48">
        <v>4</v>
      </c>
      <c r="AH125" s="49">
        <v>5.714285714285714</v>
      </c>
      <c r="AI125" s="48">
        <v>0</v>
      </c>
      <c r="AJ125" s="49">
        <v>0</v>
      </c>
      <c r="AK125" s="48">
        <v>0</v>
      </c>
      <c r="AL125" s="49">
        <v>0</v>
      </c>
      <c r="AM125" s="48">
        <v>66</v>
      </c>
      <c r="AN125" s="49">
        <v>94.28571428571429</v>
      </c>
      <c r="AO125" s="48">
        <v>70</v>
      </c>
    </row>
    <row r="126" spans="1:41" ht="15">
      <c r="A126" s="65" t="s">
        <v>433</v>
      </c>
      <c r="B126" s="65" t="s">
        <v>433</v>
      </c>
      <c r="C126" s="66"/>
      <c r="D126" s="67"/>
      <c r="E126" s="68"/>
      <c r="F126" s="69"/>
      <c r="G126" s="66"/>
      <c r="H126" s="70"/>
      <c r="I126" s="71"/>
      <c r="J126" s="71"/>
      <c r="K126" s="34" t="s">
        <v>65</v>
      </c>
      <c r="L126" s="78">
        <v>139</v>
      </c>
      <c r="M126" s="78"/>
      <c r="N126" s="73"/>
      <c r="O126" s="80" t="s">
        <v>305</v>
      </c>
      <c r="P126" s="82" t="s">
        <v>621</v>
      </c>
      <c r="Q126" s="82" t="s">
        <v>621</v>
      </c>
      <c r="R126" s="84">
        <v>43430.81527777778</v>
      </c>
      <c r="S126" s="86" t="s">
        <v>786</v>
      </c>
      <c r="T126" s="80" t="s">
        <v>949</v>
      </c>
      <c r="U126" s="80"/>
      <c r="V126" s="80"/>
      <c r="W126" s="80" t="s">
        <v>1010</v>
      </c>
      <c r="X126" s="80" t="s">
        <v>1142</v>
      </c>
      <c r="Y126" s="80" t="s">
        <v>1146</v>
      </c>
      <c r="Z126" s="80" t="s">
        <v>1152</v>
      </c>
      <c r="AA126" s="80"/>
      <c r="AB126" s="80" t="s">
        <v>64</v>
      </c>
      <c r="AC126" s="80"/>
      <c r="AD126">
        <v>1</v>
      </c>
      <c r="AE126" s="79" t="str">
        <f>REPLACE(INDEX(GroupVertices[Group],MATCH(Edges21[[#This Row],[Vertex 1]],GroupVertices[Vertex],0)),1,1,"")</f>
        <v>19</v>
      </c>
      <c r="AF126" s="79" t="str">
        <f>REPLACE(INDEX(GroupVertices[Group],MATCH(Edges21[[#This Row],[Vertex 2]],GroupVertices[Vertex],0)),1,1,"")</f>
        <v>19</v>
      </c>
      <c r="AG126" s="48">
        <v>4</v>
      </c>
      <c r="AH126" s="49">
        <v>5.797101449275362</v>
      </c>
      <c r="AI126" s="48">
        <v>0</v>
      </c>
      <c r="AJ126" s="49">
        <v>0</v>
      </c>
      <c r="AK126" s="48">
        <v>0</v>
      </c>
      <c r="AL126" s="49">
        <v>0</v>
      </c>
      <c r="AM126" s="48">
        <v>65</v>
      </c>
      <c r="AN126" s="49">
        <v>94.20289855072464</v>
      </c>
      <c r="AO126" s="48">
        <v>69</v>
      </c>
    </row>
    <row r="127" spans="1:41" ht="15">
      <c r="A127" s="65" t="s">
        <v>434</v>
      </c>
      <c r="B127" s="65" t="s">
        <v>434</v>
      </c>
      <c r="C127" s="66"/>
      <c r="D127" s="67"/>
      <c r="E127" s="68"/>
      <c r="F127" s="69"/>
      <c r="G127" s="66"/>
      <c r="H127" s="70"/>
      <c r="I127" s="71"/>
      <c r="J127" s="71"/>
      <c r="K127" s="34" t="s">
        <v>65</v>
      </c>
      <c r="L127" s="78">
        <v>140</v>
      </c>
      <c r="M127" s="78"/>
      <c r="N127" s="73"/>
      <c r="O127" s="80" t="s">
        <v>305</v>
      </c>
      <c r="P127" s="82" t="s">
        <v>622</v>
      </c>
      <c r="Q127" s="82" t="s">
        <v>622</v>
      </c>
      <c r="R127" s="84">
        <v>43430.06736111111</v>
      </c>
      <c r="S127" s="86" t="s">
        <v>787</v>
      </c>
      <c r="T127" s="80" t="s">
        <v>950</v>
      </c>
      <c r="U127" s="80"/>
      <c r="V127" s="80"/>
      <c r="W127" s="80" t="s">
        <v>1106</v>
      </c>
      <c r="X127" s="80" t="s">
        <v>1142</v>
      </c>
      <c r="Y127" s="80" t="s">
        <v>1146</v>
      </c>
      <c r="Z127" s="80" t="s">
        <v>1152</v>
      </c>
      <c r="AA127" s="80"/>
      <c r="AB127" s="80" t="s">
        <v>64</v>
      </c>
      <c r="AC127" s="80"/>
      <c r="AD127">
        <v>1</v>
      </c>
      <c r="AE127" s="79" t="str">
        <f>REPLACE(INDEX(GroupVertices[Group],MATCH(Edges21[[#This Row],[Vertex 1]],GroupVertices[Vertex],0)),1,1,"")</f>
        <v>1</v>
      </c>
      <c r="AF127" s="79" t="str">
        <f>REPLACE(INDEX(GroupVertices[Group],MATCH(Edges21[[#This Row],[Vertex 2]],GroupVertices[Vertex],0)),1,1,"")</f>
        <v>1</v>
      </c>
      <c r="AG127" s="48">
        <v>4</v>
      </c>
      <c r="AH127" s="49">
        <v>7.407407407407407</v>
      </c>
      <c r="AI127" s="48">
        <v>0</v>
      </c>
      <c r="AJ127" s="49">
        <v>0</v>
      </c>
      <c r="AK127" s="48">
        <v>0</v>
      </c>
      <c r="AL127" s="49">
        <v>0</v>
      </c>
      <c r="AM127" s="48">
        <v>50</v>
      </c>
      <c r="AN127" s="49">
        <v>92.5925925925926</v>
      </c>
      <c r="AO127" s="48">
        <v>54</v>
      </c>
    </row>
    <row r="128" spans="1:41" ht="15">
      <c r="A128" s="65" t="s">
        <v>435</v>
      </c>
      <c r="B128" s="65" t="s">
        <v>435</v>
      </c>
      <c r="C128" s="66"/>
      <c r="D128" s="67"/>
      <c r="E128" s="68"/>
      <c r="F128" s="69"/>
      <c r="G128" s="66"/>
      <c r="H128" s="70"/>
      <c r="I128" s="71"/>
      <c r="J128" s="71"/>
      <c r="K128" s="34" t="s">
        <v>65</v>
      </c>
      <c r="L128" s="78">
        <v>141</v>
      </c>
      <c r="M128" s="78"/>
      <c r="N128" s="73"/>
      <c r="O128" s="80" t="s">
        <v>305</v>
      </c>
      <c r="P128" s="82" t="s">
        <v>623</v>
      </c>
      <c r="Q128" s="82" t="s">
        <v>623</v>
      </c>
      <c r="R128" s="84">
        <v>43430.49375</v>
      </c>
      <c r="S128" s="86" t="s">
        <v>788</v>
      </c>
      <c r="T128" s="80" t="s">
        <v>951</v>
      </c>
      <c r="U128" s="80"/>
      <c r="V128" s="80"/>
      <c r="W128" s="80" t="s">
        <v>1107</v>
      </c>
      <c r="X128" s="80" t="s">
        <v>1143</v>
      </c>
      <c r="Y128" s="80" t="s">
        <v>1145</v>
      </c>
      <c r="Z128" s="80" t="s">
        <v>1152</v>
      </c>
      <c r="AA128" s="80"/>
      <c r="AB128" s="80" t="s">
        <v>64</v>
      </c>
      <c r="AC128" s="80"/>
      <c r="AD128">
        <v>2</v>
      </c>
      <c r="AE128" s="79" t="str">
        <f>REPLACE(INDEX(GroupVertices[Group],MATCH(Edges21[[#This Row],[Vertex 1]],GroupVertices[Vertex],0)),1,1,"")</f>
        <v>1</v>
      </c>
      <c r="AF128" s="79" t="str">
        <f>REPLACE(INDEX(GroupVertices[Group],MATCH(Edges21[[#This Row],[Vertex 2]],GroupVertices[Vertex],0)),1,1,"")</f>
        <v>1</v>
      </c>
      <c r="AG128" s="48">
        <v>0</v>
      </c>
      <c r="AH128" s="49">
        <v>0</v>
      </c>
      <c r="AI128" s="48">
        <v>0</v>
      </c>
      <c r="AJ128" s="49">
        <v>0</v>
      </c>
      <c r="AK128" s="48">
        <v>0</v>
      </c>
      <c r="AL128" s="49">
        <v>0</v>
      </c>
      <c r="AM128" s="48">
        <v>23</v>
      </c>
      <c r="AN128" s="49">
        <v>100</v>
      </c>
      <c r="AO128" s="48">
        <v>23</v>
      </c>
    </row>
    <row r="129" spans="1:41" ht="15">
      <c r="A129" s="65" t="s">
        <v>435</v>
      </c>
      <c r="B129" s="65" t="s">
        <v>435</v>
      </c>
      <c r="C129" s="66"/>
      <c r="D129" s="67"/>
      <c r="E129" s="68"/>
      <c r="F129" s="69"/>
      <c r="G129" s="66"/>
      <c r="H129" s="70"/>
      <c r="I129" s="71"/>
      <c r="J129" s="71"/>
      <c r="K129" s="34" t="s">
        <v>65</v>
      </c>
      <c r="L129" s="78">
        <v>142</v>
      </c>
      <c r="M129" s="78"/>
      <c r="N129" s="73"/>
      <c r="O129" s="80" t="s">
        <v>305</v>
      </c>
      <c r="P129" s="82" t="s">
        <v>624</v>
      </c>
      <c r="Q129" s="82" t="s">
        <v>624</v>
      </c>
      <c r="R129" s="84">
        <v>43430.47986111111</v>
      </c>
      <c r="S129" s="86" t="s">
        <v>789</v>
      </c>
      <c r="T129" s="80" t="s">
        <v>951</v>
      </c>
      <c r="U129" s="80"/>
      <c r="V129" s="80"/>
      <c r="W129" s="80" t="s">
        <v>1107</v>
      </c>
      <c r="X129" s="80" t="s">
        <v>1143</v>
      </c>
      <c r="Y129" s="80" t="s">
        <v>1145</v>
      </c>
      <c r="Z129" s="80" t="s">
        <v>1152</v>
      </c>
      <c r="AA129" s="80"/>
      <c r="AB129" s="80" t="s">
        <v>64</v>
      </c>
      <c r="AC129" s="80"/>
      <c r="AD129">
        <v>2</v>
      </c>
      <c r="AE129" s="79" t="str">
        <f>REPLACE(INDEX(GroupVertices[Group],MATCH(Edges21[[#This Row],[Vertex 1]],GroupVertices[Vertex],0)),1,1,"")</f>
        <v>1</v>
      </c>
      <c r="AF129" s="79" t="str">
        <f>REPLACE(INDEX(GroupVertices[Group],MATCH(Edges21[[#This Row],[Vertex 2]],GroupVertices[Vertex],0)),1,1,"")</f>
        <v>1</v>
      </c>
      <c r="AG129" s="48">
        <v>0</v>
      </c>
      <c r="AH129" s="49">
        <v>0</v>
      </c>
      <c r="AI129" s="48">
        <v>0</v>
      </c>
      <c r="AJ129" s="49">
        <v>0</v>
      </c>
      <c r="AK129" s="48">
        <v>0</v>
      </c>
      <c r="AL129" s="49">
        <v>0</v>
      </c>
      <c r="AM129" s="48">
        <v>23</v>
      </c>
      <c r="AN129" s="49">
        <v>100</v>
      </c>
      <c r="AO129" s="48">
        <v>23</v>
      </c>
    </row>
    <row r="130" spans="1:41" ht="15">
      <c r="A130" s="65" t="s">
        <v>436</v>
      </c>
      <c r="B130" s="65" t="s">
        <v>436</v>
      </c>
      <c r="C130" s="66"/>
      <c r="D130" s="67"/>
      <c r="E130" s="68"/>
      <c r="F130" s="69"/>
      <c r="G130" s="66"/>
      <c r="H130" s="70"/>
      <c r="I130" s="71"/>
      <c r="J130" s="71"/>
      <c r="K130" s="34" t="s">
        <v>65</v>
      </c>
      <c r="L130" s="78">
        <v>143</v>
      </c>
      <c r="M130" s="78"/>
      <c r="N130" s="73"/>
      <c r="O130" s="80" t="s">
        <v>305</v>
      </c>
      <c r="P130" s="82" t="s">
        <v>625</v>
      </c>
      <c r="Q130" s="82" t="s">
        <v>625</v>
      </c>
      <c r="R130" s="84">
        <v>43430.65833333333</v>
      </c>
      <c r="S130" s="86" t="s">
        <v>790</v>
      </c>
      <c r="T130" s="80" t="s">
        <v>952</v>
      </c>
      <c r="U130" s="80"/>
      <c r="V130" s="80"/>
      <c r="W130" s="80" t="s">
        <v>1108</v>
      </c>
      <c r="X130" s="80" t="s">
        <v>1142</v>
      </c>
      <c r="Y130" s="80" t="s">
        <v>1146</v>
      </c>
      <c r="Z130" s="80" t="s">
        <v>1152</v>
      </c>
      <c r="AA130" s="80"/>
      <c r="AB130" s="80" t="s">
        <v>64</v>
      </c>
      <c r="AC130" s="80"/>
      <c r="AD130">
        <v>1</v>
      </c>
      <c r="AE130" s="79" t="str">
        <f>REPLACE(INDEX(GroupVertices[Group],MATCH(Edges21[[#This Row],[Vertex 1]],GroupVertices[Vertex],0)),1,1,"")</f>
        <v>1</v>
      </c>
      <c r="AF130" s="79" t="str">
        <f>REPLACE(INDEX(GroupVertices[Group],MATCH(Edges21[[#This Row],[Vertex 2]],GroupVertices[Vertex],0)),1,1,"")</f>
        <v>1</v>
      </c>
      <c r="AG130" s="48">
        <v>1</v>
      </c>
      <c r="AH130" s="49">
        <v>9.090909090909092</v>
      </c>
      <c r="AI130" s="48">
        <v>0</v>
      </c>
      <c r="AJ130" s="49">
        <v>0</v>
      </c>
      <c r="AK130" s="48">
        <v>0</v>
      </c>
      <c r="AL130" s="49">
        <v>0</v>
      </c>
      <c r="AM130" s="48">
        <v>10</v>
      </c>
      <c r="AN130" s="49">
        <v>90.9090909090909</v>
      </c>
      <c r="AO130" s="48">
        <v>11</v>
      </c>
    </row>
    <row r="131" spans="1:41" ht="15">
      <c r="A131" s="65" t="s">
        <v>437</v>
      </c>
      <c r="B131" s="65" t="s">
        <v>437</v>
      </c>
      <c r="C131" s="66"/>
      <c r="D131" s="67"/>
      <c r="E131" s="68"/>
      <c r="F131" s="69"/>
      <c r="G131" s="66"/>
      <c r="H131" s="70"/>
      <c r="I131" s="71"/>
      <c r="J131" s="71"/>
      <c r="K131" s="34" t="s">
        <v>65</v>
      </c>
      <c r="L131" s="78">
        <v>144</v>
      </c>
      <c r="M131" s="78"/>
      <c r="N131" s="73"/>
      <c r="O131" s="80" t="s">
        <v>305</v>
      </c>
      <c r="P131" s="82" t="s">
        <v>626</v>
      </c>
      <c r="Q131" s="82" t="s">
        <v>626</v>
      </c>
      <c r="R131" s="84">
        <v>43429.76111111111</v>
      </c>
      <c r="S131" s="86" t="s">
        <v>791</v>
      </c>
      <c r="T131" s="80" t="s">
        <v>953</v>
      </c>
      <c r="U131" s="80"/>
      <c r="V131" s="80"/>
      <c r="W131" s="80" t="s">
        <v>1109</v>
      </c>
      <c r="X131" s="80" t="s">
        <v>1142</v>
      </c>
      <c r="Y131" s="80" t="s">
        <v>1146</v>
      </c>
      <c r="Z131" s="80" t="s">
        <v>1152</v>
      </c>
      <c r="AA131" s="80"/>
      <c r="AB131" s="80" t="s">
        <v>64</v>
      </c>
      <c r="AC131" s="80"/>
      <c r="AD131">
        <v>1</v>
      </c>
      <c r="AE131" s="79" t="str">
        <f>REPLACE(INDEX(GroupVertices[Group],MATCH(Edges21[[#This Row],[Vertex 1]],GroupVertices[Vertex],0)),1,1,"")</f>
        <v>1</v>
      </c>
      <c r="AF131" s="79" t="str">
        <f>REPLACE(INDEX(GroupVertices[Group],MATCH(Edges21[[#This Row],[Vertex 2]],GroupVertices[Vertex],0)),1,1,"")</f>
        <v>1</v>
      </c>
      <c r="AG131" s="48">
        <v>0</v>
      </c>
      <c r="AH131" s="49">
        <v>0</v>
      </c>
      <c r="AI131" s="48">
        <v>0</v>
      </c>
      <c r="AJ131" s="49">
        <v>0</v>
      </c>
      <c r="AK131" s="48">
        <v>0</v>
      </c>
      <c r="AL131" s="49">
        <v>0</v>
      </c>
      <c r="AM131" s="48">
        <v>6</v>
      </c>
      <c r="AN131" s="49">
        <v>100</v>
      </c>
      <c r="AO131" s="48">
        <v>6</v>
      </c>
    </row>
    <row r="132" spans="1:41" ht="15">
      <c r="A132" s="65" t="s">
        <v>438</v>
      </c>
      <c r="B132" s="65" t="s">
        <v>438</v>
      </c>
      <c r="C132" s="66"/>
      <c r="D132" s="67"/>
      <c r="E132" s="68"/>
      <c r="F132" s="69"/>
      <c r="G132" s="66"/>
      <c r="H132" s="70"/>
      <c r="I132" s="71"/>
      <c r="J132" s="71"/>
      <c r="K132" s="34" t="s">
        <v>65</v>
      </c>
      <c r="L132" s="78">
        <v>145</v>
      </c>
      <c r="M132" s="78"/>
      <c r="N132" s="73"/>
      <c r="O132" s="80" t="s">
        <v>305</v>
      </c>
      <c r="P132" s="82" t="s">
        <v>627</v>
      </c>
      <c r="Q132" s="82" t="s">
        <v>627</v>
      </c>
      <c r="R132" s="84">
        <v>43429.56597222222</v>
      </c>
      <c r="S132" s="86" t="s">
        <v>792</v>
      </c>
      <c r="T132" s="80" t="s">
        <v>954</v>
      </c>
      <c r="U132" s="80"/>
      <c r="V132" s="80"/>
      <c r="W132" s="80" t="s">
        <v>1110</v>
      </c>
      <c r="X132" s="80" t="s">
        <v>1142</v>
      </c>
      <c r="Y132" s="80" t="s">
        <v>1146</v>
      </c>
      <c r="Z132" s="80" t="s">
        <v>1152</v>
      </c>
      <c r="AA132" s="80"/>
      <c r="AB132" s="80" t="s">
        <v>64</v>
      </c>
      <c r="AC132" s="80"/>
      <c r="AD132">
        <v>1</v>
      </c>
      <c r="AE132" s="79" t="str">
        <f>REPLACE(INDEX(GroupVertices[Group],MATCH(Edges21[[#This Row],[Vertex 1]],GroupVertices[Vertex],0)),1,1,"")</f>
        <v>1</v>
      </c>
      <c r="AF132" s="79" t="str">
        <f>REPLACE(INDEX(GroupVertices[Group],MATCH(Edges21[[#This Row],[Vertex 2]],GroupVertices[Vertex],0)),1,1,"")</f>
        <v>1</v>
      </c>
      <c r="AG132" s="48">
        <v>0</v>
      </c>
      <c r="AH132" s="49">
        <v>0</v>
      </c>
      <c r="AI132" s="48">
        <v>0</v>
      </c>
      <c r="AJ132" s="49">
        <v>0</v>
      </c>
      <c r="AK132" s="48">
        <v>0</v>
      </c>
      <c r="AL132" s="49">
        <v>0</v>
      </c>
      <c r="AM132" s="48">
        <v>23</v>
      </c>
      <c r="AN132" s="49">
        <v>100</v>
      </c>
      <c r="AO132" s="48">
        <v>23</v>
      </c>
    </row>
    <row r="133" spans="1:41" ht="15">
      <c r="A133" s="65" t="s">
        <v>439</v>
      </c>
      <c r="B133" s="65" t="s">
        <v>491</v>
      </c>
      <c r="C133" s="66"/>
      <c r="D133" s="67"/>
      <c r="E133" s="68"/>
      <c r="F133" s="69"/>
      <c r="G133" s="66"/>
      <c r="H133" s="70"/>
      <c r="I133" s="71"/>
      <c r="J133" s="71"/>
      <c r="K133" s="34" t="s">
        <v>65</v>
      </c>
      <c r="L133" s="78">
        <v>146</v>
      </c>
      <c r="M133" s="78"/>
      <c r="N133" s="73"/>
      <c r="O133" s="80" t="s">
        <v>496</v>
      </c>
      <c r="P133" s="82" t="s">
        <v>628</v>
      </c>
      <c r="Q133" s="82" t="s">
        <v>628</v>
      </c>
      <c r="R133" s="84">
        <v>43429.572916666664</v>
      </c>
      <c r="S133" s="86" t="s">
        <v>793</v>
      </c>
      <c r="T133" s="80" t="s">
        <v>955</v>
      </c>
      <c r="U133" s="80"/>
      <c r="V133" s="80"/>
      <c r="W133" s="80" t="s">
        <v>1111</v>
      </c>
      <c r="X133" s="80" t="s">
        <v>1143</v>
      </c>
      <c r="Y133" s="80" t="s">
        <v>1143</v>
      </c>
      <c r="Z133" s="80" t="s">
        <v>1152</v>
      </c>
      <c r="AA133" s="80"/>
      <c r="AB133" s="80" t="s">
        <v>64</v>
      </c>
      <c r="AC133" s="80"/>
      <c r="AD133">
        <v>1</v>
      </c>
      <c r="AE133" s="79" t="str">
        <f>REPLACE(INDEX(GroupVertices[Group],MATCH(Edges21[[#This Row],[Vertex 1]],GroupVertices[Vertex],0)),1,1,"")</f>
        <v>6</v>
      </c>
      <c r="AF133" s="79" t="str">
        <f>REPLACE(INDEX(GroupVertices[Group],MATCH(Edges21[[#This Row],[Vertex 2]],GroupVertices[Vertex],0)),1,1,"")</f>
        <v>6</v>
      </c>
      <c r="AG133" s="48">
        <v>0</v>
      </c>
      <c r="AH133" s="49">
        <v>0</v>
      </c>
      <c r="AI133" s="48">
        <v>2</v>
      </c>
      <c r="AJ133" s="49">
        <v>1.098901098901099</v>
      </c>
      <c r="AK133" s="48">
        <v>0</v>
      </c>
      <c r="AL133" s="49">
        <v>0</v>
      </c>
      <c r="AM133" s="48">
        <v>180</v>
      </c>
      <c r="AN133" s="49">
        <v>98.9010989010989</v>
      </c>
      <c r="AO133" s="48">
        <v>182</v>
      </c>
    </row>
    <row r="134" spans="1:41" ht="15">
      <c r="A134" s="65" t="s">
        <v>440</v>
      </c>
      <c r="B134" s="65" t="s">
        <v>440</v>
      </c>
      <c r="C134" s="66"/>
      <c r="D134" s="67"/>
      <c r="E134" s="68"/>
      <c r="F134" s="69"/>
      <c r="G134" s="66"/>
      <c r="H134" s="70"/>
      <c r="I134" s="71"/>
      <c r="J134" s="71"/>
      <c r="K134" s="34" t="s">
        <v>65</v>
      </c>
      <c r="L134" s="78">
        <v>148</v>
      </c>
      <c r="M134" s="78"/>
      <c r="N134" s="73"/>
      <c r="O134" s="80" t="s">
        <v>305</v>
      </c>
      <c r="P134" s="82" t="s">
        <v>629</v>
      </c>
      <c r="Q134" s="82" t="s">
        <v>629</v>
      </c>
      <c r="R134" s="84">
        <v>43430.634722222225</v>
      </c>
      <c r="S134" s="86" t="s">
        <v>794</v>
      </c>
      <c r="T134" s="80" t="s">
        <v>956</v>
      </c>
      <c r="U134" s="80"/>
      <c r="V134" s="80"/>
      <c r="W134" s="80" t="s">
        <v>1112</v>
      </c>
      <c r="X134" s="80" t="s">
        <v>1143</v>
      </c>
      <c r="Y134" s="80" t="s">
        <v>1145</v>
      </c>
      <c r="Z134" s="80" t="s">
        <v>1152</v>
      </c>
      <c r="AA134" s="80"/>
      <c r="AB134" s="80" t="s">
        <v>64</v>
      </c>
      <c r="AC134" s="80"/>
      <c r="AD134">
        <v>1</v>
      </c>
      <c r="AE134" s="79" t="str">
        <f>REPLACE(INDEX(GroupVertices[Group],MATCH(Edges21[[#This Row],[Vertex 1]],GroupVertices[Vertex],0)),1,1,"")</f>
        <v>1</v>
      </c>
      <c r="AF134" s="79" t="str">
        <f>REPLACE(INDEX(GroupVertices[Group],MATCH(Edges21[[#This Row],[Vertex 2]],GroupVertices[Vertex],0)),1,1,"")</f>
        <v>1</v>
      </c>
      <c r="AG134" s="48">
        <v>5</v>
      </c>
      <c r="AH134" s="49">
        <v>3.3333333333333335</v>
      </c>
      <c r="AI134" s="48">
        <v>0</v>
      </c>
      <c r="AJ134" s="49">
        <v>0</v>
      </c>
      <c r="AK134" s="48">
        <v>0</v>
      </c>
      <c r="AL134" s="49">
        <v>0</v>
      </c>
      <c r="AM134" s="48">
        <v>145</v>
      </c>
      <c r="AN134" s="49">
        <v>96.66666666666667</v>
      </c>
      <c r="AO134" s="48">
        <v>150</v>
      </c>
    </row>
    <row r="135" spans="1:41" ht="15">
      <c r="A135" s="65" t="s">
        <v>441</v>
      </c>
      <c r="B135" s="65" t="s">
        <v>441</v>
      </c>
      <c r="C135" s="66"/>
      <c r="D135" s="67"/>
      <c r="E135" s="68"/>
      <c r="F135" s="69"/>
      <c r="G135" s="66"/>
      <c r="H135" s="70"/>
      <c r="I135" s="71"/>
      <c r="J135" s="71"/>
      <c r="K135" s="34" t="s">
        <v>65</v>
      </c>
      <c r="L135" s="78">
        <v>149</v>
      </c>
      <c r="M135" s="78"/>
      <c r="N135" s="73"/>
      <c r="O135" s="80" t="s">
        <v>305</v>
      </c>
      <c r="P135" s="82" t="s">
        <v>630</v>
      </c>
      <c r="Q135" s="82" t="s">
        <v>630</v>
      </c>
      <c r="R135" s="84">
        <v>43430.635416666664</v>
      </c>
      <c r="S135" s="86" t="s">
        <v>795</v>
      </c>
      <c r="T135" s="80" t="s">
        <v>957</v>
      </c>
      <c r="U135" s="86" t="s">
        <v>994</v>
      </c>
      <c r="V135" s="80" t="s">
        <v>1002</v>
      </c>
      <c r="W135" s="80" t="s">
        <v>1113</v>
      </c>
      <c r="X135" s="80" t="s">
        <v>1142</v>
      </c>
      <c r="Y135" s="80" t="s">
        <v>1143</v>
      </c>
      <c r="Z135" s="80" t="s">
        <v>1152</v>
      </c>
      <c r="AA135" s="80"/>
      <c r="AB135" s="80" t="s">
        <v>64</v>
      </c>
      <c r="AC135" s="80"/>
      <c r="AD135">
        <v>2</v>
      </c>
      <c r="AE135" s="79" t="str">
        <f>REPLACE(INDEX(GroupVertices[Group],MATCH(Edges21[[#This Row],[Vertex 1]],GroupVertices[Vertex],0)),1,1,"")</f>
        <v>1</v>
      </c>
      <c r="AF135" s="79" t="str">
        <f>REPLACE(INDEX(GroupVertices[Group],MATCH(Edges21[[#This Row],[Vertex 2]],GroupVertices[Vertex],0)),1,1,"")</f>
        <v>1</v>
      </c>
      <c r="AG135" s="48">
        <v>1</v>
      </c>
      <c r="AH135" s="49">
        <v>1.5384615384615385</v>
      </c>
      <c r="AI135" s="48">
        <v>0</v>
      </c>
      <c r="AJ135" s="49">
        <v>0</v>
      </c>
      <c r="AK135" s="48">
        <v>0</v>
      </c>
      <c r="AL135" s="49">
        <v>0</v>
      </c>
      <c r="AM135" s="48">
        <v>64</v>
      </c>
      <c r="AN135" s="49">
        <v>98.46153846153847</v>
      </c>
      <c r="AO135" s="48">
        <v>65</v>
      </c>
    </row>
    <row r="136" spans="1:41" ht="15">
      <c r="A136" s="65" t="s">
        <v>441</v>
      </c>
      <c r="B136" s="65" t="s">
        <v>441</v>
      </c>
      <c r="C136" s="66"/>
      <c r="D136" s="67"/>
      <c r="E136" s="68"/>
      <c r="F136" s="69"/>
      <c r="G136" s="66"/>
      <c r="H136" s="70"/>
      <c r="I136" s="71"/>
      <c r="J136" s="71"/>
      <c r="K136" s="34" t="s">
        <v>65</v>
      </c>
      <c r="L136" s="78">
        <v>150</v>
      </c>
      <c r="M136" s="78"/>
      <c r="N136" s="73"/>
      <c r="O136" s="80" t="s">
        <v>305</v>
      </c>
      <c r="P136" s="82" t="s">
        <v>631</v>
      </c>
      <c r="Q136" s="82" t="s">
        <v>631</v>
      </c>
      <c r="R136" s="84">
        <v>43430.760416666664</v>
      </c>
      <c r="S136" s="86" t="s">
        <v>796</v>
      </c>
      <c r="T136" s="80" t="s">
        <v>958</v>
      </c>
      <c r="U136" s="86" t="s">
        <v>994</v>
      </c>
      <c r="V136" s="80" t="s">
        <v>1002</v>
      </c>
      <c r="W136" s="80" t="s">
        <v>1114</v>
      </c>
      <c r="X136" s="80" t="s">
        <v>1142</v>
      </c>
      <c r="Y136" s="80" t="s">
        <v>1146</v>
      </c>
      <c r="Z136" s="80" t="s">
        <v>1152</v>
      </c>
      <c r="AA136" s="80"/>
      <c r="AB136" s="80" t="s">
        <v>64</v>
      </c>
      <c r="AC136" s="80"/>
      <c r="AD136">
        <v>2</v>
      </c>
      <c r="AE136" s="79" t="str">
        <f>REPLACE(INDEX(GroupVertices[Group],MATCH(Edges21[[#This Row],[Vertex 1]],GroupVertices[Vertex],0)),1,1,"")</f>
        <v>1</v>
      </c>
      <c r="AF136" s="79" t="str">
        <f>REPLACE(INDEX(GroupVertices[Group],MATCH(Edges21[[#This Row],[Vertex 2]],GroupVertices[Vertex],0)),1,1,"")</f>
        <v>1</v>
      </c>
      <c r="AG136" s="48">
        <v>1</v>
      </c>
      <c r="AH136" s="49">
        <v>1.3888888888888888</v>
      </c>
      <c r="AI136" s="48">
        <v>0</v>
      </c>
      <c r="AJ136" s="49">
        <v>0</v>
      </c>
      <c r="AK136" s="48">
        <v>0</v>
      </c>
      <c r="AL136" s="49">
        <v>0</v>
      </c>
      <c r="AM136" s="48">
        <v>71</v>
      </c>
      <c r="AN136" s="49">
        <v>98.61111111111111</v>
      </c>
      <c r="AO136" s="48">
        <v>72</v>
      </c>
    </row>
    <row r="137" spans="1:41" ht="15">
      <c r="A137" s="65" t="s">
        <v>442</v>
      </c>
      <c r="B137" s="65" t="s">
        <v>442</v>
      </c>
      <c r="C137" s="66"/>
      <c r="D137" s="67"/>
      <c r="E137" s="68"/>
      <c r="F137" s="69"/>
      <c r="G137" s="66"/>
      <c r="H137" s="70"/>
      <c r="I137" s="71"/>
      <c r="J137" s="71"/>
      <c r="K137" s="34" t="s">
        <v>65</v>
      </c>
      <c r="L137" s="78">
        <v>151</v>
      </c>
      <c r="M137" s="78"/>
      <c r="N137" s="73"/>
      <c r="O137" s="80" t="s">
        <v>305</v>
      </c>
      <c r="P137" s="82" t="s">
        <v>632</v>
      </c>
      <c r="Q137" s="82" t="s">
        <v>632</v>
      </c>
      <c r="R137" s="84">
        <v>43430.94305555556</v>
      </c>
      <c r="S137" s="86" t="s">
        <v>797</v>
      </c>
      <c r="T137" s="80" t="s">
        <v>959</v>
      </c>
      <c r="U137" s="80"/>
      <c r="V137" s="80"/>
      <c r="W137" s="80" t="s">
        <v>1115</v>
      </c>
      <c r="X137" s="80" t="s">
        <v>1142</v>
      </c>
      <c r="Y137" s="80" t="s">
        <v>1146</v>
      </c>
      <c r="Z137" s="80" t="s">
        <v>1152</v>
      </c>
      <c r="AA137" s="80"/>
      <c r="AB137" s="80" t="s">
        <v>64</v>
      </c>
      <c r="AC137" s="80"/>
      <c r="AD137">
        <v>1</v>
      </c>
      <c r="AE137" s="79" t="str">
        <f>REPLACE(INDEX(GroupVertices[Group],MATCH(Edges21[[#This Row],[Vertex 1]],GroupVertices[Vertex],0)),1,1,"")</f>
        <v>1</v>
      </c>
      <c r="AF137" s="79" t="str">
        <f>REPLACE(INDEX(GroupVertices[Group],MATCH(Edges21[[#This Row],[Vertex 2]],GroupVertices[Vertex],0)),1,1,"")</f>
        <v>1</v>
      </c>
      <c r="AG137" s="48">
        <v>12</v>
      </c>
      <c r="AH137" s="49">
        <v>3.0690537084398977</v>
      </c>
      <c r="AI137" s="48">
        <v>4</v>
      </c>
      <c r="AJ137" s="49">
        <v>1.0230179028132993</v>
      </c>
      <c r="AK137" s="48">
        <v>0</v>
      </c>
      <c r="AL137" s="49">
        <v>0</v>
      </c>
      <c r="AM137" s="48">
        <v>375</v>
      </c>
      <c r="AN137" s="49">
        <v>95.9079283887468</v>
      </c>
      <c r="AO137" s="48">
        <v>391</v>
      </c>
    </row>
    <row r="138" spans="1:41" ht="15">
      <c r="A138" s="65" t="s">
        <v>443</v>
      </c>
      <c r="B138" s="65" t="s">
        <v>443</v>
      </c>
      <c r="C138" s="66"/>
      <c r="D138" s="67"/>
      <c r="E138" s="68"/>
      <c r="F138" s="69"/>
      <c r="G138" s="66"/>
      <c r="H138" s="70"/>
      <c r="I138" s="71"/>
      <c r="J138" s="71"/>
      <c r="K138" s="34" t="s">
        <v>65</v>
      </c>
      <c r="L138" s="78">
        <v>152</v>
      </c>
      <c r="M138" s="78"/>
      <c r="N138" s="73"/>
      <c r="O138" s="80" t="s">
        <v>305</v>
      </c>
      <c r="P138" s="82" t="s">
        <v>633</v>
      </c>
      <c r="Q138" s="82" t="s">
        <v>633</v>
      </c>
      <c r="R138" s="84">
        <v>43429.64166666667</v>
      </c>
      <c r="S138" s="86" t="s">
        <v>798</v>
      </c>
      <c r="T138" s="80" t="s">
        <v>960</v>
      </c>
      <c r="U138" s="80"/>
      <c r="V138" s="80"/>
      <c r="W138" s="80" t="s">
        <v>468</v>
      </c>
      <c r="X138" s="80" t="s">
        <v>1142</v>
      </c>
      <c r="Y138" s="80" t="s">
        <v>1146</v>
      </c>
      <c r="Z138" s="80" t="s">
        <v>1152</v>
      </c>
      <c r="AA138" s="80"/>
      <c r="AB138" s="80" t="s">
        <v>64</v>
      </c>
      <c r="AC138" s="80"/>
      <c r="AD138">
        <v>1</v>
      </c>
      <c r="AE138" s="79" t="str">
        <f>REPLACE(INDEX(GroupVertices[Group],MATCH(Edges21[[#This Row],[Vertex 1]],GroupVertices[Vertex],0)),1,1,"")</f>
        <v>1</v>
      </c>
      <c r="AF138" s="79" t="str">
        <f>REPLACE(INDEX(GroupVertices[Group],MATCH(Edges21[[#This Row],[Vertex 2]],GroupVertices[Vertex],0)),1,1,"")</f>
        <v>1</v>
      </c>
      <c r="AG138" s="48">
        <v>1</v>
      </c>
      <c r="AH138" s="49">
        <v>6.25</v>
      </c>
      <c r="AI138" s="48">
        <v>0</v>
      </c>
      <c r="AJ138" s="49">
        <v>0</v>
      </c>
      <c r="AK138" s="48">
        <v>0</v>
      </c>
      <c r="AL138" s="49">
        <v>0</v>
      </c>
      <c r="AM138" s="48">
        <v>15</v>
      </c>
      <c r="AN138" s="49">
        <v>93.75</v>
      </c>
      <c r="AO138" s="48">
        <v>16</v>
      </c>
    </row>
    <row r="139" spans="1:41" ht="15">
      <c r="A139" s="65" t="s">
        <v>444</v>
      </c>
      <c r="B139" s="65" t="s">
        <v>444</v>
      </c>
      <c r="C139" s="66"/>
      <c r="D139" s="67"/>
      <c r="E139" s="68"/>
      <c r="F139" s="69"/>
      <c r="G139" s="66"/>
      <c r="H139" s="70"/>
      <c r="I139" s="71"/>
      <c r="J139" s="71"/>
      <c r="K139" s="34" t="s">
        <v>65</v>
      </c>
      <c r="L139" s="78">
        <v>153</v>
      </c>
      <c r="M139" s="78"/>
      <c r="N139" s="73"/>
      <c r="O139" s="80" t="s">
        <v>305</v>
      </c>
      <c r="P139" s="82" t="s">
        <v>634</v>
      </c>
      <c r="Q139" s="82" t="s">
        <v>634</v>
      </c>
      <c r="R139" s="84">
        <v>43430.365277777775</v>
      </c>
      <c r="S139" s="86" t="s">
        <v>799</v>
      </c>
      <c r="T139" s="80" t="s">
        <v>961</v>
      </c>
      <c r="U139" s="80"/>
      <c r="V139" s="80"/>
      <c r="W139" s="80" t="s">
        <v>1116</v>
      </c>
      <c r="X139" s="80" t="s">
        <v>1143</v>
      </c>
      <c r="Y139" s="80" t="s">
        <v>1145</v>
      </c>
      <c r="Z139" s="80" t="s">
        <v>1152</v>
      </c>
      <c r="AA139" s="80"/>
      <c r="AB139" s="80" t="s">
        <v>64</v>
      </c>
      <c r="AC139" s="80"/>
      <c r="AD139">
        <v>2</v>
      </c>
      <c r="AE139" s="79" t="str">
        <f>REPLACE(INDEX(GroupVertices[Group],MATCH(Edges21[[#This Row],[Vertex 1]],GroupVertices[Vertex],0)),1,1,"")</f>
        <v>1</v>
      </c>
      <c r="AF139" s="79" t="str">
        <f>REPLACE(INDEX(GroupVertices[Group],MATCH(Edges21[[#This Row],[Vertex 2]],GroupVertices[Vertex],0)),1,1,"")</f>
        <v>1</v>
      </c>
      <c r="AG139" s="48">
        <v>0</v>
      </c>
      <c r="AH139" s="49">
        <v>0</v>
      </c>
      <c r="AI139" s="48">
        <v>0</v>
      </c>
      <c r="AJ139" s="49">
        <v>0</v>
      </c>
      <c r="AK139" s="48">
        <v>0</v>
      </c>
      <c r="AL139" s="49">
        <v>0</v>
      </c>
      <c r="AM139" s="48">
        <v>10</v>
      </c>
      <c r="AN139" s="49">
        <v>100</v>
      </c>
      <c r="AO139" s="48">
        <v>10</v>
      </c>
    </row>
    <row r="140" spans="1:41" ht="15">
      <c r="A140" s="65" t="s">
        <v>444</v>
      </c>
      <c r="B140" s="65" t="s">
        <v>444</v>
      </c>
      <c r="C140" s="66"/>
      <c r="D140" s="67"/>
      <c r="E140" s="68"/>
      <c r="F140" s="69"/>
      <c r="G140" s="66"/>
      <c r="H140" s="70"/>
      <c r="I140" s="71"/>
      <c r="J140" s="71"/>
      <c r="K140" s="34" t="s">
        <v>65</v>
      </c>
      <c r="L140" s="78">
        <v>154</v>
      </c>
      <c r="M140" s="78"/>
      <c r="N140" s="73"/>
      <c r="O140" s="80" t="s">
        <v>305</v>
      </c>
      <c r="P140" s="82" t="s">
        <v>635</v>
      </c>
      <c r="Q140" s="82" t="s">
        <v>635</v>
      </c>
      <c r="R140" s="84">
        <v>43429.475694444445</v>
      </c>
      <c r="S140" s="86" t="s">
        <v>800</v>
      </c>
      <c r="T140" s="80" t="s">
        <v>962</v>
      </c>
      <c r="U140" s="80"/>
      <c r="V140" s="80"/>
      <c r="W140" s="80" t="s">
        <v>1117</v>
      </c>
      <c r="X140" s="80" t="s">
        <v>1142</v>
      </c>
      <c r="Y140" s="80" t="s">
        <v>1145</v>
      </c>
      <c r="Z140" s="80" t="s">
        <v>1152</v>
      </c>
      <c r="AA140" s="80"/>
      <c r="AB140" s="80" t="s">
        <v>64</v>
      </c>
      <c r="AC140" s="80"/>
      <c r="AD140">
        <v>2</v>
      </c>
      <c r="AE140" s="79" t="str">
        <f>REPLACE(INDEX(GroupVertices[Group],MATCH(Edges21[[#This Row],[Vertex 1]],GroupVertices[Vertex],0)),1,1,"")</f>
        <v>1</v>
      </c>
      <c r="AF140" s="79" t="str">
        <f>REPLACE(INDEX(GroupVertices[Group],MATCH(Edges21[[#This Row],[Vertex 2]],GroupVertices[Vertex],0)),1,1,"")</f>
        <v>1</v>
      </c>
      <c r="AG140" s="48">
        <v>0</v>
      </c>
      <c r="AH140" s="49">
        <v>0</v>
      </c>
      <c r="AI140" s="48">
        <v>0</v>
      </c>
      <c r="AJ140" s="49">
        <v>0</v>
      </c>
      <c r="AK140" s="48">
        <v>0</v>
      </c>
      <c r="AL140" s="49">
        <v>0</v>
      </c>
      <c r="AM140" s="48">
        <v>9</v>
      </c>
      <c r="AN140" s="49">
        <v>100</v>
      </c>
      <c r="AO140" s="48">
        <v>9</v>
      </c>
    </row>
    <row r="141" spans="1:41" ht="15">
      <c r="A141" s="65" t="s">
        <v>445</v>
      </c>
      <c r="B141" s="65" t="s">
        <v>445</v>
      </c>
      <c r="C141" s="66"/>
      <c r="D141" s="67"/>
      <c r="E141" s="68"/>
      <c r="F141" s="69"/>
      <c r="G141" s="66"/>
      <c r="H141" s="70"/>
      <c r="I141" s="71"/>
      <c r="J141" s="71"/>
      <c r="K141" s="34" t="s">
        <v>65</v>
      </c>
      <c r="L141" s="78">
        <v>155</v>
      </c>
      <c r="M141" s="78"/>
      <c r="N141" s="73"/>
      <c r="O141" s="80" t="s">
        <v>305</v>
      </c>
      <c r="P141" s="82" t="s">
        <v>636</v>
      </c>
      <c r="Q141" s="82" t="s">
        <v>636</v>
      </c>
      <c r="R141" s="84">
        <v>43429.97430555556</v>
      </c>
      <c r="S141" s="86" t="s">
        <v>801</v>
      </c>
      <c r="T141" s="80" t="s">
        <v>963</v>
      </c>
      <c r="U141" s="80"/>
      <c r="V141" s="80"/>
      <c r="W141" s="80" t="s">
        <v>1118</v>
      </c>
      <c r="X141" s="80" t="s">
        <v>1142</v>
      </c>
      <c r="Y141" s="80" t="s">
        <v>1146</v>
      </c>
      <c r="Z141" s="80" t="s">
        <v>1152</v>
      </c>
      <c r="AA141" s="80"/>
      <c r="AB141" s="80" t="s">
        <v>64</v>
      </c>
      <c r="AC141" s="80"/>
      <c r="AD141">
        <v>1</v>
      </c>
      <c r="AE141" s="79" t="str">
        <f>REPLACE(INDEX(GroupVertices[Group],MATCH(Edges21[[#This Row],[Vertex 1]],GroupVertices[Vertex],0)),1,1,"")</f>
        <v>1</v>
      </c>
      <c r="AF141" s="79" t="str">
        <f>REPLACE(INDEX(GroupVertices[Group],MATCH(Edges21[[#This Row],[Vertex 2]],GroupVertices[Vertex],0)),1,1,"")</f>
        <v>1</v>
      </c>
      <c r="AG141" s="48">
        <v>3</v>
      </c>
      <c r="AH141" s="49">
        <v>20</v>
      </c>
      <c r="AI141" s="48">
        <v>0</v>
      </c>
      <c r="AJ141" s="49">
        <v>0</v>
      </c>
      <c r="AK141" s="48">
        <v>0</v>
      </c>
      <c r="AL141" s="49">
        <v>0</v>
      </c>
      <c r="AM141" s="48">
        <v>12</v>
      </c>
      <c r="AN141" s="49">
        <v>80</v>
      </c>
      <c r="AO141" s="48">
        <v>15</v>
      </c>
    </row>
    <row r="142" spans="1:41" ht="15">
      <c r="A142" s="65" t="s">
        <v>446</v>
      </c>
      <c r="B142" s="65" t="s">
        <v>446</v>
      </c>
      <c r="C142" s="66"/>
      <c r="D142" s="67"/>
      <c r="E142" s="68"/>
      <c r="F142" s="69"/>
      <c r="G142" s="66"/>
      <c r="H142" s="70"/>
      <c r="I142" s="71"/>
      <c r="J142" s="71"/>
      <c r="K142" s="34" t="s">
        <v>65</v>
      </c>
      <c r="L142" s="78">
        <v>156</v>
      </c>
      <c r="M142" s="78"/>
      <c r="N142" s="73"/>
      <c r="O142" s="80" t="s">
        <v>305</v>
      </c>
      <c r="P142" s="82" t="s">
        <v>637</v>
      </c>
      <c r="Q142" s="82" t="s">
        <v>637</v>
      </c>
      <c r="R142" s="84">
        <v>43430.163194444445</v>
      </c>
      <c r="S142" s="86" t="s">
        <v>802</v>
      </c>
      <c r="T142" s="80" t="s">
        <v>964</v>
      </c>
      <c r="U142" s="80"/>
      <c r="V142" s="80"/>
      <c r="W142" s="80" t="s">
        <v>1119</v>
      </c>
      <c r="X142" s="80" t="s">
        <v>1143</v>
      </c>
      <c r="Y142" s="80" t="s">
        <v>1143</v>
      </c>
      <c r="Z142" s="80" t="s">
        <v>1152</v>
      </c>
      <c r="AA142" s="80"/>
      <c r="AB142" s="80" t="s">
        <v>64</v>
      </c>
      <c r="AC142" s="80"/>
      <c r="AD142">
        <v>1</v>
      </c>
      <c r="AE142" s="79" t="str">
        <f>REPLACE(INDEX(GroupVertices[Group],MATCH(Edges21[[#This Row],[Vertex 1]],GroupVertices[Vertex],0)),1,1,"")</f>
        <v>1</v>
      </c>
      <c r="AF142" s="79" t="str">
        <f>REPLACE(INDEX(GroupVertices[Group],MATCH(Edges21[[#This Row],[Vertex 2]],GroupVertices[Vertex],0)),1,1,"")</f>
        <v>1</v>
      </c>
      <c r="AG142" s="48">
        <v>2</v>
      </c>
      <c r="AH142" s="49">
        <v>2.380952380952381</v>
      </c>
      <c r="AI142" s="48">
        <v>0</v>
      </c>
      <c r="AJ142" s="49">
        <v>0</v>
      </c>
      <c r="AK142" s="48">
        <v>0</v>
      </c>
      <c r="AL142" s="49">
        <v>0</v>
      </c>
      <c r="AM142" s="48">
        <v>82</v>
      </c>
      <c r="AN142" s="49">
        <v>97.61904761904762</v>
      </c>
      <c r="AO142" s="48">
        <v>84</v>
      </c>
    </row>
    <row r="143" spans="1:41" ht="15">
      <c r="A143" s="65" t="s">
        <v>447</v>
      </c>
      <c r="B143" s="65" t="s">
        <v>447</v>
      </c>
      <c r="C143" s="66"/>
      <c r="D143" s="67"/>
      <c r="E143" s="68"/>
      <c r="F143" s="69"/>
      <c r="G143" s="66"/>
      <c r="H143" s="70"/>
      <c r="I143" s="71"/>
      <c r="J143" s="71"/>
      <c r="K143" s="34" t="s">
        <v>65</v>
      </c>
      <c r="L143" s="78">
        <v>157</v>
      </c>
      <c r="M143" s="78"/>
      <c r="N143" s="73"/>
      <c r="O143" s="80" t="s">
        <v>305</v>
      </c>
      <c r="P143" s="82" t="s">
        <v>638</v>
      </c>
      <c r="Q143" s="82" t="s">
        <v>638</v>
      </c>
      <c r="R143" s="84">
        <v>43429.8625</v>
      </c>
      <c r="S143" s="86" t="s">
        <v>803</v>
      </c>
      <c r="T143" s="80" t="s">
        <v>965</v>
      </c>
      <c r="U143" s="80"/>
      <c r="V143" s="80"/>
      <c r="W143" s="80" t="s">
        <v>1120</v>
      </c>
      <c r="X143" s="80" t="s">
        <v>1143</v>
      </c>
      <c r="Y143" s="80" t="s">
        <v>1143</v>
      </c>
      <c r="Z143" s="80" t="s">
        <v>1152</v>
      </c>
      <c r="AA143" s="80"/>
      <c r="AB143" s="80" t="s">
        <v>64</v>
      </c>
      <c r="AC143" s="80"/>
      <c r="AD143">
        <v>1</v>
      </c>
      <c r="AE143" s="79" t="str">
        <f>REPLACE(INDEX(GroupVertices[Group],MATCH(Edges21[[#This Row],[Vertex 1]],GroupVertices[Vertex],0)),1,1,"")</f>
        <v>1</v>
      </c>
      <c r="AF143" s="79" t="str">
        <f>REPLACE(INDEX(GroupVertices[Group],MATCH(Edges21[[#This Row],[Vertex 2]],GroupVertices[Vertex],0)),1,1,"")</f>
        <v>1</v>
      </c>
      <c r="AG143" s="48">
        <v>1</v>
      </c>
      <c r="AH143" s="49">
        <v>1.1363636363636365</v>
      </c>
      <c r="AI143" s="48">
        <v>0</v>
      </c>
      <c r="AJ143" s="49">
        <v>0</v>
      </c>
      <c r="AK143" s="48">
        <v>0</v>
      </c>
      <c r="AL143" s="49">
        <v>0</v>
      </c>
      <c r="AM143" s="48">
        <v>87</v>
      </c>
      <c r="AN143" s="49">
        <v>98.86363636363636</v>
      </c>
      <c r="AO143" s="48">
        <v>88</v>
      </c>
    </row>
    <row r="144" spans="1:41" ht="15">
      <c r="A144" s="65" t="s">
        <v>448</v>
      </c>
      <c r="B144" s="65" t="s">
        <v>448</v>
      </c>
      <c r="C144" s="66"/>
      <c r="D144" s="67"/>
      <c r="E144" s="68"/>
      <c r="F144" s="69"/>
      <c r="G144" s="66"/>
      <c r="H144" s="70"/>
      <c r="I144" s="71"/>
      <c r="J144" s="71"/>
      <c r="K144" s="34" t="s">
        <v>65</v>
      </c>
      <c r="L144" s="78">
        <v>158</v>
      </c>
      <c r="M144" s="78"/>
      <c r="N144" s="73"/>
      <c r="O144" s="80" t="s">
        <v>305</v>
      </c>
      <c r="P144" s="82" t="s">
        <v>639</v>
      </c>
      <c r="Q144" s="82" t="s">
        <v>639</v>
      </c>
      <c r="R144" s="84">
        <v>43429.74444444444</v>
      </c>
      <c r="S144" s="86" t="s">
        <v>804</v>
      </c>
      <c r="T144" s="80" t="s">
        <v>966</v>
      </c>
      <c r="U144" s="86" t="s">
        <v>995</v>
      </c>
      <c r="V144" s="80" t="s">
        <v>1003</v>
      </c>
      <c r="W144" s="80" t="s">
        <v>1121</v>
      </c>
      <c r="X144" s="80" t="s">
        <v>1143</v>
      </c>
      <c r="Y144" s="80" t="s">
        <v>1146</v>
      </c>
      <c r="Z144" s="80" t="s">
        <v>1152</v>
      </c>
      <c r="AA144" s="80"/>
      <c r="AB144" s="80" t="s">
        <v>64</v>
      </c>
      <c r="AC144" s="80"/>
      <c r="AD144">
        <v>2</v>
      </c>
      <c r="AE144" s="79" t="str">
        <f>REPLACE(INDEX(GroupVertices[Group],MATCH(Edges21[[#This Row],[Vertex 1]],GroupVertices[Vertex],0)),1,1,"")</f>
        <v>1</v>
      </c>
      <c r="AF144" s="79" t="str">
        <f>REPLACE(INDEX(GroupVertices[Group],MATCH(Edges21[[#This Row],[Vertex 2]],GroupVertices[Vertex],0)),1,1,"")</f>
        <v>1</v>
      </c>
      <c r="AG144" s="48">
        <v>0</v>
      </c>
      <c r="AH144" s="49">
        <v>0</v>
      </c>
      <c r="AI144" s="48">
        <v>1</v>
      </c>
      <c r="AJ144" s="49">
        <v>1.3333333333333333</v>
      </c>
      <c r="AK144" s="48">
        <v>0</v>
      </c>
      <c r="AL144" s="49">
        <v>0</v>
      </c>
      <c r="AM144" s="48">
        <v>74</v>
      </c>
      <c r="AN144" s="49">
        <v>98.66666666666667</v>
      </c>
      <c r="AO144" s="48">
        <v>75</v>
      </c>
    </row>
    <row r="145" spans="1:41" ht="15">
      <c r="A145" s="65" t="s">
        <v>448</v>
      </c>
      <c r="B145" s="65" t="s">
        <v>448</v>
      </c>
      <c r="C145" s="66"/>
      <c r="D145" s="67"/>
      <c r="E145" s="68"/>
      <c r="F145" s="69"/>
      <c r="G145" s="66"/>
      <c r="H145" s="70"/>
      <c r="I145" s="71"/>
      <c r="J145" s="71"/>
      <c r="K145" s="34" t="s">
        <v>65</v>
      </c>
      <c r="L145" s="78">
        <v>159</v>
      </c>
      <c r="M145" s="78"/>
      <c r="N145" s="73"/>
      <c r="O145" s="80" t="s">
        <v>305</v>
      </c>
      <c r="P145" s="82" t="s">
        <v>640</v>
      </c>
      <c r="Q145" s="82" t="s">
        <v>640</v>
      </c>
      <c r="R145" s="84">
        <v>43429.743055555555</v>
      </c>
      <c r="S145" s="86" t="s">
        <v>805</v>
      </c>
      <c r="T145" s="80" t="s">
        <v>967</v>
      </c>
      <c r="U145" s="86" t="s">
        <v>996</v>
      </c>
      <c r="V145" s="80" t="s">
        <v>1004</v>
      </c>
      <c r="W145" s="80" t="s">
        <v>1122</v>
      </c>
      <c r="X145" s="80" t="s">
        <v>1142</v>
      </c>
      <c r="Y145" s="80" t="s">
        <v>1146</v>
      </c>
      <c r="Z145" s="80" t="s">
        <v>1152</v>
      </c>
      <c r="AA145" s="80"/>
      <c r="AB145" s="80" t="s">
        <v>64</v>
      </c>
      <c r="AC145" s="80"/>
      <c r="AD145">
        <v>2</v>
      </c>
      <c r="AE145" s="79" t="str">
        <f>REPLACE(INDEX(GroupVertices[Group],MATCH(Edges21[[#This Row],[Vertex 1]],GroupVertices[Vertex],0)),1,1,"")</f>
        <v>1</v>
      </c>
      <c r="AF145" s="79" t="str">
        <f>REPLACE(INDEX(GroupVertices[Group],MATCH(Edges21[[#This Row],[Vertex 2]],GroupVertices[Vertex],0)),1,1,"")</f>
        <v>1</v>
      </c>
      <c r="AG145" s="48">
        <v>2</v>
      </c>
      <c r="AH145" s="49">
        <v>4.878048780487805</v>
      </c>
      <c r="AI145" s="48">
        <v>0</v>
      </c>
      <c r="AJ145" s="49">
        <v>0</v>
      </c>
      <c r="AK145" s="48">
        <v>0</v>
      </c>
      <c r="AL145" s="49">
        <v>0</v>
      </c>
      <c r="AM145" s="48">
        <v>39</v>
      </c>
      <c r="AN145" s="49">
        <v>95.1219512195122</v>
      </c>
      <c r="AO145" s="48">
        <v>41</v>
      </c>
    </row>
    <row r="146" spans="1:41" ht="15">
      <c r="A146" s="65" t="s">
        <v>449</v>
      </c>
      <c r="B146" s="65" t="s">
        <v>493</v>
      </c>
      <c r="C146" s="66"/>
      <c r="D146" s="67"/>
      <c r="E146" s="68"/>
      <c r="F146" s="69"/>
      <c r="G146" s="66"/>
      <c r="H146" s="70"/>
      <c r="I146" s="71"/>
      <c r="J146" s="71"/>
      <c r="K146" s="34" t="s">
        <v>65</v>
      </c>
      <c r="L146" s="78">
        <v>160</v>
      </c>
      <c r="M146" s="78"/>
      <c r="N146" s="73"/>
      <c r="O146" s="80" t="s">
        <v>496</v>
      </c>
      <c r="P146" s="82" t="s">
        <v>641</v>
      </c>
      <c r="Q146" s="82" t="s">
        <v>641</v>
      </c>
      <c r="R146" s="84">
        <v>43429.76597222222</v>
      </c>
      <c r="S146" s="86" t="s">
        <v>806</v>
      </c>
      <c r="T146" s="80" t="s">
        <v>968</v>
      </c>
      <c r="U146" s="80"/>
      <c r="V146" s="80"/>
      <c r="W146" s="80" t="s">
        <v>1123</v>
      </c>
      <c r="X146" s="80" t="s">
        <v>1142</v>
      </c>
      <c r="Y146" s="80" t="s">
        <v>1145</v>
      </c>
      <c r="Z146" s="80" t="s">
        <v>1152</v>
      </c>
      <c r="AA146" s="80"/>
      <c r="AB146" s="80" t="s">
        <v>64</v>
      </c>
      <c r="AC146" s="80"/>
      <c r="AD146">
        <v>1</v>
      </c>
      <c r="AE146" s="79" t="str">
        <f>REPLACE(INDEX(GroupVertices[Group],MATCH(Edges21[[#This Row],[Vertex 1]],GroupVertices[Vertex],0)),1,1,"")</f>
        <v>10</v>
      </c>
      <c r="AF146" s="79" t="str">
        <f>REPLACE(INDEX(GroupVertices[Group],MATCH(Edges21[[#This Row],[Vertex 2]],GroupVertices[Vertex],0)),1,1,"")</f>
        <v>10</v>
      </c>
      <c r="AG146" s="48">
        <v>2</v>
      </c>
      <c r="AH146" s="49">
        <v>4.651162790697675</v>
      </c>
      <c r="AI146" s="48">
        <v>0</v>
      </c>
      <c r="AJ146" s="49">
        <v>0</v>
      </c>
      <c r="AK146" s="48">
        <v>0</v>
      </c>
      <c r="AL146" s="49">
        <v>0</v>
      </c>
      <c r="AM146" s="48">
        <v>41</v>
      </c>
      <c r="AN146" s="49">
        <v>95.34883720930233</v>
      </c>
      <c r="AO146" s="48">
        <v>43</v>
      </c>
    </row>
    <row r="147" spans="1:41" ht="15">
      <c r="A147" s="65" t="s">
        <v>450</v>
      </c>
      <c r="B147" s="65" t="s">
        <v>494</v>
      </c>
      <c r="C147" s="66"/>
      <c r="D147" s="67"/>
      <c r="E147" s="68"/>
      <c r="F147" s="69"/>
      <c r="G147" s="66"/>
      <c r="H147" s="70"/>
      <c r="I147" s="71"/>
      <c r="J147" s="71"/>
      <c r="K147" s="34" t="s">
        <v>65</v>
      </c>
      <c r="L147" s="78">
        <v>161</v>
      </c>
      <c r="M147" s="78"/>
      <c r="N147" s="73"/>
      <c r="O147" s="80" t="s">
        <v>496</v>
      </c>
      <c r="P147" s="82" t="s">
        <v>642</v>
      </c>
      <c r="Q147" s="82" t="s">
        <v>642</v>
      </c>
      <c r="R147" s="84">
        <v>43430.91458333333</v>
      </c>
      <c r="S147" s="86" t="s">
        <v>807</v>
      </c>
      <c r="T147" s="80" t="s">
        <v>969</v>
      </c>
      <c r="U147" s="80"/>
      <c r="V147" s="80"/>
      <c r="W147" s="80" t="s">
        <v>1124</v>
      </c>
      <c r="X147" s="80" t="s">
        <v>1142</v>
      </c>
      <c r="Y147" s="80" t="s">
        <v>1146</v>
      </c>
      <c r="Z147" s="80" t="s">
        <v>1152</v>
      </c>
      <c r="AA147" s="80"/>
      <c r="AB147" s="80" t="s">
        <v>64</v>
      </c>
      <c r="AC147" s="80"/>
      <c r="AD147">
        <v>1</v>
      </c>
      <c r="AE147" s="79" t="str">
        <f>REPLACE(INDEX(GroupVertices[Group],MATCH(Edges21[[#This Row],[Vertex 1]],GroupVertices[Vertex],0)),1,1,"")</f>
        <v>9</v>
      </c>
      <c r="AF147" s="79" t="str">
        <f>REPLACE(INDEX(GroupVertices[Group],MATCH(Edges21[[#This Row],[Vertex 2]],GroupVertices[Vertex],0)),1,1,"")</f>
        <v>9</v>
      </c>
      <c r="AG147" s="48">
        <v>0</v>
      </c>
      <c r="AH147" s="49">
        <v>0</v>
      </c>
      <c r="AI147" s="48">
        <v>0</v>
      </c>
      <c r="AJ147" s="49">
        <v>0</v>
      </c>
      <c r="AK147" s="48">
        <v>0</v>
      </c>
      <c r="AL147" s="49">
        <v>0</v>
      </c>
      <c r="AM147" s="48">
        <v>50</v>
      </c>
      <c r="AN147" s="49">
        <v>100</v>
      </c>
      <c r="AO147" s="48">
        <v>50</v>
      </c>
    </row>
    <row r="148" spans="1:41" ht="15">
      <c r="A148" s="65" t="s">
        <v>451</v>
      </c>
      <c r="B148" s="65" t="s">
        <v>451</v>
      </c>
      <c r="C148" s="66"/>
      <c r="D148" s="67"/>
      <c r="E148" s="68"/>
      <c r="F148" s="69"/>
      <c r="G148" s="66"/>
      <c r="H148" s="70"/>
      <c r="I148" s="71"/>
      <c r="J148" s="71"/>
      <c r="K148" s="34" t="s">
        <v>65</v>
      </c>
      <c r="L148" s="78">
        <v>162</v>
      </c>
      <c r="M148" s="78"/>
      <c r="N148" s="73"/>
      <c r="O148" s="80" t="s">
        <v>305</v>
      </c>
      <c r="P148" s="82" t="s">
        <v>643</v>
      </c>
      <c r="Q148" s="82" t="s">
        <v>643</v>
      </c>
      <c r="R148" s="84">
        <v>43429.32777777778</v>
      </c>
      <c r="S148" s="86" t="s">
        <v>808</v>
      </c>
      <c r="T148" s="80" t="s">
        <v>970</v>
      </c>
      <c r="U148" s="80"/>
      <c r="V148" s="80"/>
      <c r="W148" s="80" t="s">
        <v>1125</v>
      </c>
      <c r="X148" s="80" t="s">
        <v>1142</v>
      </c>
      <c r="Y148" s="80" t="s">
        <v>1143</v>
      </c>
      <c r="Z148" s="80" t="s">
        <v>1152</v>
      </c>
      <c r="AA148" s="80"/>
      <c r="AB148" s="80" t="s">
        <v>64</v>
      </c>
      <c r="AC148" s="80"/>
      <c r="AD148">
        <v>1</v>
      </c>
      <c r="AE148" s="79" t="str">
        <f>REPLACE(INDEX(GroupVertices[Group],MATCH(Edges21[[#This Row],[Vertex 1]],GroupVertices[Vertex],0)),1,1,"")</f>
        <v>1</v>
      </c>
      <c r="AF148" s="79" t="str">
        <f>REPLACE(INDEX(GroupVertices[Group],MATCH(Edges21[[#This Row],[Vertex 2]],GroupVertices[Vertex],0)),1,1,"")</f>
        <v>1</v>
      </c>
      <c r="AG148" s="48">
        <v>1</v>
      </c>
      <c r="AH148" s="49">
        <v>3.4482758620689653</v>
      </c>
      <c r="AI148" s="48">
        <v>0</v>
      </c>
      <c r="AJ148" s="49">
        <v>0</v>
      </c>
      <c r="AK148" s="48">
        <v>0</v>
      </c>
      <c r="AL148" s="49">
        <v>0</v>
      </c>
      <c r="AM148" s="48">
        <v>28</v>
      </c>
      <c r="AN148" s="49">
        <v>96.55172413793103</v>
      </c>
      <c r="AO148" s="48">
        <v>29</v>
      </c>
    </row>
    <row r="149" spans="1:41" ht="15">
      <c r="A149" s="65" t="s">
        <v>452</v>
      </c>
      <c r="B149" s="65" t="s">
        <v>468</v>
      </c>
      <c r="C149" s="66"/>
      <c r="D149" s="67"/>
      <c r="E149" s="68"/>
      <c r="F149" s="69"/>
      <c r="G149" s="66"/>
      <c r="H149" s="70"/>
      <c r="I149" s="71"/>
      <c r="J149" s="71"/>
      <c r="K149" s="34" t="s">
        <v>65</v>
      </c>
      <c r="L149" s="78">
        <v>163</v>
      </c>
      <c r="M149" s="78"/>
      <c r="N149" s="73"/>
      <c r="O149" s="80" t="s">
        <v>496</v>
      </c>
      <c r="P149" s="82" t="s">
        <v>644</v>
      </c>
      <c r="Q149" s="82" t="s">
        <v>644</v>
      </c>
      <c r="R149" s="84">
        <v>43430.49444444444</v>
      </c>
      <c r="S149" s="86" t="s">
        <v>809</v>
      </c>
      <c r="T149" s="80" t="s">
        <v>971</v>
      </c>
      <c r="U149" s="80"/>
      <c r="V149" s="80"/>
      <c r="W149" s="80" t="s">
        <v>1126</v>
      </c>
      <c r="X149" s="80" t="s">
        <v>1142</v>
      </c>
      <c r="Y149" s="80" t="s">
        <v>1149</v>
      </c>
      <c r="Z149" s="80" t="s">
        <v>1152</v>
      </c>
      <c r="AA149" s="80"/>
      <c r="AB149" s="80" t="s">
        <v>64</v>
      </c>
      <c r="AC149" s="80"/>
      <c r="AD149">
        <v>1</v>
      </c>
      <c r="AE149" s="79" t="str">
        <f>REPLACE(INDEX(GroupVertices[Group],MATCH(Edges21[[#This Row],[Vertex 1]],GroupVertices[Vertex],0)),1,1,"")</f>
        <v>2</v>
      </c>
      <c r="AF149" s="79" t="str">
        <f>REPLACE(INDEX(GroupVertices[Group],MATCH(Edges21[[#This Row],[Vertex 2]],GroupVertices[Vertex],0)),1,1,"")</f>
        <v>2</v>
      </c>
      <c r="AG149" s="48">
        <v>9</v>
      </c>
      <c r="AH149" s="49">
        <v>3.896103896103896</v>
      </c>
      <c r="AI149" s="48">
        <v>2</v>
      </c>
      <c r="AJ149" s="49">
        <v>0.8658008658008658</v>
      </c>
      <c r="AK149" s="48">
        <v>0</v>
      </c>
      <c r="AL149" s="49">
        <v>0</v>
      </c>
      <c r="AM149" s="48">
        <v>220</v>
      </c>
      <c r="AN149" s="49">
        <v>95.23809523809524</v>
      </c>
      <c r="AO149" s="48">
        <v>231</v>
      </c>
    </row>
    <row r="150" spans="1:41" ht="15">
      <c r="A150" s="65" t="s">
        <v>453</v>
      </c>
      <c r="B150" s="65" t="s">
        <v>453</v>
      </c>
      <c r="C150" s="66"/>
      <c r="D150" s="67"/>
      <c r="E150" s="68"/>
      <c r="F150" s="69"/>
      <c r="G150" s="66"/>
      <c r="H150" s="70"/>
      <c r="I150" s="71"/>
      <c r="J150" s="71"/>
      <c r="K150" s="34" t="s">
        <v>65</v>
      </c>
      <c r="L150" s="78">
        <v>164</v>
      </c>
      <c r="M150" s="78"/>
      <c r="N150" s="73"/>
      <c r="O150" s="80" t="s">
        <v>305</v>
      </c>
      <c r="P150" s="82" t="s">
        <v>645</v>
      </c>
      <c r="Q150" s="82" t="s">
        <v>645</v>
      </c>
      <c r="R150" s="84">
        <v>43430.700694444444</v>
      </c>
      <c r="S150" s="86" t="s">
        <v>810</v>
      </c>
      <c r="T150" s="80" t="s">
        <v>972</v>
      </c>
      <c r="U150" s="80"/>
      <c r="V150" s="80"/>
      <c r="W150" s="80" t="s">
        <v>1060</v>
      </c>
      <c r="X150" s="80" t="s">
        <v>1145</v>
      </c>
      <c r="Y150" s="80" t="s">
        <v>1145</v>
      </c>
      <c r="Z150" s="80" t="s">
        <v>1152</v>
      </c>
      <c r="AA150" s="80"/>
      <c r="AB150" s="80" t="s">
        <v>64</v>
      </c>
      <c r="AC150" s="80"/>
      <c r="AD150">
        <v>1</v>
      </c>
      <c r="AE150" s="79" t="str">
        <f>REPLACE(INDEX(GroupVertices[Group],MATCH(Edges21[[#This Row],[Vertex 1]],GroupVertices[Vertex],0)),1,1,"")</f>
        <v>1</v>
      </c>
      <c r="AF150" s="79" t="str">
        <f>REPLACE(INDEX(GroupVertices[Group],MATCH(Edges21[[#This Row],[Vertex 2]],GroupVertices[Vertex],0)),1,1,"")</f>
        <v>1</v>
      </c>
      <c r="AG150" s="48">
        <v>0</v>
      </c>
      <c r="AH150" s="49">
        <v>0</v>
      </c>
      <c r="AI150" s="48">
        <v>1</v>
      </c>
      <c r="AJ150" s="49">
        <v>25</v>
      </c>
      <c r="AK150" s="48">
        <v>0</v>
      </c>
      <c r="AL150" s="49">
        <v>0</v>
      </c>
      <c r="AM150" s="48">
        <v>3</v>
      </c>
      <c r="AN150" s="49">
        <v>75</v>
      </c>
      <c r="AO150" s="48">
        <v>4</v>
      </c>
    </row>
    <row r="151" spans="1:41" ht="15">
      <c r="A151" s="65" t="s">
        <v>454</v>
      </c>
      <c r="B151" s="65" t="s">
        <v>454</v>
      </c>
      <c r="C151" s="66"/>
      <c r="D151" s="67"/>
      <c r="E151" s="68"/>
      <c r="F151" s="69"/>
      <c r="G151" s="66"/>
      <c r="H151" s="70"/>
      <c r="I151" s="71"/>
      <c r="J151" s="71"/>
      <c r="K151" s="34" t="s">
        <v>65</v>
      </c>
      <c r="L151" s="78">
        <v>165</v>
      </c>
      <c r="M151" s="78"/>
      <c r="N151" s="73"/>
      <c r="O151" s="80" t="s">
        <v>305</v>
      </c>
      <c r="P151" s="82" t="s">
        <v>646</v>
      </c>
      <c r="Q151" s="82" t="s">
        <v>646</v>
      </c>
      <c r="R151" s="84">
        <v>43430.83611111111</v>
      </c>
      <c r="S151" s="86" t="s">
        <v>811</v>
      </c>
      <c r="T151" s="80" t="s">
        <v>973</v>
      </c>
      <c r="U151" s="80"/>
      <c r="V151" s="80"/>
      <c r="W151" s="80" t="s">
        <v>1127</v>
      </c>
      <c r="X151" s="80" t="s">
        <v>1143</v>
      </c>
      <c r="Y151" s="80" t="s">
        <v>1145</v>
      </c>
      <c r="Z151" s="80" t="s">
        <v>1152</v>
      </c>
      <c r="AA151" s="80"/>
      <c r="AB151" s="80" t="s">
        <v>64</v>
      </c>
      <c r="AC151" s="80"/>
      <c r="AD151">
        <v>1</v>
      </c>
      <c r="AE151" s="79" t="str">
        <f>REPLACE(INDEX(GroupVertices[Group],MATCH(Edges21[[#This Row],[Vertex 1]],GroupVertices[Vertex],0)),1,1,"")</f>
        <v>1</v>
      </c>
      <c r="AF151" s="79" t="str">
        <f>REPLACE(INDEX(GroupVertices[Group],MATCH(Edges21[[#This Row],[Vertex 2]],GroupVertices[Vertex],0)),1,1,"")</f>
        <v>1</v>
      </c>
      <c r="AG151" s="48">
        <v>0</v>
      </c>
      <c r="AH151" s="49">
        <v>0</v>
      </c>
      <c r="AI151" s="48">
        <v>0</v>
      </c>
      <c r="AJ151" s="49">
        <v>0</v>
      </c>
      <c r="AK151" s="48">
        <v>0</v>
      </c>
      <c r="AL151" s="49">
        <v>0</v>
      </c>
      <c r="AM151" s="48">
        <v>20</v>
      </c>
      <c r="AN151" s="49">
        <v>100</v>
      </c>
      <c r="AO151" s="48">
        <v>20</v>
      </c>
    </row>
    <row r="152" spans="1:41" ht="15">
      <c r="A152" s="65" t="s">
        <v>455</v>
      </c>
      <c r="B152" s="65" t="s">
        <v>495</v>
      </c>
      <c r="C152" s="66"/>
      <c r="D152" s="67"/>
      <c r="E152" s="68"/>
      <c r="F152" s="69"/>
      <c r="G152" s="66"/>
      <c r="H152" s="70"/>
      <c r="I152" s="71"/>
      <c r="J152" s="71"/>
      <c r="K152" s="34" t="s">
        <v>65</v>
      </c>
      <c r="L152" s="78">
        <v>166</v>
      </c>
      <c r="M152" s="78"/>
      <c r="N152" s="73"/>
      <c r="O152" s="80" t="s">
        <v>496</v>
      </c>
      <c r="P152" s="82" t="s">
        <v>647</v>
      </c>
      <c r="Q152" s="82" t="s">
        <v>647</v>
      </c>
      <c r="R152" s="84">
        <v>43430.83611111111</v>
      </c>
      <c r="S152" s="86" t="s">
        <v>812</v>
      </c>
      <c r="T152" s="80" t="s">
        <v>974</v>
      </c>
      <c r="U152" s="80"/>
      <c r="V152" s="80"/>
      <c r="W152" s="80" t="s">
        <v>1128</v>
      </c>
      <c r="X152" s="80" t="s">
        <v>1142</v>
      </c>
      <c r="Y152" s="80" t="s">
        <v>1146</v>
      </c>
      <c r="Z152" s="80" t="s">
        <v>1152</v>
      </c>
      <c r="AA152" s="80"/>
      <c r="AB152" s="80" t="s">
        <v>64</v>
      </c>
      <c r="AC152" s="80"/>
      <c r="AD152">
        <v>1</v>
      </c>
      <c r="AE152" s="79" t="str">
        <f>REPLACE(INDEX(GroupVertices[Group],MATCH(Edges21[[#This Row],[Vertex 1]],GroupVertices[Vertex],0)),1,1,"")</f>
        <v>8</v>
      </c>
      <c r="AF152" s="79" t="str">
        <f>REPLACE(INDEX(GroupVertices[Group],MATCH(Edges21[[#This Row],[Vertex 2]],GroupVertices[Vertex],0)),1,1,"")</f>
        <v>8</v>
      </c>
      <c r="AG152" s="48">
        <v>3</v>
      </c>
      <c r="AH152" s="49">
        <v>4.3478260869565215</v>
      </c>
      <c r="AI152" s="48">
        <v>0</v>
      </c>
      <c r="AJ152" s="49">
        <v>0</v>
      </c>
      <c r="AK152" s="48">
        <v>0</v>
      </c>
      <c r="AL152" s="49">
        <v>0</v>
      </c>
      <c r="AM152" s="48">
        <v>66</v>
      </c>
      <c r="AN152" s="49">
        <v>95.65217391304348</v>
      </c>
      <c r="AO152" s="48">
        <v>69</v>
      </c>
    </row>
    <row r="153" spans="1:41" ht="15">
      <c r="A153" s="65" t="s">
        <v>456</v>
      </c>
      <c r="B153" s="65" t="s">
        <v>456</v>
      </c>
      <c r="C153" s="66"/>
      <c r="D153" s="67"/>
      <c r="E153" s="68"/>
      <c r="F153" s="69"/>
      <c r="G153" s="66"/>
      <c r="H153" s="70"/>
      <c r="I153" s="71"/>
      <c r="J153" s="71"/>
      <c r="K153" s="34" t="s">
        <v>65</v>
      </c>
      <c r="L153" s="78">
        <v>167</v>
      </c>
      <c r="M153" s="78"/>
      <c r="N153" s="73"/>
      <c r="O153" s="80" t="s">
        <v>305</v>
      </c>
      <c r="P153" s="82" t="s">
        <v>648</v>
      </c>
      <c r="Q153" s="82" t="s">
        <v>648</v>
      </c>
      <c r="R153" s="84">
        <v>43430.805555555555</v>
      </c>
      <c r="S153" s="86" t="s">
        <v>813</v>
      </c>
      <c r="T153" s="80" t="s">
        <v>975</v>
      </c>
      <c r="U153" s="80"/>
      <c r="V153" s="80"/>
      <c r="W153" s="80" t="s">
        <v>1129</v>
      </c>
      <c r="X153" s="80" t="s">
        <v>1142</v>
      </c>
      <c r="Y153" s="80" t="s">
        <v>1146</v>
      </c>
      <c r="Z153" s="80" t="s">
        <v>1152</v>
      </c>
      <c r="AA153" s="80"/>
      <c r="AB153" s="80" t="s">
        <v>64</v>
      </c>
      <c r="AC153" s="80"/>
      <c r="AD153">
        <v>1</v>
      </c>
      <c r="AE153" s="79" t="str">
        <f>REPLACE(INDEX(GroupVertices[Group],MATCH(Edges21[[#This Row],[Vertex 1]],GroupVertices[Vertex],0)),1,1,"")</f>
        <v>1</v>
      </c>
      <c r="AF153" s="79" t="str">
        <f>REPLACE(INDEX(GroupVertices[Group],MATCH(Edges21[[#This Row],[Vertex 2]],GroupVertices[Vertex],0)),1,1,"")</f>
        <v>1</v>
      </c>
      <c r="AG153" s="48">
        <v>0</v>
      </c>
      <c r="AH153" s="49">
        <v>0</v>
      </c>
      <c r="AI153" s="48">
        <v>0</v>
      </c>
      <c r="AJ153" s="49">
        <v>0</v>
      </c>
      <c r="AK153" s="48">
        <v>0</v>
      </c>
      <c r="AL153" s="49">
        <v>0</v>
      </c>
      <c r="AM153" s="48">
        <v>15</v>
      </c>
      <c r="AN153" s="49">
        <v>100</v>
      </c>
      <c r="AO153" s="48">
        <v>15</v>
      </c>
    </row>
    <row r="154" spans="1:41" ht="15">
      <c r="A154" s="65" t="s">
        <v>457</v>
      </c>
      <c r="B154" s="65" t="s">
        <v>457</v>
      </c>
      <c r="C154" s="66"/>
      <c r="D154" s="67"/>
      <c r="E154" s="68"/>
      <c r="F154" s="69"/>
      <c r="G154" s="66"/>
      <c r="H154" s="70"/>
      <c r="I154" s="71"/>
      <c r="J154" s="71"/>
      <c r="K154" s="34" t="s">
        <v>65</v>
      </c>
      <c r="L154" s="78">
        <v>168</v>
      </c>
      <c r="M154" s="78"/>
      <c r="N154" s="73"/>
      <c r="O154" s="80" t="s">
        <v>305</v>
      </c>
      <c r="P154" s="82" t="s">
        <v>649</v>
      </c>
      <c r="Q154" s="82" t="s">
        <v>649</v>
      </c>
      <c r="R154" s="84">
        <v>43429.41805555556</v>
      </c>
      <c r="S154" s="86" t="s">
        <v>814</v>
      </c>
      <c r="T154" s="80" t="s">
        <v>976</v>
      </c>
      <c r="U154" s="80"/>
      <c r="V154" s="80"/>
      <c r="W154" s="80" t="s">
        <v>1130</v>
      </c>
      <c r="X154" s="80" t="s">
        <v>1142</v>
      </c>
      <c r="Y154" s="80" t="s">
        <v>1147</v>
      </c>
      <c r="Z154" s="80" t="s">
        <v>1152</v>
      </c>
      <c r="AA154" s="80"/>
      <c r="AB154" s="80" t="s">
        <v>64</v>
      </c>
      <c r="AC154" s="80"/>
      <c r="AD154">
        <v>1</v>
      </c>
      <c r="AE154" s="79" t="str">
        <f>REPLACE(INDEX(GroupVertices[Group],MATCH(Edges21[[#This Row],[Vertex 1]],GroupVertices[Vertex],0)),1,1,"")</f>
        <v>1</v>
      </c>
      <c r="AF154" s="79" t="str">
        <f>REPLACE(INDEX(GroupVertices[Group],MATCH(Edges21[[#This Row],[Vertex 2]],GroupVertices[Vertex],0)),1,1,"")</f>
        <v>1</v>
      </c>
      <c r="AG154" s="48">
        <v>0</v>
      </c>
      <c r="AH154" s="49">
        <v>0</v>
      </c>
      <c r="AI154" s="48">
        <v>0</v>
      </c>
      <c r="AJ154" s="49">
        <v>0</v>
      </c>
      <c r="AK154" s="48">
        <v>0</v>
      </c>
      <c r="AL154" s="49">
        <v>0</v>
      </c>
      <c r="AM154" s="48">
        <v>29</v>
      </c>
      <c r="AN154" s="49">
        <v>100</v>
      </c>
      <c r="AO154" s="48">
        <v>29</v>
      </c>
    </row>
    <row r="155" spans="1:41" ht="15">
      <c r="A155" s="65" t="s">
        <v>458</v>
      </c>
      <c r="B155" s="65" t="s">
        <v>458</v>
      </c>
      <c r="C155" s="66"/>
      <c r="D155" s="67"/>
      <c r="E155" s="68"/>
      <c r="F155" s="69"/>
      <c r="G155" s="66"/>
      <c r="H155" s="70"/>
      <c r="I155" s="71"/>
      <c r="J155" s="71"/>
      <c r="K155" s="34" t="s">
        <v>65</v>
      </c>
      <c r="L155" s="78">
        <v>169</v>
      </c>
      <c r="M155" s="78"/>
      <c r="N155" s="73"/>
      <c r="O155" s="80" t="s">
        <v>305</v>
      </c>
      <c r="P155" s="82" t="s">
        <v>650</v>
      </c>
      <c r="Q155" s="82" t="s">
        <v>650</v>
      </c>
      <c r="R155" s="84">
        <v>43430.84027777778</v>
      </c>
      <c r="S155" s="86" t="s">
        <v>815</v>
      </c>
      <c r="T155" s="80" t="s">
        <v>977</v>
      </c>
      <c r="U155" s="80"/>
      <c r="V155" s="80"/>
      <c r="W155" s="80" t="s">
        <v>1131</v>
      </c>
      <c r="X155" s="80" t="s">
        <v>1142</v>
      </c>
      <c r="Y155" s="80" t="s">
        <v>1149</v>
      </c>
      <c r="Z155" s="80" t="s">
        <v>1152</v>
      </c>
      <c r="AA155" s="80"/>
      <c r="AB155" s="80" t="s">
        <v>64</v>
      </c>
      <c r="AC155" s="80"/>
      <c r="AD155">
        <v>2</v>
      </c>
      <c r="AE155" s="79" t="str">
        <f>REPLACE(INDEX(GroupVertices[Group],MATCH(Edges21[[#This Row],[Vertex 1]],GroupVertices[Vertex],0)),1,1,"")</f>
        <v>1</v>
      </c>
      <c r="AF155" s="79" t="str">
        <f>REPLACE(INDEX(GroupVertices[Group],MATCH(Edges21[[#This Row],[Vertex 2]],GroupVertices[Vertex],0)),1,1,"")</f>
        <v>1</v>
      </c>
      <c r="AG155" s="48">
        <v>6</v>
      </c>
      <c r="AH155" s="49">
        <v>3.260869565217391</v>
      </c>
      <c r="AI155" s="48">
        <v>4</v>
      </c>
      <c r="AJ155" s="49">
        <v>2.1739130434782608</v>
      </c>
      <c r="AK155" s="48">
        <v>0</v>
      </c>
      <c r="AL155" s="49">
        <v>0</v>
      </c>
      <c r="AM155" s="48">
        <v>174</v>
      </c>
      <c r="AN155" s="49">
        <v>94.56521739130434</v>
      </c>
      <c r="AO155" s="48">
        <v>184</v>
      </c>
    </row>
    <row r="156" spans="1:41" ht="15">
      <c r="A156" s="65" t="s">
        <v>458</v>
      </c>
      <c r="B156" s="65" t="s">
        <v>458</v>
      </c>
      <c r="C156" s="66"/>
      <c r="D156" s="67"/>
      <c r="E156" s="68"/>
      <c r="F156" s="69"/>
      <c r="G156" s="66"/>
      <c r="H156" s="70"/>
      <c r="I156" s="71"/>
      <c r="J156" s="71"/>
      <c r="K156" s="34" t="s">
        <v>65</v>
      </c>
      <c r="L156" s="78">
        <v>170</v>
      </c>
      <c r="M156" s="78"/>
      <c r="N156" s="73"/>
      <c r="O156" s="80" t="s">
        <v>305</v>
      </c>
      <c r="P156" s="82" t="s">
        <v>651</v>
      </c>
      <c r="Q156" s="82" t="s">
        <v>651</v>
      </c>
      <c r="R156" s="84">
        <v>43429.85138888889</v>
      </c>
      <c r="S156" s="86" t="s">
        <v>816</v>
      </c>
      <c r="T156" s="80" t="s">
        <v>978</v>
      </c>
      <c r="U156" s="80"/>
      <c r="V156" s="80"/>
      <c r="W156" s="80" t="s">
        <v>1132</v>
      </c>
      <c r="X156" s="80" t="s">
        <v>1143</v>
      </c>
      <c r="Y156" s="80" t="s">
        <v>1149</v>
      </c>
      <c r="Z156" s="80" t="s">
        <v>1152</v>
      </c>
      <c r="AA156" s="80"/>
      <c r="AB156" s="80" t="s">
        <v>64</v>
      </c>
      <c r="AC156" s="80"/>
      <c r="AD156">
        <v>2</v>
      </c>
      <c r="AE156" s="79" t="str">
        <f>REPLACE(INDEX(GroupVertices[Group],MATCH(Edges21[[#This Row],[Vertex 1]],GroupVertices[Vertex],0)),1,1,"")</f>
        <v>1</v>
      </c>
      <c r="AF156" s="79" t="str">
        <f>REPLACE(INDEX(GroupVertices[Group],MATCH(Edges21[[#This Row],[Vertex 2]],GroupVertices[Vertex],0)),1,1,"")</f>
        <v>1</v>
      </c>
      <c r="AG156" s="48">
        <v>4</v>
      </c>
      <c r="AH156" s="49">
        <v>2.3529411764705883</v>
      </c>
      <c r="AI156" s="48">
        <v>1</v>
      </c>
      <c r="AJ156" s="49">
        <v>0.5882352941176471</v>
      </c>
      <c r="AK156" s="48">
        <v>0</v>
      </c>
      <c r="AL156" s="49">
        <v>0</v>
      </c>
      <c r="AM156" s="48">
        <v>165</v>
      </c>
      <c r="AN156" s="49">
        <v>97.05882352941177</v>
      </c>
      <c r="AO156" s="48">
        <v>170</v>
      </c>
    </row>
    <row r="157" spans="1:41" ht="15">
      <c r="A157" s="65" t="s">
        <v>459</v>
      </c>
      <c r="B157" s="65" t="s">
        <v>459</v>
      </c>
      <c r="C157" s="66"/>
      <c r="D157" s="67"/>
      <c r="E157" s="68"/>
      <c r="F157" s="69"/>
      <c r="G157" s="66"/>
      <c r="H157" s="70"/>
      <c r="I157" s="71"/>
      <c r="J157" s="71"/>
      <c r="K157" s="34" t="s">
        <v>65</v>
      </c>
      <c r="L157" s="78">
        <v>171</v>
      </c>
      <c r="M157" s="78"/>
      <c r="N157" s="73"/>
      <c r="O157" s="80" t="s">
        <v>305</v>
      </c>
      <c r="P157" s="82" t="s">
        <v>652</v>
      </c>
      <c r="Q157" s="82" t="s">
        <v>652</v>
      </c>
      <c r="R157" s="84">
        <v>43430.9</v>
      </c>
      <c r="S157" s="86" t="s">
        <v>817</v>
      </c>
      <c r="T157" s="80" t="s">
        <v>979</v>
      </c>
      <c r="U157" s="86" t="s">
        <v>997</v>
      </c>
      <c r="V157" s="80" t="s">
        <v>998</v>
      </c>
      <c r="W157" s="80" t="s">
        <v>468</v>
      </c>
      <c r="X157" s="80" t="s">
        <v>1142</v>
      </c>
      <c r="Y157" s="80" t="s">
        <v>1146</v>
      </c>
      <c r="Z157" s="80" t="s">
        <v>1152</v>
      </c>
      <c r="AA157" s="80"/>
      <c r="AB157" s="80" t="s">
        <v>64</v>
      </c>
      <c r="AC157" s="80"/>
      <c r="AD157">
        <v>1</v>
      </c>
      <c r="AE157" s="79" t="str">
        <f>REPLACE(INDEX(GroupVertices[Group],MATCH(Edges21[[#This Row],[Vertex 1]],GroupVertices[Vertex],0)),1,1,"")</f>
        <v>1</v>
      </c>
      <c r="AF157" s="79" t="str">
        <f>REPLACE(INDEX(GroupVertices[Group],MATCH(Edges21[[#This Row],[Vertex 2]],GroupVertices[Vertex],0)),1,1,"")</f>
        <v>1</v>
      </c>
      <c r="AG157" s="48">
        <v>1</v>
      </c>
      <c r="AH157" s="49">
        <v>2.272727272727273</v>
      </c>
      <c r="AI157" s="48">
        <v>0</v>
      </c>
      <c r="AJ157" s="49">
        <v>0</v>
      </c>
      <c r="AK157" s="48">
        <v>0</v>
      </c>
      <c r="AL157" s="49">
        <v>0</v>
      </c>
      <c r="AM157" s="48">
        <v>43</v>
      </c>
      <c r="AN157" s="49">
        <v>97.72727272727273</v>
      </c>
      <c r="AO157" s="48">
        <v>44</v>
      </c>
    </row>
    <row r="158" spans="1:41" ht="15">
      <c r="A158" s="65" t="s">
        <v>460</v>
      </c>
      <c r="B158" s="65" t="s">
        <v>468</v>
      </c>
      <c r="C158" s="66"/>
      <c r="D158" s="67"/>
      <c r="E158" s="68"/>
      <c r="F158" s="69"/>
      <c r="G158" s="66"/>
      <c r="H158" s="70"/>
      <c r="I158" s="71"/>
      <c r="J158" s="71"/>
      <c r="K158" s="34" t="s">
        <v>65</v>
      </c>
      <c r="L158" s="78">
        <v>172</v>
      </c>
      <c r="M158" s="78"/>
      <c r="N158" s="73"/>
      <c r="O158" s="80" t="s">
        <v>496</v>
      </c>
      <c r="P158" s="82" t="s">
        <v>653</v>
      </c>
      <c r="Q158" s="82" t="s">
        <v>653</v>
      </c>
      <c r="R158" s="84">
        <v>43430.700694444444</v>
      </c>
      <c r="S158" s="86" t="s">
        <v>818</v>
      </c>
      <c r="T158" s="80" t="s">
        <v>980</v>
      </c>
      <c r="U158" s="80"/>
      <c r="V158" s="80"/>
      <c r="W158" s="80" t="s">
        <v>1133</v>
      </c>
      <c r="X158" s="80" t="s">
        <v>1143</v>
      </c>
      <c r="Y158" s="80" t="s">
        <v>1146</v>
      </c>
      <c r="Z158" s="80" t="s">
        <v>1152</v>
      </c>
      <c r="AA158" s="80"/>
      <c r="AB158" s="80" t="s">
        <v>64</v>
      </c>
      <c r="AC158" s="80"/>
      <c r="AD158">
        <v>1</v>
      </c>
      <c r="AE158" s="79" t="str">
        <f>REPLACE(INDEX(GroupVertices[Group],MATCH(Edges21[[#This Row],[Vertex 1]],GroupVertices[Vertex],0)),1,1,"")</f>
        <v>2</v>
      </c>
      <c r="AF158" s="79" t="str">
        <f>REPLACE(INDEX(GroupVertices[Group],MATCH(Edges21[[#This Row],[Vertex 2]],GroupVertices[Vertex],0)),1,1,"")</f>
        <v>2</v>
      </c>
      <c r="AG158" s="48">
        <v>0</v>
      </c>
      <c r="AH158" s="49">
        <v>0</v>
      </c>
      <c r="AI158" s="48">
        <v>0</v>
      </c>
      <c r="AJ158" s="49">
        <v>0</v>
      </c>
      <c r="AK158" s="48">
        <v>0</v>
      </c>
      <c r="AL158" s="49">
        <v>0</v>
      </c>
      <c r="AM158" s="48">
        <v>19</v>
      </c>
      <c r="AN158" s="49">
        <v>100</v>
      </c>
      <c r="AO158" s="48">
        <v>19</v>
      </c>
    </row>
    <row r="159" spans="1:41" ht="15">
      <c r="A159" s="65" t="s">
        <v>461</v>
      </c>
      <c r="B159" s="65" t="s">
        <v>461</v>
      </c>
      <c r="C159" s="66"/>
      <c r="D159" s="67"/>
      <c r="E159" s="68"/>
      <c r="F159" s="69"/>
      <c r="G159" s="66"/>
      <c r="H159" s="70"/>
      <c r="I159" s="71"/>
      <c r="J159" s="71"/>
      <c r="K159" s="34" t="s">
        <v>65</v>
      </c>
      <c r="L159" s="78">
        <v>173</v>
      </c>
      <c r="M159" s="78"/>
      <c r="N159" s="73"/>
      <c r="O159" s="80" t="s">
        <v>305</v>
      </c>
      <c r="P159" s="82" t="s">
        <v>654</v>
      </c>
      <c r="Q159" s="82" t="s">
        <v>654</v>
      </c>
      <c r="R159" s="84">
        <v>43429.86597222222</v>
      </c>
      <c r="S159" s="86" t="s">
        <v>819</v>
      </c>
      <c r="T159" s="80" t="s">
        <v>981</v>
      </c>
      <c r="U159" s="80"/>
      <c r="V159" s="80"/>
      <c r="W159" s="80" t="s">
        <v>1134</v>
      </c>
      <c r="X159" s="80" t="s">
        <v>1142</v>
      </c>
      <c r="Y159" s="80" t="s">
        <v>1146</v>
      </c>
      <c r="Z159" s="80" t="s">
        <v>1152</v>
      </c>
      <c r="AA159" s="80"/>
      <c r="AB159" s="80" t="s">
        <v>64</v>
      </c>
      <c r="AC159" s="80"/>
      <c r="AD159">
        <v>1</v>
      </c>
      <c r="AE159" s="79" t="str">
        <f>REPLACE(INDEX(GroupVertices[Group],MATCH(Edges21[[#This Row],[Vertex 1]],GroupVertices[Vertex],0)),1,1,"")</f>
        <v>1</v>
      </c>
      <c r="AF159" s="79" t="str">
        <f>REPLACE(INDEX(GroupVertices[Group],MATCH(Edges21[[#This Row],[Vertex 2]],GroupVertices[Vertex],0)),1,1,"")</f>
        <v>1</v>
      </c>
      <c r="AG159" s="48">
        <v>2</v>
      </c>
      <c r="AH159" s="49">
        <v>9.090909090909092</v>
      </c>
      <c r="AI159" s="48">
        <v>0</v>
      </c>
      <c r="AJ159" s="49">
        <v>0</v>
      </c>
      <c r="AK159" s="48">
        <v>0</v>
      </c>
      <c r="AL159" s="49">
        <v>0</v>
      </c>
      <c r="AM159" s="48">
        <v>20</v>
      </c>
      <c r="AN159" s="49">
        <v>90.9090909090909</v>
      </c>
      <c r="AO159" s="48">
        <v>22</v>
      </c>
    </row>
    <row r="160" spans="1:41" ht="15">
      <c r="A160" s="65" t="s">
        <v>462</v>
      </c>
      <c r="B160" s="65" t="s">
        <v>462</v>
      </c>
      <c r="C160" s="66"/>
      <c r="D160" s="67"/>
      <c r="E160" s="68"/>
      <c r="F160" s="69"/>
      <c r="G160" s="66"/>
      <c r="H160" s="70"/>
      <c r="I160" s="71"/>
      <c r="J160" s="71"/>
      <c r="K160" s="34" t="s">
        <v>65</v>
      </c>
      <c r="L160" s="78">
        <v>174</v>
      </c>
      <c r="M160" s="78"/>
      <c r="N160" s="73"/>
      <c r="O160" s="80" t="s">
        <v>305</v>
      </c>
      <c r="P160" s="82" t="s">
        <v>655</v>
      </c>
      <c r="Q160" s="82" t="s">
        <v>655</v>
      </c>
      <c r="R160" s="84">
        <v>43430.725</v>
      </c>
      <c r="S160" s="86" t="s">
        <v>820</v>
      </c>
      <c r="T160" s="80" t="s">
        <v>982</v>
      </c>
      <c r="U160" s="80"/>
      <c r="V160" s="80"/>
      <c r="W160" s="80" t="s">
        <v>1135</v>
      </c>
      <c r="X160" s="80" t="s">
        <v>1142</v>
      </c>
      <c r="Y160" s="80" t="s">
        <v>1147</v>
      </c>
      <c r="Z160" s="80" t="s">
        <v>1152</v>
      </c>
      <c r="AA160" s="80"/>
      <c r="AB160" s="80" t="s">
        <v>64</v>
      </c>
      <c r="AC160" s="80"/>
      <c r="AD160">
        <v>2</v>
      </c>
      <c r="AE160" s="79" t="str">
        <f>REPLACE(INDEX(GroupVertices[Group],MATCH(Edges21[[#This Row],[Vertex 1]],GroupVertices[Vertex],0)),1,1,"")</f>
        <v>1</v>
      </c>
      <c r="AF160" s="79" t="str">
        <f>REPLACE(INDEX(GroupVertices[Group],MATCH(Edges21[[#This Row],[Vertex 2]],GroupVertices[Vertex],0)),1,1,"")</f>
        <v>1</v>
      </c>
      <c r="AG160" s="48">
        <v>0</v>
      </c>
      <c r="AH160" s="49">
        <v>0</v>
      </c>
      <c r="AI160" s="48">
        <v>0</v>
      </c>
      <c r="AJ160" s="49">
        <v>0</v>
      </c>
      <c r="AK160" s="48">
        <v>0</v>
      </c>
      <c r="AL160" s="49">
        <v>0</v>
      </c>
      <c r="AM160" s="48">
        <v>14</v>
      </c>
      <c r="AN160" s="49">
        <v>100</v>
      </c>
      <c r="AO160" s="48">
        <v>14</v>
      </c>
    </row>
    <row r="161" spans="1:41" ht="15">
      <c r="A161" s="65" t="s">
        <v>462</v>
      </c>
      <c r="B161" s="65" t="s">
        <v>462</v>
      </c>
      <c r="C161" s="66"/>
      <c r="D161" s="67"/>
      <c r="E161" s="68"/>
      <c r="F161" s="69"/>
      <c r="G161" s="66"/>
      <c r="H161" s="70"/>
      <c r="I161" s="71"/>
      <c r="J161" s="71"/>
      <c r="K161" s="34" t="s">
        <v>65</v>
      </c>
      <c r="L161" s="78">
        <v>175</v>
      </c>
      <c r="M161" s="78"/>
      <c r="N161" s="73"/>
      <c r="O161" s="80" t="s">
        <v>305</v>
      </c>
      <c r="P161" s="82" t="s">
        <v>656</v>
      </c>
      <c r="Q161" s="82" t="s">
        <v>656</v>
      </c>
      <c r="R161" s="84">
        <v>43430.72708333333</v>
      </c>
      <c r="S161" s="86" t="s">
        <v>821</v>
      </c>
      <c r="T161" s="80" t="s">
        <v>983</v>
      </c>
      <c r="U161" s="80"/>
      <c r="V161" s="80"/>
      <c r="W161" s="80" t="s">
        <v>468</v>
      </c>
      <c r="X161" s="80" t="s">
        <v>1145</v>
      </c>
      <c r="Y161" s="80" t="s">
        <v>1145</v>
      </c>
      <c r="Z161" s="80" t="s">
        <v>1152</v>
      </c>
      <c r="AA161" s="80"/>
      <c r="AB161" s="80" t="s">
        <v>64</v>
      </c>
      <c r="AC161" s="80"/>
      <c r="AD161">
        <v>2</v>
      </c>
      <c r="AE161" s="79" t="str">
        <f>REPLACE(INDEX(GroupVertices[Group],MATCH(Edges21[[#This Row],[Vertex 1]],GroupVertices[Vertex],0)),1,1,"")</f>
        <v>1</v>
      </c>
      <c r="AF161" s="79" t="str">
        <f>REPLACE(INDEX(GroupVertices[Group],MATCH(Edges21[[#This Row],[Vertex 2]],GroupVertices[Vertex],0)),1,1,"")</f>
        <v>1</v>
      </c>
      <c r="AG161" s="48">
        <v>0</v>
      </c>
      <c r="AH161" s="49">
        <v>0</v>
      </c>
      <c r="AI161" s="48">
        <v>0</v>
      </c>
      <c r="AJ161" s="49">
        <v>0</v>
      </c>
      <c r="AK161" s="48">
        <v>0</v>
      </c>
      <c r="AL161" s="49">
        <v>0</v>
      </c>
      <c r="AM161" s="48">
        <v>2</v>
      </c>
      <c r="AN161" s="49">
        <v>100</v>
      </c>
      <c r="AO161" s="48">
        <v>2</v>
      </c>
    </row>
    <row r="162" spans="1:41" ht="15">
      <c r="A162" s="65" t="s">
        <v>463</v>
      </c>
      <c r="B162" s="65" t="s">
        <v>463</v>
      </c>
      <c r="C162" s="66"/>
      <c r="D162" s="67"/>
      <c r="E162" s="68"/>
      <c r="F162" s="69"/>
      <c r="G162" s="66"/>
      <c r="H162" s="70"/>
      <c r="I162" s="71"/>
      <c r="J162" s="71"/>
      <c r="K162" s="34" t="s">
        <v>65</v>
      </c>
      <c r="L162" s="78">
        <v>176</v>
      </c>
      <c r="M162" s="78"/>
      <c r="N162" s="73"/>
      <c r="O162" s="80" t="s">
        <v>305</v>
      </c>
      <c r="P162" s="82" t="s">
        <v>657</v>
      </c>
      <c r="Q162" s="82" t="s">
        <v>657</v>
      </c>
      <c r="R162" s="84">
        <v>43430.90625</v>
      </c>
      <c r="S162" s="86" t="s">
        <v>822</v>
      </c>
      <c r="T162" s="80" t="s">
        <v>984</v>
      </c>
      <c r="U162" s="80"/>
      <c r="V162" s="80"/>
      <c r="W162" s="80" t="s">
        <v>1136</v>
      </c>
      <c r="X162" s="80" t="s">
        <v>1142</v>
      </c>
      <c r="Y162" s="80" t="s">
        <v>1147</v>
      </c>
      <c r="Z162" s="80" t="s">
        <v>1152</v>
      </c>
      <c r="AA162" s="80"/>
      <c r="AB162" s="80" t="s">
        <v>64</v>
      </c>
      <c r="AC162" s="80"/>
      <c r="AD162">
        <v>1</v>
      </c>
      <c r="AE162" s="79" t="str">
        <f>REPLACE(INDEX(GroupVertices[Group],MATCH(Edges21[[#This Row],[Vertex 1]],GroupVertices[Vertex],0)),1,1,"")</f>
        <v>1</v>
      </c>
      <c r="AF162" s="79" t="str">
        <f>REPLACE(INDEX(GroupVertices[Group],MATCH(Edges21[[#This Row],[Vertex 2]],GroupVertices[Vertex],0)),1,1,"")</f>
        <v>1</v>
      </c>
      <c r="AG162" s="48">
        <v>0</v>
      </c>
      <c r="AH162" s="49">
        <v>0</v>
      </c>
      <c r="AI162" s="48">
        <v>1</v>
      </c>
      <c r="AJ162" s="49">
        <v>7.142857142857143</v>
      </c>
      <c r="AK162" s="48">
        <v>0</v>
      </c>
      <c r="AL162" s="49">
        <v>0</v>
      </c>
      <c r="AM162" s="48">
        <v>13</v>
      </c>
      <c r="AN162" s="49">
        <v>92.85714285714286</v>
      </c>
      <c r="AO162" s="48">
        <v>14</v>
      </c>
    </row>
    <row r="163" spans="1:41" ht="15">
      <c r="A163" s="65" t="s">
        <v>450</v>
      </c>
      <c r="B163" s="65" t="s">
        <v>450</v>
      </c>
      <c r="C163" s="66"/>
      <c r="D163" s="67"/>
      <c r="E163" s="68"/>
      <c r="F163" s="69"/>
      <c r="G163" s="66"/>
      <c r="H163" s="70"/>
      <c r="I163" s="71"/>
      <c r="J163" s="71"/>
      <c r="K163" s="34" t="s">
        <v>65</v>
      </c>
      <c r="L163" s="78">
        <v>177</v>
      </c>
      <c r="M163" s="78"/>
      <c r="N163" s="73"/>
      <c r="O163" s="80" t="s">
        <v>305</v>
      </c>
      <c r="P163" s="82" t="s">
        <v>658</v>
      </c>
      <c r="Q163" s="82" t="s">
        <v>658</v>
      </c>
      <c r="R163" s="84">
        <v>43430.92986111111</v>
      </c>
      <c r="S163" s="86" t="s">
        <v>823</v>
      </c>
      <c r="T163" s="80" t="s">
        <v>985</v>
      </c>
      <c r="U163" s="80"/>
      <c r="V163" s="80"/>
      <c r="W163" s="80" t="s">
        <v>1137</v>
      </c>
      <c r="X163" s="80" t="s">
        <v>1142</v>
      </c>
      <c r="Y163" s="80" t="s">
        <v>1146</v>
      </c>
      <c r="Z163" s="80" t="s">
        <v>1152</v>
      </c>
      <c r="AA163" s="80"/>
      <c r="AB163" s="80" t="s">
        <v>64</v>
      </c>
      <c r="AC163" s="80"/>
      <c r="AD163">
        <v>1</v>
      </c>
      <c r="AE163" s="79" t="str">
        <f>REPLACE(INDEX(GroupVertices[Group],MATCH(Edges21[[#This Row],[Vertex 1]],GroupVertices[Vertex],0)),1,1,"")</f>
        <v>9</v>
      </c>
      <c r="AF163" s="79" t="str">
        <f>REPLACE(INDEX(GroupVertices[Group],MATCH(Edges21[[#This Row],[Vertex 2]],GroupVertices[Vertex],0)),1,1,"")</f>
        <v>9</v>
      </c>
      <c r="AG163" s="48">
        <v>0</v>
      </c>
      <c r="AH163" s="49">
        <v>0</v>
      </c>
      <c r="AI163" s="48">
        <v>0</v>
      </c>
      <c r="AJ163" s="49">
        <v>0</v>
      </c>
      <c r="AK163" s="48">
        <v>0</v>
      </c>
      <c r="AL163" s="49">
        <v>0</v>
      </c>
      <c r="AM163" s="48">
        <v>22</v>
      </c>
      <c r="AN163" s="49">
        <v>100</v>
      </c>
      <c r="AO163" s="48">
        <v>22</v>
      </c>
    </row>
    <row r="164" spans="1:41" ht="15">
      <c r="A164" s="65" t="s">
        <v>464</v>
      </c>
      <c r="B164" s="65" t="s">
        <v>468</v>
      </c>
      <c r="C164" s="66"/>
      <c r="D164" s="67"/>
      <c r="E164" s="68"/>
      <c r="F164" s="69"/>
      <c r="G164" s="66"/>
      <c r="H164" s="70"/>
      <c r="I164" s="71"/>
      <c r="J164" s="71"/>
      <c r="K164" s="34" t="s">
        <v>65</v>
      </c>
      <c r="L164" s="78">
        <v>178</v>
      </c>
      <c r="M164" s="78"/>
      <c r="N164" s="73"/>
      <c r="O164" s="80" t="s">
        <v>496</v>
      </c>
      <c r="P164" s="82" t="s">
        <v>659</v>
      </c>
      <c r="Q164" s="82" t="s">
        <v>659</v>
      </c>
      <c r="R164" s="84">
        <v>43429.77013888889</v>
      </c>
      <c r="S164" s="86" t="s">
        <v>824</v>
      </c>
      <c r="T164" s="80" t="s">
        <v>986</v>
      </c>
      <c r="U164" s="80"/>
      <c r="V164" s="80"/>
      <c r="W164" s="80" t="s">
        <v>1138</v>
      </c>
      <c r="X164" s="80" t="s">
        <v>1142</v>
      </c>
      <c r="Y164" s="80" t="s">
        <v>1145</v>
      </c>
      <c r="Z164" s="80" t="s">
        <v>1152</v>
      </c>
      <c r="AA164" s="80"/>
      <c r="AB164" s="80" t="s">
        <v>64</v>
      </c>
      <c r="AC164" s="80"/>
      <c r="AD164">
        <v>1</v>
      </c>
      <c r="AE164" s="79" t="str">
        <f>REPLACE(INDEX(GroupVertices[Group],MATCH(Edges21[[#This Row],[Vertex 1]],GroupVertices[Vertex],0)),1,1,"")</f>
        <v>2</v>
      </c>
      <c r="AF164" s="79" t="str">
        <f>REPLACE(INDEX(GroupVertices[Group],MATCH(Edges21[[#This Row],[Vertex 2]],GroupVertices[Vertex],0)),1,1,"")</f>
        <v>2</v>
      </c>
      <c r="AG164" s="48">
        <v>2</v>
      </c>
      <c r="AH164" s="49">
        <v>3.0303030303030303</v>
      </c>
      <c r="AI164" s="48">
        <v>0</v>
      </c>
      <c r="AJ164" s="49">
        <v>0</v>
      </c>
      <c r="AK164" s="48">
        <v>0</v>
      </c>
      <c r="AL164" s="49">
        <v>0</v>
      </c>
      <c r="AM164" s="48">
        <v>64</v>
      </c>
      <c r="AN164" s="49">
        <v>96.96969696969697</v>
      </c>
      <c r="AO164" s="48">
        <v>66</v>
      </c>
    </row>
    <row r="165" spans="1:41" ht="15">
      <c r="A165" s="65" t="s">
        <v>465</v>
      </c>
      <c r="B165" s="65" t="s">
        <v>465</v>
      </c>
      <c r="C165" s="66"/>
      <c r="D165" s="67"/>
      <c r="E165" s="68"/>
      <c r="F165" s="69"/>
      <c r="G165" s="66"/>
      <c r="H165" s="70"/>
      <c r="I165" s="71"/>
      <c r="J165" s="71"/>
      <c r="K165" s="34" t="s">
        <v>65</v>
      </c>
      <c r="L165" s="78">
        <v>179</v>
      </c>
      <c r="M165" s="78"/>
      <c r="N165" s="73"/>
      <c r="O165" s="80" t="s">
        <v>305</v>
      </c>
      <c r="P165" s="82" t="s">
        <v>660</v>
      </c>
      <c r="Q165" s="82" t="s">
        <v>660</v>
      </c>
      <c r="R165" s="84">
        <v>43430.95347222222</v>
      </c>
      <c r="S165" s="86" t="s">
        <v>825</v>
      </c>
      <c r="T165" s="80" t="s">
        <v>987</v>
      </c>
      <c r="U165" s="80"/>
      <c r="V165" s="80"/>
      <c r="W165" s="80" t="s">
        <v>1139</v>
      </c>
      <c r="X165" s="80" t="s">
        <v>1142</v>
      </c>
      <c r="Y165" s="80" t="s">
        <v>1147</v>
      </c>
      <c r="Z165" s="80" t="s">
        <v>1152</v>
      </c>
      <c r="AA165" s="80"/>
      <c r="AB165" s="80" t="s">
        <v>64</v>
      </c>
      <c r="AC165" s="80"/>
      <c r="AD165">
        <v>1</v>
      </c>
      <c r="AE165" s="79" t="str">
        <f>REPLACE(INDEX(GroupVertices[Group],MATCH(Edges21[[#This Row],[Vertex 1]],GroupVertices[Vertex],0)),1,1,"")</f>
        <v>1</v>
      </c>
      <c r="AF165" s="79" t="str">
        <f>REPLACE(INDEX(GroupVertices[Group],MATCH(Edges21[[#This Row],[Vertex 2]],GroupVertices[Vertex],0)),1,1,"")</f>
        <v>1</v>
      </c>
      <c r="AG165" s="48">
        <v>2</v>
      </c>
      <c r="AH165" s="49">
        <v>10.526315789473685</v>
      </c>
      <c r="AI165" s="48">
        <v>0</v>
      </c>
      <c r="AJ165" s="49">
        <v>0</v>
      </c>
      <c r="AK165" s="48">
        <v>0</v>
      </c>
      <c r="AL165" s="49">
        <v>0</v>
      </c>
      <c r="AM165" s="48">
        <v>17</v>
      </c>
      <c r="AN165" s="49">
        <v>89.47368421052632</v>
      </c>
      <c r="AO165" s="48">
        <v>19</v>
      </c>
    </row>
    <row r="166" spans="1:41" ht="15">
      <c r="A166" s="65" t="s">
        <v>466</v>
      </c>
      <c r="B166" s="65" t="s">
        <v>468</v>
      </c>
      <c r="C166" s="66"/>
      <c r="D166" s="67"/>
      <c r="E166" s="68"/>
      <c r="F166" s="69"/>
      <c r="G166" s="66"/>
      <c r="H166" s="70"/>
      <c r="I166" s="71"/>
      <c r="J166" s="71"/>
      <c r="K166" s="34" t="s">
        <v>65</v>
      </c>
      <c r="L166" s="78">
        <v>180</v>
      </c>
      <c r="M166" s="78"/>
      <c r="N166" s="73"/>
      <c r="O166" s="80" t="s">
        <v>496</v>
      </c>
      <c r="P166" s="82" t="s">
        <v>661</v>
      </c>
      <c r="Q166" s="82" t="s">
        <v>661</v>
      </c>
      <c r="R166" s="84">
        <v>43429.95486111111</v>
      </c>
      <c r="S166" s="86" t="s">
        <v>826</v>
      </c>
      <c r="T166" s="80" t="s">
        <v>988</v>
      </c>
      <c r="U166" s="80"/>
      <c r="V166" s="80"/>
      <c r="W166" s="80" t="s">
        <v>1140</v>
      </c>
      <c r="X166" s="80" t="s">
        <v>1142</v>
      </c>
      <c r="Y166" s="80" t="s">
        <v>1146</v>
      </c>
      <c r="Z166" s="80" t="s">
        <v>1152</v>
      </c>
      <c r="AA166" s="80"/>
      <c r="AB166" s="80" t="s">
        <v>64</v>
      </c>
      <c r="AC166" s="80"/>
      <c r="AD166">
        <v>1</v>
      </c>
      <c r="AE166" s="79" t="str">
        <f>REPLACE(INDEX(GroupVertices[Group],MATCH(Edges21[[#This Row],[Vertex 1]],GroupVertices[Vertex],0)),1,1,"")</f>
        <v>2</v>
      </c>
      <c r="AF166" s="79" t="str">
        <f>REPLACE(INDEX(GroupVertices[Group],MATCH(Edges21[[#This Row],[Vertex 2]],GroupVertices[Vertex],0)),1,1,"")</f>
        <v>2</v>
      </c>
      <c r="AG166" s="48">
        <v>3</v>
      </c>
      <c r="AH166" s="49">
        <v>7.5</v>
      </c>
      <c r="AI166" s="48">
        <v>0</v>
      </c>
      <c r="AJ166" s="49">
        <v>0</v>
      </c>
      <c r="AK166" s="48">
        <v>0</v>
      </c>
      <c r="AL166" s="49">
        <v>0</v>
      </c>
      <c r="AM166" s="48">
        <v>37</v>
      </c>
      <c r="AN166" s="49">
        <v>92.5</v>
      </c>
      <c r="AO166" s="48">
        <v>40</v>
      </c>
    </row>
    <row r="167" spans="1:41" ht="15">
      <c r="A167" s="65" t="s">
        <v>467</v>
      </c>
      <c r="B167" s="65" t="s">
        <v>467</v>
      </c>
      <c r="C167" s="66"/>
      <c r="D167" s="67"/>
      <c r="E167" s="68"/>
      <c r="F167" s="69"/>
      <c r="G167" s="66"/>
      <c r="H167" s="70"/>
      <c r="I167" s="71"/>
      <c r="J167" s="71"/>
      <c r="K167" s="34" t="s">
        <v>65</v>
      </c>
      <c r="L167" s="78">
        <v>181</v>
      </c>
      <c r="M167" s="78"/>
      <c r="N167" s="73"/>
      <c r="O167" s="80" t="s">
        <v>305</v>
      </c>
      <c r="P167" s="82" t="s">
        <v>662</v>
      </c>
      <c r="Q167" s="82" t="s">
        <v>662</v>
      </c>
      <c r="R167" s="84">
        <v>43430.76458333333</v>
      </c>
      <c r="S167" s="86" t="s">
        <v>827</v>
      </c>
      <c r="T167" s="80" t="s">
        <v>989</v>
      </c>
      <c r="U167" s="80"/>
      <c r="V167" s="80"/>
      <c r="W167" s="80" t="s">
        <v>1141</v>
      </c>
      <c r="X167" s="80" t="s">
        <v>1142</v>
      </c>
      <c r="Y167" s="80" t="s">
        <v>1147</v>
      </c>
      <c r="Z167" s="80" t="s">
        <v>1152</v>
      </c>
      <c r="AA167" s="80"/>
      <c r="AB167" s="80" t="s">
        <v>64</v>
      </c>
      <c r="AC167" s="80"/>
      <c r="AD167">
        <v>1</v>
      </c>
      <c r="AE167" s="79" t="str">
        <f>REPLACE(INDEX(GroupVertices[Group],MATCH(Edges21[[#This Row],[Vertex 1]],GroupVertices[Vertex],0)),1,1,"")</f>
        <v>1</v>
      </c>
      <c r="AF167" s="79" t="str">
        <f>REPLACE(INDEX(GroupVertices[Group],MATCH(Edges21[[#This Row],[Vertex 2]],GroupVertices[Vertex],0)),1,1,"")</f>
        <v>1</v>
      </c>
      <c r="AG167" s="48">
        <v>2</v>
      </c>
      <c r="AH167" s="49">
        <v>1.834862385321101</v>
      </c>
      <c r="AI167" s="48">
        <v>0</v>
      </c>
      <c r="AJ167" s="49">
        <v>0</v>
      </c>
      <c r="AK167" s="48">
        <v>0</v>
      </c>
      <c r="AL167" s="49">
        <v>0</v>
      </c>
      <c r="AM167" s="48">
        <v>107</v>
      </c>
      <c r="AN167" s="49">
        <v>98.1651376146789</v>
      </c>
      <c r="AO167" s="48">
        <v>109</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hyperlinks>
    <hyperlink ref="S3" r:id="rId1" display="https://www.instagram.com/p/BqqTj0-B1Qo/"/>
    <hyperlink ref="S4" r:id="rId2" display="https://www.instagram.com/p/BqqW150gbVB/"/>
    <hyperlink ref="S5" r:id="rId3" display="https://www.instagram.com/p/Bqnqe9mA6qX/"/>
    <hyperlink ref="S6" r:id="rId4" display="https://www.instagram.com/p/Bqn-yhJgbTS/"/>
    <hyperlink ref="S7" r:id="rId5" display="https://www.instagram.com/p/BqqMm9tFkO0/"/>
    <hyperlink ref="S8" r:id="rId6" display="https://www.instagram.com/p/Bqnt1uanHIM/"/>
    <hyperlink ref="S9" r:id="rId7" display="https://www.instagram.com/p/BqqAHqAlqif/"/>
    <hyperlink ref="S10" r:id="rId8" display="https://www.instagram.com/p/Bqq6E-ngFZn/"/>
    <hyperlink ref="S11" r:id="rId9" display="https://www.instagram.com/p/Bqpuw1AlHI_/"/>
    <hyperlink ref="S12" r:id="rId10" display="https://www.instagram.com/p/Bqpox3sl01B/"/>
    <hyperlink ref="S13" r:id="rId11" display="https://www.instagram.com/p/BqpxuWVhGpk/"/>
    <hyperlink ref="S14" r:id="rId12" display="https://www.instagram.com/p/BqnO2kigJS_/"/>
    <hyperlink ref="S15" r:id="rId13" display="https://www.instagram.com/p/Bqp4segAf6o/"/>
    <hyperlink ref="S16" r:id="rId14" display="https://www.instagram.com/p/BqqQ444l7Hr/"/>
    <hyperlink ref="S17" r:id="rId15" display="https://www.instagram.com/p/Bqqm3ULABgD/"/>
    <hyperlink ref="S18" r:id="rId16" display="https://www.instagram.com/p/Bqp6Rw5HCRX/"/>
    <hyperlink ref="S19" r:id="rId17" display="https://www.instagram.com/provocativeoperations/p/Bqp7jfRAl1O/"/>
    <hyperlink ref="S20" r:id="rId18" display="https://www.instagram.com/p/BqoHU8Wh3gJ/"/>
    <hyperlink ref="S21" r:id="rId19" display="https://www.instagram.com/p/Bqn0YzohD9O/"/>
    <hyperlink ref="S22" r:id="rId20" display="https://www.instagram.com/p/BqnERe6AlXc/"/>
    <hyperlink ref="S23" r:id="rId21" display="https://www.instagram.com/p/BqoTVLYhgNb/"/>
    <hyperlink ref="S24" r:id="rId22" display="https://www.instagram.com/p/BqpiVCwhmPo/"/>
    <hyperlink ref="S25" r:id="rId23" display="https://www.instagram.com/p/BqoG6SRgZFD/"/>
    <hyperlink ref="S26" r:id="rId24" display="https://www.instagram.com/p/Bqnpkt1nXRq/"/>
    <hyperlink ref="S27" r:id="rId25" display="https://www.instagram.com/p/Bqn9K-Jh2Wd/"/>
    <hyperlink ref="S28" r:id="rId26" display="https://www.instagram.com/p/BqnFrk8ncw1/"/>
    <hyperlink ref="S29" r:id="rId27" display="https://www.instagram.com/p/BqneLMvgZnO/"/>
    <hyperlink ref="S30" r:id="rId28" display="https://www.instagram.com/p/Bqm6mn8AGhA/"/>
    <hyperlink ref="S31" r:id="rId29" display="https://www.instagram.com/p/BqnhfYPljXF/"/>
    <hyperlink ref="S32" r:id="rId30" display="https://www.instagram.com/p/Bqqx48hhii-/"/>
    <hyperlink ref="S33" r:id="rId31" display="https://www.instagram.com/p/Bqpg61UgX5-/"/>
    <hyperlink ref="S34" r:id="rId32" display="https://www.instagram.com/p/BqqDU98Ak18/"/>
    <hyperlink ref="S35" r:id="rId33" display="https://www.instagram.com/p/BqpuHJ9FwbL/"/>
    <hyperlink ref="S36" r:id="rId34" display="https://www.instagram.com/p/Bqos0GwhgR1/"/>
    <hyperlink ref="S37" r:id="rId35" display="https://www.instagram.com/p/BqqrIkKAyrz/"/>
    <hyperlink ref="S38" r:id="rId36" display="https://www.instagram.com/p/BqoZQTjHlZh/"/>
    <hyperlink ref="S39" r:id="rId37" display="https://www.instagram.com/p/BqpH-cAFjx4/"/>
    <hyperlink ref="S40" r:id="rId38" display="https://www.instagram.com/p/BqqDUHIhzd_/"/>
    <hyperlink ref="S41" r:id="rId39" display="https://www.instagram.com/p/BqpeQUuATDg/"/>
    <hyperlink ref="S42" r:id="rId40" display="https://www.instagram.com/p/Bqna4BkhLlF/"/>
    <hyperlink ref="S43" r:id="rId41" display="https://www.instagram.com/p/BqoAOGXh8AG/"/>
    <hyperlink ref="S44" r:id="rId42" display="https://www.instagram.com/p/Bqq0zKalpWz/"/>
    <hyperlink ref="S45" r:id="rId43" display="https://www.instagram.com/p/BqnvBt9gvO2/"/>
    <hyperlink ref="S46" r:id="rId44" display="https://www.instagram.com/p/Bqo9sKTASdU/"/>
    <hyperlink ref="S47" r:id="rId45" display="https://www.instagram.com/p/Bqq2zidAT3B/"/>
    <hyperlink ref="S48" r:id="rId46" display="https://www.instagram.com/p/Bqn3sozDeSI/"/>
    <hyperlink ref="S49" r:id="rId47" display="https://www.instagram.com/p/BqqZ_rcnE_U/"/>
    <hyperlink ref="S50" r:id="rId48" display="https://www.instagram.com/p/BqmBPi_Bk0u/"/>
    <hyperlink ref="S51" r:id="rId49" display="https://www.instagram.com/p/BqpofIYgl-U/"/>
    <hyperlink ref="S52" r:id="rId50" display="https://www.instagram.com/p/BqnE5HjBptQ/"/>
    <hyperlink ref="S53" r:id="rId51" display="https://www.instagram.com/p/BqqJLQiFjCw/"/>
    <hyperlink ref="S54" r:id="rId52" display="https://www.instagram.com/p/BqoAZ_AhcHb/"/>
    <hyperlink ref="S55" r:id="rId53" display="https://www.instagram.com/p/Bqpn46-FQ4x/"/>
    <hyperlink ref="S56" r:id="rId54" display="https://www.instagram.com/p/Bqq0FYWlwCV/"/>
    <hyperlink ref="S57" r:id="rId55" display="https://www.instagram.com/p/BqqxJvrnjO3/"/>
    <hyperlink ref="S58" r:id="rId56" display="https://www.instagram.com/p/Bqprrv3go12/"/>
    <hyperlink ref="S59" r:id="rId57" display="https://www.instagram.com/p/Bqnd5tgDygS/"/>
    <hyperlink ref="S60" r:id="rId58" display="https://www.instagram.com/p/Bqpw4hOF0Uo/"/>
    <hyperlink ref="S61" r:id="rId59" display="https://www.instagram.com/p/Bqm_7_THUx8/"/>
    <hyperlink ref="S62" r:id="rId60" display="https://www.instagram.com/p/BqpUMVuHSOb/"/>
    <hyperlink ref="S63" r:id="rId61" display="https://www.instagram.com/p/BqoKTfXFEO8/"/>
    <hyperlink ref="S64" r:id="rId62" display="https://www.instagram.com/p/BqnZpmGFxi-/"/>
    <hyperlink ref="S65" r:id="rId63" display="https://www.instagram.com/p/BqmIpdogM6j/"/>
    <hyperlink ref="S66" r:id="rId64" display="https://www.instagram.com/p/BqqfVYWDKZQ/"/>
    <hyperlink ref="S67" r:id="rId65" display="https://www.instagram.com/p/BqnqfMwFO8d/"/>
    <hyperlink ref="S68" r:id="rId66" display="https://www.instagram.com/p/Bqn_cIGBU6I/"/>
    <hyperlink ref="S69" r:id="rId67" display="https://www.instagram.com/p/Bqn6VAOguHc/"/>
    <hyperlink ref="S70" r:id="rId68" display="https://www.instagram.com/p/BqqFkEjFsXc/"/>
    <hyperlink ref="S71" r:id="rId69" display="https://www.instagram.com/p/BqnDaEDnIqr/"/>
    <hyperlink ref="S72" r:id="rId70" display="https://www.instagram.com/p/BqoWcUUnSkF/"/>
    <hyperlink ref="S73" r:id="rId71" display="https://www.instagram.com/p/BqqSTIuF9d4/"/>
    <hyperlink ref="S74" r:id="rId72" display="https://www.instagram.com/p/BqnFQpfhJS8/"/>
    <hyperlink ref="S75" r:id="rId73" display="https://www.instagram.com/p/Bqn6ttgBTep/"/>
    <hyperlink ref="S76" r:id="rId74" display="https://www.instagram.com/p/BqqLn6QnOU3/"/>
    <hyperlink ref="S77" r:id="rId75" display="https://www.instagram.com/p/BqqpzgklWTC/"/>
    <hyperlink ref="S78" r:id="rId76" display="https://www.instagram.com/p/Bqng752guCJ/"/>
    <hyperlink ref="S79" r:id="rId77" display="https://www.instagram.com/p/Bqp-DBSgKQ6/"/>
    <hyperlink ref="S80" r:id="rId78" display="https://www.instagram.com/p/BqoURWYApf2/"/>
    <hyperlink ref="S81" r:id="rId79" display="https://www.instagram.com/p/Bqm2dbRH7Zu/"/>
    <hyperlink ref="S82" r:id="rId80" display="https://www.instagram.com/p/BqmRH28HY0F/"/>
    <hyperlink ref="S83" r:id="rId81" display="https://www.instagram.com/p/Bqp-hfhlDY9/"/>
    <hyperlink ref="S84" r:id="rId82" display="https://www.instagram.com/p/Bqq0MQNgLgs/"/>
    <hyperlink ref="S85" r:id="rId83" display="https://www.instagram.com/p/BqngLOBFsk6/"/>
    <hyperlink ref="S86" r:id="rId84" display="https://www.instagram.com/p/BqqbYieBqd8/"/>
    <hyperlink ref="S87" r:id="rId85" display="https://www.instagram.com/p/Bqp4_QhADqZ/"/>
    <hyperlink ref="S88" r:id="rId86" display="https://www.instagram.com/p/Bqn1JFVgrnX/"/>
    <hyperlink ref="S89" r:id="rId87" display="https://www.instagram.com/p/Bqn-3twAp3J/"/>
    <hyperlink ref="S90" r:id="rId88" display="https://www.instagram.com/p/BqqJnUOAE-d/"/>
    <hyperlink ref="S91" r:id="rId89" display="https://www.instagram.com/p/Bqmv1SBnfvP/"/>
    <hyperlink ref="S92" r:id="rId90" display="https://www.instagram.com/p/BqodDM6hYOa/"/>
    <hyperlink ref="S93" r:id="rId91" display="https://www.instagram.com/p/Bqp-2melNoI/"/>
    <hyperlink ref="S94" r:id="rId92" display="https://www.instagram.com/p/BqnMtEcB2jY/"/>
    <hyperlink ref="S95" r:id="rId93" display="https://www.instagram.com/p/BqneTq5niJt/"/>
    <hyperlink ref="S96" r:id="rId94" display="https://www.instagram.com/p/BqqPtcADL2X/"/>
    <hyperlink ref="S97" r:id="rId95" display="https://www.instagram.com/p/BqoSnb8BawU/"/>
    <hyperlink ref="S98" r:id="rId96" display="https://www.instagram.com/p/BqnXMtqnono/"/>
    <hyperlink ref="S99" r:id="rId97" display="https://www.instagram.com/p/BqoIhfJh624/"/>
    <hyperlink ref="S100" r:id="rId98" display="https://www.instagram.com/p/BqpUgllgA7Z/"/>
    <hyperlink ref="S101" r:id="rId99" display="https://www.instagram.com/p/BqquP0xFfcH/"/>
    <hyperlink ref="S102" r:id="rId100" display="https://www.instagram.com/p/BqmE8VCj3rb/"/>
    <hyperlink ref="S103" r:id="rId101" display="https://www.instagram.com/p/BqqcAY7Bi-5/"/>
    <hyperlink ref="S104" r:id="rId102" display="https://www.instagram.com/p/Bqmvg_bgg-j/"/>
    <hyperlink ref="S105" r:id="rId103" display="https://www.instagram.com/p/BqpsprPl7B0/"/>
    <hyperlink ref="S106" r:id="rId104" display="https://www.instagram.com/p/Bqnq4Z5HyyB/"/>
    <hyperlink ref="S107" r:id="rId105" display="https://www.instagram.com/p/BqpY3SzHTv8/"/>
    <hyperlink ref="S108" r:id="rId106" display="https://www.instagram.com/p/BqpGABxgxx6/"/>
    <hyperlink ref="S109" r:id="rId107" display="https://www.instagram.com/p/BqnC697njvC/"/>
    <hyperlink ref="S110" r:id="rId108" display="https://www.instagram.com/p/BqpECnbAMxU/"/>
    <hyperlink ref="S111" r:id="rId109" display="https://www.instagram.com/p/Bqp2y4MAoxM/"/>
    <hyperlink ref="S112" r:id="rId110" display="https://www.instagram.com/p/BqoOgOWl6no/"/>
    <hyperlink ref="S113" r:id="rId111" display="https://www.instagram.com/p/Bqql7LXAu0S/"/>
    <hyperlink ref="S114" r:id="rId112" display="https://www.instagram.com/p/BqoLtroFPDM/"/>
    <hyperlink ref="S115" r:id="rId113" display="https://www.instagram.com/p/BqobShZny2M/"/>
    <hyperlink ref="S116" r:id="rId114" display="https://www.instagram.com/p/Bqqzv67FiUj/"/>
    <hyperlink ref="S117" r:id="rId115" display="https://www.instagram.com/p/BqpOPfUB8Iy/"/>
    <hyperlink ref="S118" r:id="rId116" display="https://www.instagram.com/p/BqqlA7iHRNJ/"/>
    <hyperlink ref="S119" r:id="rId117" display="https://www.instagram.com/p/Bqo3x7LHzAY/"/>
    <hyperlink ref="S120" r:id="rId118" display="https://www.instagram.com/p/BqmvAxkDs_h/"/>
    <hyperlink ref="S121" r:id="rId119" display="https://www.instagram.com/p/Bqp2XeLHH4L/"/>
    <hyperlink ref="S122" r:id="rId120" display="https://www.instagram.com/p/BqqXw17FiHc/"/>
    <hyperlink ref="S123" r:id="rId121" display="https://www.instagram.com/p/Bqql3h3F2Ux/"/>
    <hyperlink ref="S124" r:id="rId122" display="https://www.instagram.com/p/BqmxG1rnTxS/"/>
    <hyperlink ref="S125" r:id="rId123" display="https://www.instagram.com/p/BqqgYvOBjPb/"/>
    <hyperlink ref="S126" r:id="rId124" display="https://www.instagram.com/p/BqqfGJSheRu/"/>
    <hyperlink ref="S127" r:id="rId125" display="https://www.instagram.com/p/Bqoj4iLBWCr/"/>
    <hyperlink ref="S128" r:id="rId126" display="https://www.instagram.com/p/BqpqHTwAUC9/"/>
    <hyperlink ref="S129" r:id="rId127" display="https://www.instagram.com/p/Bqpnxl4AAmV/"/>
    <hyperlink ref="S130" r:id="rId128" display="https://www.instagram.com/p/BqqFPV5lrQo/"/>
    <hyperlink ref="S131" r:id="rId129" display="https://www.instagram.com/p/BqnxXcZhyf_/"/>
    <hyperlink ref="S132" r:id="rId130" display="https://www.instagram.com/p/BqnROi6F_2c/"/>
    <hyperlink ref="S133" r:id="rId131" display="https://www.instagram.com/p/BqnSUcxAETc/"/>
    <hyperlink ref="S134" r:id="rId132" display="https://www.instagram.com/p/BqqBWIXHL2a/"/>
    <hyperlink ref="S135" r:id="rId133" display="https://www.instagram.com/p/BqqBaVSgecb/"/>
    <hyperlink ref="S136" r:id="rId134" display="https://www.instagram.com/p/BqqWAmzFvEa/"/>
    <hyperlink ref="S137" r:id="rId135" display="https://www.instagram.com/p/Bqq0Ix2AiUq/"/>
    <hyperlink ref="S138" r:id="rId136" display="https://www.instagram.com/p/BqndtdBhP9S/"/>
    <hyperlink ref="S139" r:id="rId137" display="https://www.instagram.com/p/BqpU57sAgNY/"/>
    <hyperlink ref="S140" r:id="rId138" display="https://www.instagram.com/p/BqnCVMXgtex/"/>
    <hyperlink ref="S141" r:id="rId139" display="https://www.instagram.com/p/BqoUjJth1xc/"/>
    <hyperlink ref="S142" r:id="rId140" display="https://www.instagram.com/p/BqozmY0A8st/"/>
    <hyperlink ref="S143" r:id="rId141" display="https://www.instagram.com/p/BqoCFK9BeTD/"/>
    <hyperlink ref="S144" r:id="rId142" display="https://www.instagram.com/p/BqnumpyFVi5/"/>
    <hyperlink ref="S145" r:id="rId143" display="https://www.instagram.com/p/BqnuaQgFkxn/"/>
    <hyperlink ref="S146" r:id="rId144" display="https://www.instagram.com/p/BqnyJuvFcF-/"/>
    <hyperlink ref="S147" r:id="rId145" display="https://www.instagram.com/p/BqqveTdgQFR/"/>
    <hyperlink ref="S148" r:id="rId146" display="https://www.instagram.com/p/Bqmp9EvBfTb/"/>
    <hyperlink ref="S149" r:id="rId147" display="https://www.instagram.com/p/BqpqOCQAU8E/"/>
    <hyperlink ref="S150" r:id="rId148" display="https://www.instagram.com/p/BqqMJlMgsZh/"/>
    <hyperlink ref="S151" r:id="rId149" display="https://www.instagram.com/p/Bqqig-uAShX/"/>
    <hyperlink ref="S152" r:id="rId150" display="https://www.instagram.com/p/BqqikdHAUm3/"/>
    <hyperlink ref="S153" r:id="rId151" display="https://www.instagram.com/p/BqqdgU1FU6T/"/>
    <hyperlink ref="S154" r:id="rId152" display="https://www.instagram.com/p/Bqm4ynqF59g/"/>
    <hyperlink ref="S155" r:id="rId153" display="https://www.instagram.com/p/BqqjPhvFRsz/"/>
    <hyperlink ref="S156" r:id="rId154" display="https://www.instagram.com/p/BqoARQylWtW/"/>
    <hyperlink ref="S157" r:id="rId155" display="https://www.instagram.com/p/BqqtETMFgiy/"/>
    <hyperlink ref="S158" r:id="rId156" display="https://www.instagram.com/p/BqqMPXhAl2e/"/>
    <hyperlink ref="S159" r:id="rId157" display="https://www.instagram.com/p/BqoCqGSHZYB/"/>
    <hyperlink ref="S160" r:id="rId158" display="https://www.instagram.com/p/BqqQMi2AvOS/"/>
    <hyperlink ref="S161" r:id="rId159" display="https://www.instagram.com/p/BqqQkBugYQr/"/>
    <hyperlink ref="S162" r:id="rId160" display="https://www.instagram.com/p/BqquBk-BSW6/"/>
    <hyperlink ref="S163" r:id="rId161" display="https://www.instagram.com/p/Bqqx6S2AEXI/"/>
    <hyperlink ref="S164" r:id="rId162" display="https://www.instagram.com/p/Bqny3k4g2KN/"/>
    <hyperlink ref="S165" r:id="rId163" display="https://www.instagram.com/p/Bqq13UPg1Mw/"/>
    <hyperlink ref="S166" r:id="rId164" display="https://www.instagram.com/p/BqoRVmrgCJI/"/>
    <hyperlink ref="S167" r:id="rId165" display="https://www.instagram.com/p/BqqWrP4gOcE/"/>
    <hyperlink ref="U7" r:id="rId166" display="https://refer.23andme.com/s/przet"/>
    <hyperlink ref="U116" r:id="rId167" display="https://hollywarnerhealth.com/product/endocannabinoid-dna-variant-report"/>
    <hyperlink ref="U120" r:id="rId168" display="https://buff.ly/2BuKaYe"/>
    <hyperlink ref="U135" r:id="rId169" display="http://www.mybodygx.com/"/>
    <hyperlink ref="U136" r:id="rId170" display="http://www.mybodygx.com/"/>
    <hyperlink ref="U144" r:id="rId171" display="https://www.nytimes.com/2018/09/18/science/why-your-dna-is-still-uncharted-territory.html"/>
    <hyperlink ref="U145" r:id="rId172" display="https://www.theatlantic.com/science/archive/2018/09/your-dna-is-not-your-culture/571150"/>
    <hyperlink ref="U157" r:id="rId173" display="https://refer.23andme.com/s/n2rgf"/>
    <hyperlink ref="AC50" r:id="rId174" display="https://scontent.cdninstagram.com/vp/855f4d8c2d7291e8fa46f24ccee019c0/5CAEFFE8/t51.2885-15/sh0.08/e35/s640x640/44558809_508671582968457_6995639493850470499_n.jpg"/>
  </hyperlinks>
  <printOptions/>
  <pageMargins left="0.7" right="0.7" top="0.75" bottom="0.75" header="0.3" footer="0.3"/>
  <pageSetup horizontalDpi="600" verticalDpi="600" orientation="portrait" r:id="rId178"/>
  <legacyDrawing r:id="rId176"/>
  <tableParts>
    <tablePart r:id="rId1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FD8A-BB97-4E2A-9E46-FBBDFE513996}">
  <dimension ref="A1:V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2110</v>
      </c>
      <c r="B1" s="13" t="s">
        <v>2111</v>
      </c>
      <c r="C1" s="13" t="s">
        <v>2112</v>
      </c>
      <c r="D1" s="13" t="s">
        <v>2114</v>
      </c>
      <c r="E1" s="79" t="s">
        <v>2113</v>
      </c>
      <c r="F1" s="79" t="s">
        <v>2116</v>
      </c>
      <c r="G1" s="79" t="s">
        <v>2115</v>
      </c>
      <c r="H1" s="79" t="s">
        <v>2118</v>
      </c>
      <c r="I1" s="79" t="s">
        <v>2117</v>
      </c>
      <c r="J1" s="79" t="s">
        <v>2120</v>
      </c>
      <c r="K1" s="79" t="s">
        <v>2119</v>
      </c>
      <c r="L1" s="79" t="s">
        <v>2122</v>
      </c>
      <c r="M1" s="79" t="s">
        <v>2121</v>
      </c>
      <c r="N1" s="79" t="s">
        <v>2124</v>
      </c>
      <c r="O1" s="79" t="s">
        <v>2123</v>
      </c>
      <c r="P1" s="79" t="s">
        <v>2126</v>
      </c>
      <c r="Q1" s="79" t="s">
        <v>2125</v>
      </c>
      <c r="R1" s="79" t="s">
        <v>2128</v>
      </c>
      <c r="S1" s="79" t="s">
        <v>2127</v>
      </c>
      <c r="T1" s="79" t="s">
        <v>2130</v>
      </c>
      <c r="U1" s="79" t="s">
        <v>2129</v>
      </c>
      <c r="V1" s="79" t="s">
        <v>2131</v>
      </c>
    </row>
    <row r="2" spans="1:22" ht="15">
      <c r="A2" s="85" t="s">
        <v>994</v>
      </c>
      <c r="B2" s="79">
        <v>2</v>
      </c>
      <c r="C2" s="85" t="s">
        <v>994</v>
      </c>
      <c r="D2" s="79">
        <v>2</v>
      </c>
      <c r="E2" s="79"/>
      <c r="F2" s="79"/>
      <c r="G2" s="79"/>
      <c r="H2" s="79"/>
      <c r="I2" s="79"/>
      <c r="J2" s="79"/>
      <c r="K2" s="79"/>
      <c r="L2" s="79"/>
      <c r="M2" s="79"/>
      <c r="N2" s="79"/>
      <c r="O2" s="79"/>
      <c r="P2" s="79"/>
      <c r="Q2" s="79"/>
      <c r="R2" s="79"/>
      <c r="S2" s="79"/>
      <c r="T2" s="79"/>
      <c r="U2" s="79"/>
      <c r="V2" s="79"/>
    </row>
    <row r="3" spans="1:22" ht="15">
      <c r="A3" s="85" t="s">
        <v>997</v>
      </c>
      <c r="B3" s="79">
        <v>1</v>
      </c>
      <c r="C3" s="85" t="s">
        <v>990</v>
      </c>
      <c r="D3" s="79">
        <v>1</v>
      </c>
      <c r="E3" s="79"/>
      <c r="F3" s="79"/>
      <c r="G3" s="79"/>
      <c r="H3" s="79"/>
      <c r="I3" s="79"/>
      <c r="J3" s="79"/>
      <c r="K3" s="79"/>
      <c r="L3" s="79"/>
      <c r="M3" s="79"/>
      <c r="N3" s="79"/>
      <c r="O3" s="79"/>
      <c r="P3" s="79"/>
      <c r="Q3" s="79"/>
      <c r="R3" s="79"/>
      <c r="S3" s="79"/>
      <c r="T3" s="79"/>
      <c r="U3" s="79"/>
      <c r="V3" s="79"/>
    </row>
    <row r="4" spans="1:22" ht="15">
      <c r="A4" s="85" t="s">
        <v>996</v>
      </c>
      <c r="B4" s="79">
        <v>1</v>
      </c>
      <c r="C4" s="79" t="s">
        <v>991</v>
      </c>
      <c r="D4" s="79">
        <v>1</v>
      </c>
      <c r="E4" s="79"/>
      <c r="F4" s="79"/>
      <c r="G4" s="79"/>
      <c r="H4" s="79"/>
      <c r="I4" s="79"/>
      <c r="J4" s="79"/>
      <c r="K4" s="79"/>
      <c r="L4" s="79"/>
      <c r="M4" s="79"/>
      <c r="N4" s="79"/>
      <c r="O4" s="79"/>
      <c r="P4" s="79"/>
      <c r="Q4" s="79"/>
      <c r="R4" s="79"/>
      <c r="S4" s="79"/>
      <c r="T4" s="79"/>
      <c r="U4" s="79"/>
      <c r="V4" s="79"/>
    </row>
    <row r="5" spans="1:22" ht="15">
      <c r="A5" s="85" t="s">
        <v>995</v>
      </c>
      <c r="B5" s="79">
        <v>1</v>
      </c>
      <c r="C5" s="85" t="s">
        <v>992</v>
      </c>
      <c r="D5" s="79">
        <v>1</v>
      </c>
      <c r="E5" s="79"/>
      <c r="F5" s="79"/>
      <c r="G5" s="79"/>
      <c r="H5" s="79"/>
      <c r="I5" s="79"/>
      <c r="J5" s="79"/>
      <c r="K5" s="79"/>
      <c r="L5" s="79"/>
      <c r="M5" s="79"/>
      <c r="N5" s="79"/>
      <c r="O5" s="79"/>
      <c r="P5" s="79"/>
      <c r="Q5" s="79"/>
      <c r="R5" s="79"/>
      <c r="S5" s="79"/>
      <c r="T5" s="79"/>
      <c r="U5" s="79"/>
      <c r="V5" s="79"/>
    </row>
    <row r="6" spans="1:22" ht="15">
      <c r="A6" s="85" t="s">
        <v>993</v>
      </c>
      <c r="B6" s="79">
        <v>1</v>
      </c>
      <c r="C6" s="85" t="s">
        <v>996</v>
      </c>
      <c r="D6" s="79">
        <v>1</v>
      </c>
      <c r="E6" s="79"/>
      <c r="F6" s="79"/>
      <c r="G6" s="79"/>
      <c r="H6" s="79"/>
      <c r="I6" s="79"/>
      <c r="J6" s="79"/>
      <c r="K6" s="79"/>
      <c r="L6" s="79"/>
      <c r="M6" s="79"/>
      <c r="N6" s="79"/>
      <c r="O6" s="79"/>
      <c r="P6" s="79"/>
      <c r="Q6" s="79"/>
      <c r="R6" s="79"/>
      <c r="S6" s="79"/>
      <c r="T6" s="79"/>
      <c r="U6" s="79"/>
      <c r="V6" s="79"/>
    </row>
    <row r="7" spans="1:22" ht="15">
      <c r="A7" s="85" t="s">
        <v>992</v>
      </c>
      <c r="B7" s="79">
        <v>1</v>
      </c>
      <c r="C7" s="85" t="s">
        <v>995</v>
      </c>
      <c r="D7" s="79">
        <v>1</v>
      </c>
      <c r="E7" s="79"/>
      <c r="F7" s="79"/>
      <c r="G7" s="79"/>
      <c r="H7" s="79"/>
      <c r="I7" s="79"/>
      <c r="J7" s="79"/>
      <c r="K7" s="79"/>
      <c r="L7" s="79"/>
      <c r="M7" s="79"/>
      <c r="N7" s="79"/>
      <c r="O7" s="79"/>
      <c r="P7" s="79"/>
      <c r="Q7" s="79"/>
      <c r="R7" s="79"/>
      <c r="S7" s="79"/>
      <c r="T7" s="79"/>
      <c r="U7" s="79"/>
      <c r="V7" s="79"/>
    </row>
    <row r="8" spans="1:22" ht="15">
      <c r="A8" s="79" t="s">
        <v>991</v>
      </c>
      <c r="B8" s="79">
        <v>1</v>
      </c>
      <c r="C8" s="85" t="s">
        <v>997</v>
      </c>
      <c r="D8" s="79">
        <v>1</v>
      </c>
      <c r="E8" s="79"/>
      <c r="F8" s="79"/>
      <c r="G8" s="79"/>
      <c r="H8" s="79"/>
      <c r="I8" s="79"/>
      <c r="J8" s="79"/>
      <c r="K8" s="79"/>
      <c r="L8" s="79"/>
      <c r="M8" s="79"/>
      <c r="N8" s="79"/>
      <c r="O8" s="79"/>
      <c r="P8" s="79"/>
      <c r="Q8" s="79"/>
      <c r="R8" s="79"/>
      <c r="S8" s="79"/>
      <c r="T8" s="79"/>
      <c r="U8" s="79"/>
      <c r="V8" s="79"/>
    </row>
    <row r="9" spans="1:22" ht="15">
      <c r="A9" s="85" t="s">
        <v>990</v>
      </c>
      <c r="B9" s="79">
        <v>1</v>
      </c>
      <c r="C9" s="79"/>
      <c r="D9" s="79"/>
      <c r="E9" s="79"/>
      <c r="F9" s="79"/>
      <c r="G9" s="79"/>
      <c r="H9" s="79"/>
      <c r="I9" s="79"/>
      <c r="J9" s="79"/>
      <c r="K9" s="79"/>
      <c r="L9" s="79"/>
      <c r="M9" s="79"/>
      <c r="N9" s="79"/>
      <c r="O9" s="79"/>
      <c r="P9" s="79"/>
      <c r="Q9" s="79"/>
      <c r="R9" s="79"/>
      <c r="S9" s="79"/>
      <c r="T9" s="79"/>
      <c r="U9" s="79"/>
      <c r="V9" s="79"/>
    </row>
    <row r="12" spans="1:22" ht="15" customHeight="1">
      <c r="A12" s="13" t="s">
        <v>2134</v>
      </c>
      <c r="B12" s="13" t="s">
        <v>2111</v>
      </c>
      <c r="C12" s="13" t="s">
        <v>2135</v>
      </c>
      <c r="D12" s="13" t="s">
        <v>2114</v>
      </c>
      <c r="E12" s="79" t="s">
        <v>2136</v>
      </c>
      <c r="F12" s="79" t="s">
        <v>2116</v>
      </c>
      <c r="G12" s="79" t="s">
        <v>2137</v>
      </c>
      <c r="H12" s="79" t="s">
        <v>2118</v>
      </c>
      <c r="I12" s="79" t="s">
        <v>2138</v>
      </c>
      <c r="J12" s="79" t="s">
        <v>2120</v>
      </c>
      <c r="K12" s="79" t="s">
        <v>2139</v>
      </c>
      <c r="L12" s="79" t="s">
        <v>2122</v>
      </c>
      <c r="M12" s="79" t="s">
        <v>2140</v>
      </c>
      <c r="N12" s="79" t="s">
        <v>2124</v>
      </c>
      <c r="O12" s="79" t="s">
        <v>2141</v>
      </c>
      <c r="P12" s="79" t="s">
        <v>2126</v>
      </c>
      <c r="Q12" s="79" t="s">
        <v>2142</v>
      </c>
      <c r="R12" s="79" t="s">
        <v>2128</v>
      </c>
      <c r="S12" s="79" t="s">
        <v>2143</v>
      </c>
      <c r="T12" s="79" t="s">
        <v>2130</v>
      </c>
      <c r="U12" s="79" t="s">
        <v>2144</v>
      </c>
      <c r="V12" s="79" t="s">
        <v>2131</v>
      </c>
    </row>
    <row r="13" spans="1:22" ht="15">
      <c r="A13" s="79" t="s">
        <v>998</v>
      </c>
      <c r="B13" s="79">
        <v>2</v>
      </c>
      <c r="C13" s="79" t="s">
        <v>998</v>
      </c>
      <c r="D13" s="79">
        <v>2</v>
      </c>
      <c r="E13" s="79"/>
      <c r="F13" s="79"/>
      <c r="G13" s="79"/>
      <c r="H13" s="79"/>
      <c r="I13" s="79"/>
      <c r="J13" s="79"/>
      <c r="K13" s="79"/>
      <c r="L13" s="79"/>
      <c r="M13" s="79"/>
      <c r="N13" s="79"/>
      <c r="O13" s="79"/>
      <c r="P13" s="79"/>
      <c r="Q13" s="79"/>
      <c r="R13" s="79"/>
      <c r="S13" s="79"/>
      <c r="T13" s="79"/>
      <c r="U13" s="79"/>
      <c r="V13" s="79"/>
    </row>
    <row r="14" spans="1:22" ht="15">
      <c r="A14" s="79" t="s">
        <v>1002</v>
      </c>
      <c r="B14" s="79">
        <v>2</v>
      </c>
      <c r="C14" s="79" t="s">
        <v>1002</v>
      </c>
      <c r="D14" s="79">
        <v>2</v>
      </c>
      <c r="E14" s="79"/>
      <c r="F14" s="79"/>
      <c r="G14" s="79"/>
      <c r="H14" s="79"/>
      <c r="I14" s="79"/>
      <c r="J14" s="79"/>
      <c r="K14" s="79"/>
      <c r="L14" s="79"/>
      <c r="M14" s="79"/>
      <c r="N14" s="79"/>
      <c r="O14" s="79"/>
      <c r="P14" s="79"/>
      <c r="Q14" s="79"/>
      <c r="R14" s="79"/>
      <c r="S14" s="79"/>
      <c r="T14" s="79"/>
      <c r="U14" s="79"/>
      <c r="V14" s="79"/>
    </row>
    <row r="15" spans="1:22" ht="15">
      <c r="A15" s="79" t="s">
        <v>1004</v>
      </c>
      <c r="B15" s="79">
        <v>1</v>
      </c>
      <c r="C15" s="79" t="s">
        <v>999</v>
      </c>
      <c r="D15" s="79">
        <v>1</v>
      </c>
      <c r="E15" s="79"/>
      <c r="F15" s="79"/>
      <c r="G15" s="79"/>
      <c r="H15" s="79"/>
      <c r="I15" s="79"/>
      <c r="J15" s="79"/>
      <c r="K15" s="79"/>
      <c r="L15" s="79"/>
      <c r="M15" s="79"/>
      <c r="N15" s="79"/>
      <c r="O15" s="79"/>
      <c r="P15" s="79"/>
      <c r="Q15" s="79"/>
      <c r="R15" s="79"/>
      <c r="S15" s="79"/>
      <c r="T15" s="79"/>
      <c r="U15" s="79"/>
      <c r="V15" s="79"/>
    </row>
    <row r="16" spans="1:22" ht="15">
      <c r="A16" s="79" t="s">
        <v>1003</v>
      </c>
      <c r="B16" s="79">
        <v>1</v>
      </c>
      <c r="C16" s="79" t="s">
        <v>1000</v>
      </c>
      <c r="D16" s="79">
        <v>1</v>
      </c>
      <c r="E16" s="79"/>
      <c r="F16" s="79"/>
      <c r="G16" s="79"/>
      <c r="H16" s="79"/>
      <c r="I16" s="79"/>
      <c r="J16" s="79"/>
      <c r="K16" s="79"/>
      <c r="L16" s="79"/>
      <c r="M16" s="79"/>
      <c r="N16" s="79"/>
      <c r="O16" s="79"/>
      <c r="P16" s="79"/>
      <c r="Q16" s="79"/>
      <c r="R16" s="79"/>
      <c r="S16" s="79"/>
      <c r="T16" s="79"/>
      <c r="U16" s="79"/>
      <c r="V16" s="79"/>
    </row>
    <row r="17" spans="1:22" ht="15">
      <c r="A17" s="79" t="s">
        <v>1001</v>
      </c>
      <c r="B17" s="79">
        <v>1</v>
      </c>
      <c r="C17" s="79" t="s">
        <v>1004</v>
      </c>
      <c r="D17" s="79">
        <v>1</v>
      </c>
      <c r="E17" s="79"/>
      <c r="F17" s="79"/>
      <c r="G17" s="79"/>
      <c r="H17" s="79"/>
      <c r="I17" s="79"/>
      <c r="J17" s="79"/>
      <c r="K17" s="79"/>
      <c r="L17" s="79"/>
      <c r="M17" s="79"/>
      <c r="N17" s="79"/>
      <c r="O17" s="79"/>
      <c r="P17" s="79"/>
      <c r="Q17" s="79"/>
      <c r="R17" s="79"/>
      <c r="S17" s="79"/>
      <c r="T17" s="79"/>
      <c r="U17" s="79"/>
      <c r="V17" s="79"/>
    </row>
    <row r="18" spans="1:22" ht="15">
      <c r="A18" s="79" t="s">
        <v>1000</v>
      </c>
      <c r="B18" s="79">
        <v>1</v>
      </c>
      <c r="C18" s="79" t="s">
        <v>1003</v>
      </c>
      <c r="D18" s="79">
        <v>1</v>
      </c>
      <c r="E18" s="79"/>
      <c r="F18" s="79"/>
      <c r="G18" s="79"/>
      <c r="H18" s="79"/>
      <c r="I18" s="79"/>
      <c r="J18" s="79"/>
      <c r="K18" s="79"/>
      <c r="L18" s="79"/>
      <c r="M18" s="79"/>
      <c r="N18" s="79"/>
      <c r="O18" s="79"/>
      <c r="P18" s="79"/>
      <c r="Q18" s="79"/>
      <c r="R18" s="79"/>
      <c r="S18" s="79"/>
      <c r="T18" s="79"/>
      <c r="U18" s="79"/>
      <c r="V18" s="79"/>
    </row>
    <row r="19" spans="1:22" ht="15">
      <c r="A19" s="79" t="s">
        <v>999</v>
      </c>
      <c r="B19" s="79">
        <v>1</v>
      </c>
      <c r="C19" s="79"/>
      <c r="D19" s="79"/>
      <c r="E19" s="79"/>
      <c r="F19" s="79"/>
      <c r="G19" s="79"/>
      <c r="H19" s="79"/>
      <c r="I19" s="79"/>
      <c r="J19" s="79"/>
      <c r="K19" s="79"/>
      <c r="L19" s="79"/>
      <c r="M19" s="79"/>
      <c r="N19" s="79"/>
      <c r="O19" s="79"/>
      <c r="P19" s="79"/>
      <c r="Q19" s="79"/>
      <c r="R19" s="79"/>
      <c r="S19" s="79"/>
      <c r="T19" s="79"/>
      <c r="U19" s="79"/>
      <c r="V19" s="79"/>
    </row>
    <row r="22" spans="1:22" ht="15" customHeight="1">
      <c r="A22" s="13" t="s">
        <v>2147</v>
      </c>
      <c r="B22" s="13" t="s">
        <v>2111</v>
      </c>
      <c r="C22" s="13" t="s">
        <v>2152</v>
      </c>
      <c r="D22" s="13" t="s">
        <v>2114</v>
      </c>
      <c r="E22" s="13" t="s">
        <v>2153</v>
      </c>
      <c r="F22" s="13" t="s">
        <v>2116</v>
      </c>
      <c r="G22" s="13" t="s">
        <v>2159</v>
      </c>
      <c r="H22" s="13" t="s">
        <v>2118</v>
      </c>
      <c r="I22" s="13" t="s">
        <v>2166</v>
      </c>
      <c r="J22" s="13" t="s">
        <v>2120</v>
      </c>
      <c r="K22" s="79" t="s">
        <v>2170</v>
      </c>
      <c r="L22" s="79" t="s">
        <v>2122</v>
      </c>
      <c r="M22" s="13" t="s">
        <v>2171</v>
      </c>
      <c r="N22" s="13" t="s">
        <v>2124</v>
      </c>
      <c r="O22" s="13" t="s">
        <v>2177</v>
      </c>
      <c r="P22" s="13" t="s">
        <v>2126</v>
      </c>
      <c r="Q22" s="13" t="s">
        <v>2185</v>
      </c>
      <c r="R22" s="13" t="s">
        <v>2128</v>
      </c>
      <c r="S22" s="13" t="s">
        <v>2195</v>
      </c>
      <c r="T22" s="13" t="s">
        <v>2130</v>
      </c>
      <c r="U22" s="13" t="s">
        <v>2205</v>
      </c>
      <c r="V22" s="13" t="s">
        <v>2131</v>
      </c>
    </row>
    <row r="23" spans="1:22" ht="15">
      <c r="A23" s="79" t="s">
        <v>468</v>
      </c>
      <c r="B23" s="79">
        <v>140</v>
      </c>
      <c r="C23" s="79" t="s">
        <v>468</v>
      </c>
      <c r="D23" s="79">
        <v>105</v>
      </c>
      <c r="E23" s="79" t="s">
        <v>468</v>
      </c>
      <c r="F23" s="79">
        <v>12</v>
      </c>
      <c r="G23" s="79" t="s">
        <v>1286</v>
      </c>
      <c r="H23" s="79">
        <v>2</v>
      </c>
      <c r="I23" s="79" t="s">
        <v>2167</v>
      </c>
      <c r="J23" s="79">
        <v>4</v>
      </c>
      <c r="K23" s="79"/>
      <c r="L23" s="79"/>
      <c r="M23" s="79" t="s">
        <v>2172</v>
      </c>
      <c r="N23" s="79">
        <v>2</v>
      </c>
      <c r="O23" s="79" t="s">
        <v>1317</v>
      </c>
      <c r="P23" s="79">
        <v>5</v>
      </c>
      <c r="Q23" s="79" t="s">
        <v>468</v>
      </c>
      <c r="R23" s="79">
        <v>1</v>
      </c>
      <c r="S23" s="79" t="s">
        <v>2196</v>
      </c>
      <c r="T23" s="79">
        <v>2</v>
      </c>
      <c r="U23" s="79" t="s">
        <v>468</v>
      </c>
      <c r="V23" s="79">
        <v>1</v>
      </c>
    </row>
    <row r="24" spans="1:22" ht="15">
      <c r="A24" s="79" t="s">
        <v>1286</v>
      </c>
      <c r="B24" s="79">
        <v>41</v>
      </c>
      <c r="C24" s="79" t="s">
        <v>1286</v>
      </c>
      <c r="D24" s="79">
        <v>25</v>
      </c>
      <c r="E24" s="79" t="s">
        <v>1286</v>
      </c>
      <c r="F24" s="79">
        <v>6</v>
      </c>
      <c r="G24" s="79" t="s">
        <v>1284</v>
      </c>
      <c r="H24" s="79">
        <v>2</v>
      </c>
      <c r="I24" s="79" t="s">
        <v>2168</v>
      </c>
      <c r="J24" s="79">
        <v>4</v>
      </c>
      <c r="K24" s="79"/>
      <c r="L24" s="79"/>
      <c r="M24" s="79" t="s">
        <v>2173</v>
      </c>
      <c r="N24" s="79">
        <v>2</v>
      </c>
      <c r="O24" s="79" t="s">
        <v>2178</v>
      </c>
      <c r="P24" s="79">
        <v>5</v>
      </c>
      <c r="Q24" s="79" t="s">
        <v>2186</v>
      </c>
      <c r="R24" s="79">
        <v>1</v>
      </c>
      <c r="S24" s="79" t="s">
        <v>2197</v>
      </c>
      <c r="T24" s="79">
        <v>2</v>
      </c>
      <c r="U24" s="79" t="s">
        <v>2206</v>
      </c>
      <c r="V24" s="79">
        <v>1</v>
      </c>
    </row>
    <row r="25" spans="1:22" ht="15">
      <c r="A25" s="79" t="s">
        <v>483</v>
      </c>
      <c r="B25" s="79">
        <v>38</v>
      </c>
      <c r="C25" s="79" t="s">
        <v>483</v>
      </c>
      <c r="D25" s="79">
        <v>25</v>
      </c>
      <c r="E25" s="79" t="s">
        <v>483</v>
      </c>
      <c r="F25" s="79">
        <v>4</v>
      </c>
      <c r="G25" s="79" t="s">
        <v>483</v>
      </c>
      <c r="H25" s="79">
        <v>2</v>
      </c>
      <c r="I25" s="79" t="s">
        <v>468</v>
      </c>
      <c r="J25" s="79">
        <v>4</v>
      </c>
      <c r="K25" s="79"/>
      <c r="L25" s="79"/>
      <c r="M25" s="79" t="s">
        <v>1449</v>
      </c>
      <c r="N25" s="79">
        <v>2</v>
      </c>
      <c r="O25" s="79" t="s">
        <v>2150</v>
      </c>
      <c r="P25" s="79">
        <v>5</v>
      </c>
      <c r="Q25" s="79" t="s">
        <v>2187</v>
      </c>
      <c r="R25" s="79">
        <v>1</v>
      </c>
      <c r="S25" s="79" t="s">
        <v>2198</v>
      </c>
      <c r="T25" s="79">
        <v>2</v>
      </c>
      <c r="U25" s="79" t="s">
        <v>2207</v>
      </c>
      <c r="V25" s="79">
        <v>1</v>
      </c>
    </row>
    <row r="26" spans="1:22" ht="15">
      <c r="A26" s="79" t="s">
        <v>1284</v>
      </c>
      <c r="B26" s="79">
        <v>20</v>
      </c>
      <c r="C26" s="79" t="s">
        <v>2148</v>
      </c>
      <c r="D26" s="79">
        <v>12</v>
      </c>
      <c r="E26" s="79" t="s">
        <v>2154</v>
      </c>
      <c r="F26" s="79">
        <v>4</v>
      </c>
      <c r="G26" s="79" t="s">
        <v>1653</v>
      </c>
      <c r="H26" s="79">
        <v>1</v>
      </c>
      <c r="I26" s="79" t="s">
        <v>2169</v>
      </c>
      <c r="J26" s="79">
        <v>4</v>
      </c>
      <c r="K26" s="79"/>
      <c r="L26" s="79"/>
      <c r="M26" s="79" t="s">
        <v>1868</v>
      </c>
      <c r="N26" s="79">
        <v>2</v>
      </c>
      <c r="O26" s="79" t="s">
        <v>2179</v>
      </c>
      <c r="P26" s="79">
        <v>5</v>
      </c>
      <c r="Q26" s="79" t="s">
        <v>2188</v>
      </c>
      <c r="R26" s="79">
        <v>1</v>
      </c>
      <c r="S26" s="79" t="s">
        <v>2199</v>
      </c>
      <c r="T26" s="79">
        <v>2</v>
      </c>
      <c r="U26" s="79"/>
      <c r="V26" s="79"/>
    </row>
    <row r="27" spans="1:22" ht="15">
      <c r="A27" s="79" t="s">
        <v>1449</v>
      </c>
      <c r="B27" s="79">
        <v>18</v>
      </c>
      <c r="C27" s="79" t="s">
        <v>1449</v>
      </c>
      <c r="D27" s="79">
        <v>11</v>
      </c>
      <c r="E27" s="79" t="s">
        <v>2155</v>
      </c>
      <c r="F27" s="79">
        <v>4</v>
      </c>
      <c r="G27" s="79" t="s">
        <v>2160</v>
      </c>
      <c r="H27" s="79">
        <v>1</v>
      </c>
      <c r="I27" s="79"/>
      <c r="J27" s="79"/>
      <c r="K27" s="79"/>
      <c r="L27" s="79"/>
      <c r="M27" s="79" t="s">
        <v>1286</v>
      </c>
      <c r="N27" s="79">
        <v>2</v>
      </c>
      <c r="O27" s="79" t="s">
        <v>2180</v>
      </c>
      <c r="P27" s="79">
        <v>5</v>
      </c>
      <c r="Q27" s="79" t="s">
        <v>2189</v>
      </c>
      <c r="R27" s="79">
        <v>1</v>
      </c>
      <c r="S27" s="79" t="s">
        <v>2200</v>
      </c>
      <c r="T27" s="79">
        <v>2</v>
      </c>
      <c r="U27" s="79"/>
      <c r="V27" s="79"/>
    </row>
    <row r="28" spans="1:22" ht="15">
      <c r="A28" s="79" t="s">
        <v>2148</v>
      </c>
      <c r="B28" s="79">
        <v>16</v>
      </c>
      <c r="C28" s="79" t="s">
        <v>2149</v>
      </c>
      <c r="D28" s="79">
        <v>11</v>
      </c>
      <c r="E28" s="79" t="s">
        <v>1780</v>
      </c>
      <c r="F28" s="79">
        <v>2</v>
      </c>
      <c r="G28" s="79" t="s">
        <v>2161</v>
      </c>
      <c r="H28" s="79">
        <v>1</v>
      </c>
      <c r="I28" s="79"/>
      <c r="J28" s="79"/>
      <c r="K28" s="79"/>
      <c r="L28" s="79"/>
      <c r="M28" s="79" t="s">
        <v>1871</v>
      </c>
      <c r="N28" s="79">
        <v>2</v>
      </c>
      <c r="O28" s="79" t="s">
        <v>2181</v>
      </c>
      <c r="P28" s="79">
        <v>5</v>
      </c>
      <c r="Q28" s="79" t="s">
        <v>2190</v>
      </c>
      <c r="R28" s="79">
        <v>1</v>
      </c>
      <c r="S28" s="79" t="s">
        <v>2201</v>
      </c>
      <c r="T28" s="79">
        <v>2</v>
      </c>
      <c r="U28" s="79"/>
      <c r="V28" s="79"/>
    </row>
    <row r="29" spans="1:22" ht="15">
      <c r="A29" s="79" t="s">
        <v>2149</v>
      </c>
      <c r="B29" s="79">
        <v>14</v>
      </c>
      <c r="C29" s="79" t="s">
        <v>1284</v>
      </c>
      <c r="D29" s="79">
        <v>9</v>
      </c>
      <c r="E29" s="79" t="s">
        <v>2156</v>
      </c>
      <c r="F29" s="79">
        <v>2</v>
      </c>
      <c r="G29" s="79" t="s">
        <v>2162</v>
      </c>
      <c r="H29" s="79">
        <v>1</v>
      </c>
      <c r="I29" s="79"/>
      <c r="J29" s="79"/>
      <c r="K29" s="79"/>
      <c r="L29" s="79"/>
      <c r="M29" s="79" t="s">
        <v>2174</v>
      </c>
      <c r="N29" s="79">
        <v>2</v>
      </c>
      <c r="O29" s="79" t="s">
        <v>2182</v>
      </c>
      <c r="P29" s="79">
        <v>5</v>
      </c>
      <c r="Q29" s="79" t="s">
        <v>2191</v>
      </c>
      <c r="R29" s="79">
        <v>1</v>
      </c>
      <c r="S29" s="79" t="s">
        <v>2202</v>
      </c>
      <c r="T29" s="79">
        <v>2</v>
      </c>
      <c r="U29" s="79"/>
      <c r="V29" s="79"/>
    </row>
    <row r="30" spans="1:22" ht="15">
      <c r="A30" s="79" t="s">
        <v>2150</v>
      </c>
      <c r="B30" s="79">
        <v>11</v>
      </c>
      <c r="C30" s="79" t="s">
        <v>1308</v>
      </c>
      <c r="D30" s="79">
        <v>8</v>
      </c>
      <c r="E30" s="79" t="s">
        <v>1290</v>
      </c>
      <c r="F30" s="79">
        <v>2</v>
      </c>
      <c r="G30" s="79" t="s">
        <v>2163</v>
      </c>
      <c r="H30" s="79">
        <v>1</v>
      </c>
      <c r="I30" s="79"/>
      <c r="J30" s="79"/>
      <c r="K30" s="79"/>
      <c r="L30" s="79"/>
      <c r="M30" s="79" t="s">
        <v>2175</v>
      </c>
      <c r="N30" s="79">
        <v>2</v>
      </c>
      <c r="O30" s="79" t="s">
        <v>2183</v>
      </c>
      <c r="P30" s="79">
        <v>5</v>
      </c>
      <c r="Q30" s="79" t="s">
        <v>2192</v>
      </c>
      <c r="R30" s="79">
        <v>1</v>
      </c>
      <c r="S30" s="79" t="s">
        <v>2203</v>
      </c>
      <c r="T30" s="79">
        <v>2</v>
      </c>
      <c r="U30" s="79"/>
      <c r="V30" s="79"/>
    </row>
    <row r="31" spans="1:22" ht="15">
      <c r="A31" s="79" t="s">
        <v>1308</v>
      </c>
      <c r="B31" s="79">
        <v>10</v>
      </c>
      <c r="C31" s="79" t="s">
        <v>1290</v>
      </c>
      <c r="D31" s="79">
        <v>6</v>
      </c>
      <c r="E31" s="79" t="s">
        <v>2157</v>
      </c>
      <c r="F31" s="79">
        <v>2</v>
      </c>
      <c r="G31" s="79" t="s">
        <v>2164</v>
      </c>
      <c r="H31" s="79">
        <v>1</v>
      </c>
      <c r="I31" s="79"/>
      <c r="J31" s="79"/>
      <c r="K31" s="79"/>
      <c r="L31" s="79"/>
      <c r="M31" s="79" t="s">
        <v>2176</v>
      </c>
      <c r="N31" s="79">
        <v>2</v>
      </c>
      <c r="O31" s="79" t="s">
        <v>1331</v>
      </c>
      <c r="P31" s="79">
        <v>5</v>
      </c>
      <c r="Q31" s="79" t="s">
        <v>2193</v>
      </c>
      <c r="R31" s="79">
        <v>1</v>
      </c>
      <c r="S31" s="79" t="s">
        <v>2204</v>
      </c>
      <c r="T31" s="79">
        <v>2</v>
      </c>
      <c r="U31" s="79"/>
      <c r="V31" s="79"/>
    </row>
    <row r="32" spans="1:22" ht="15">
      <c r="A32" s="79" t="s">
        <v>2151</v>
      </c>
      <c r="B32" s="79">
        <v>10</v>
      </c>
      <c r="C32" s="79" t="s">
        <v>2151</v>
      </c>
      <c r="D32" s="79">
        <v>6</v>
      </c>
      <c r="E32" s="79" t="s">
        <v>2158</v>
      </c>
      <c r="F32" s="79">
        <v>2</v>
      </c>
      <c r="G32" s="79" t="s">
        <v>2165</v>
      </c>
      <c r="H32" s="79">
        <v>1</v>
      </c>
      <c r="I32" s="79"/>
      <c r="J32" s="79"/>
      <c r="K32" s="79"/>
      <c r="L32" s="79"/>
      <c r="M32" s="79" t="s">
        <v>1659</v>
      </c>
      <c r="N32" s="79">
        <v>2</v>
      </c>
      <c r="O32" s="79" t="s">
        <v>2184</v>
      </c>
      <c r="P32" s="79">
        <v>5</v>
      </c>
      <c r="Q32" s="79" t="s">
        <v>2194</v>
      </c>
      <c r="R32" s="79">
        <v>1</v>
      </c>
      <c r="S32" s="79" t="s">
        <v>483</v>
      </c>
      <c r="T32" s="79">
        <v>2</v>
      </c>
      <c r="U32" s="79"/>
      <c r="V32" s="79"/>
    </row>
    <row r="35" spans="1:22" ht="15" customHeight="1">
      <c r="A35" s="13" t="s">
        <v>2221</v>
      </c>
      <c r="B35" s="13" t="s">
        <v>2111</v>
      </c>
      <c r="C35" s="13" t="s">
        <v>2222</v>
      </c>
      <c r="D35" s="13" t="s">
        <v>2114</v>
      </c>
      <c r="E35" s="13" t="s">
        <v>2223</v>
      </c>
      <c r="F35" s="13" t="s">
        <v>2116</v>
      </c>
      <c r="G35" s="13" t="s">
        <v>2224</v>
      </c>
      <c r="H35" s="13" t="s">
        <v>2118</v>
      </c>
      <c r="I35" s="13" t="s">
        <v>2225</v>
      </c>
      <c r="J35" s="13" t="s">
        <v>2120</v>
      </c>
      <c r="K35" s="13" t="s">
        <v>2226</v>
      </c>
      <c r="L35" s="13" t="s">
        <v>2122</v>
      </c>
      <c r="M35" s="13" t="s">
        <v>2227</v>
      </c>
      <c r="N35" s="13" t="s">
        <v>2124</v>
      </c>
      <c r="O35" s="13" t="s">
        <v>2228</v>
      </c>
      <c r="P35" s="13" t="s">
        <v>2126</v>
      </c>
      <c r="Q35" s="79" t="s">
        <v>2229</v>
      </c>
      <c r="R35" s="79" t="s">
        <v>2128</v>
      </c>
      <c r="S35" s="13" t="s">
        <v>2230</v>
      </c>
      <c r="T35" s="13" t="s">
        <v>2130</v>
      </c>
      <c r="U35" s="79" t="s">
        <v>2231</v>
      </c>
      <c r="V35" s="79" t="s">
        <v>2131</v>
      </c>
    </row>
    <row r="36" spans="1:22" ht="15">
      <c r="A36" s="81" t="s">
        <v>1275</v>
      </c>
      <c r="B36" s="81">
        <v>240</v>
      </c>
      <c r="C36" s="81" t="s">
        <v>848</v>
      </c>
      <c r="D36" s="81">
        <v>119</v>
      </c>
      <c r="E36" s="81" t="s">
        <v>468</v>
      </c>
      <c r="F36" s="81">
        <v>16</v>
      </c>
      <c r="G36" s="81" t="s">
        <v>1286</v>
      </c>
      <c r="H36" s="81">
        <v>8</v>
      </c>
      <c r="I36" s="81" t="s">
        <v>1529</v>
      </c>
      <c r="J36" s="81">
        <v>4</v>
      </c>
      <c r="K36" s="81" t="s">
        <v>468</v>
      </c>
      <c r="L36" s="81">
        <v>8</v>
      </c>
      <c r="M36" s="81" t="s">
        <v>1284</v>
      </c>
      <c r="N36" s="81">
        <v>8</v>
      </c>
      <c r="O36" s="81" t="s">
        <v>1301</v>
      </c>
      <c r="P36" s="81">
        <v>18</v>
      </c>
      <c r="Q36" s="81"/>
      <c r="R36" s="81"/>
      <c r="S36" s="81" t="s">
        <v>1419</v>
      </c>
      <c r="T36" s="81">
        <v>3</v>
      </c>
      <c r="U36" s="81"/>
      <c r="V36" s="81"/>
    </row>
    <row r="37" spans="1:22" ht="15">
      <c r="A37" s="81" t="s">
        <v>1276</v>
      </c>
      <c r="B37" s="81">
        <v>80</v>
      </c>
      <c r="C37" s="81" t="s">
        <v>1280</v>
      </c>
      <c r="D37" s="81">
        <v>31</v>
      </c>
      <c r="E37" s="81" t="s">
        <v>848</v>
      </c>
      <c r="F37" s="81">
        <v>12</v>
      </c>
      <c r="G37" s="81" t="s">
        <v>483</v>
      </c>
      <c r="H37" s="81">
        <v>8</v>
      </c>
      <c r="I37" s="81" t="s">
        <v>487</v>
      </c>
      <c r="J37" s="81">
        <v>4</v>
      </c>
      <c r="K37" s="81" t="s">
        <v>477</v>
      </c>
      <c r="L37" s="81">
        <v>4</v>
      </c>
      <c r="M37" s="81" t="s">
        <v>1400</v>
      </c>
      <c r="N37" s="81">
        <v>6</v>
      </c>
      <c r="O37" s="81" t="s">
        <v>1317</v>
      </c>
      <c r="P37" s="81">
        <v>12</v>
      </c>
      <c r="Q37" s="81"/>
      <c r="R37" s="81"/>
      <c r="S37" s="81" t="s">
        <v>1303</v>
      </c>
      <c r="T37" s="81">
        <v>2</v>
      </c>
      <c r="U37" s="81"/>
      <c r="V37" s="81"/>
    </row>
    <row r="38" spans="1:22" ht="15">
      <c r="A38" s="81" t="s">
        <v>1277</v>
      </c>
      <c r="B38" s="81">
        <v>0</v>
      </c>
      <c r="C38" s="81" t="s">
        <v>1282</v>
      </c>
      <c r="D38" s="81">
        <v>27</v>
      </c>
      <c r="E38" s="81" t="s">
        <v>1290</v>
      </c>
      <c r="F38" s="81">
        <v>11</v>
      </c>
      <c r="G38" s="81" t="s">
        <v>468</v>
      </c>
      <c r="H38" s="81">
        <v>7</v>
      </c>
      <c r="I38" s="81" t="s">
        <v>1332</v>
      </c>
      <c r="J38" s="81">
        <v>4</v>
      </c>
      <c r="K38" s="81" t="s">
        <v>476</v>
      </c>
      <c r="L38" s="81">
        <v>4</v>
      </c>
      <c r="M38" s="81" t="s">
        <v>1502</v>
      </c>
      <c r="N38" s="81">
        <v>4</v>
      </c>
      <c r="O38" s="81" t="s">
        <v>1306</v>
      </c>
      <c r="P38" s="81">
        <v>9</v>
      </c>
      <c r="Q38" s="81"/>
      <c r="R38" s="81"/>
      <c r="S38" s="81" t="s">
        <v>1300</v>
      </c>
      <c r="T38" s="81">
        <v>2</v>
      </c>
      <c r="U38" s="81"/>
      <c r="V38" s="81"/>
    </row>
    <row r="39" spans="1:22" ht="15">
      <c r="A39" s="81" t="s">
        <v>1278</v>
      </c>
      <c r="B39" s="81">
        <v>8045</v>
      </c>
      <c r="C39" s="81" t="s">
        <v>1281</v>
      </c>
      <c r="D39" s="81">
        <v>26</v>
      </c>
      <c r="E39" s="81" t="s">
        <v>1283</v>
      </c>
      <c r="F39" s="81">
        <v>8</v>
      </c>
      <c r="G39" s="81" t="s">
        <v>482</v>
      </c>
      <c r="H39" s="81">
        <v>5</v>
      </c>
      <c r="I39" s="81" t="s">
        <v>1297</v>
      </c>
      <c r="J39" s="81">
        <v>4</v>
      </c>
      <c r="K39" s="81" t="s">
        <v>475</v>
      </c>
      <c r="L39" s="81">
        <v>4</v>
      </c>
      <c r="M39" s="81" t="s">
        <v>1503</v>
      </c>
      <c r="N39" s="81">
        <v>4</v>
      </c>
      <c r="O39" s="81" t="s">
        <v>1287</v>
      </c>
      <c r="P39" s="81">
        <v>6</v>
      </c>
      <c r="Q39" s="81"/>
      <c r="R39" s="81"/>
      <c r="S39" s="81" t="s">
        <v>1793</v>
      </c>
      <c r="T39" s="81">
        <v>2</v>
      </c>
      <c r="U39" s="81"/>
      <c r="V39" s="81"/>
    </row>
    <row r="40" spans="1:22" ht="15">
      <c r="A40" s="81" t="s">
        <v>1279</v>
      </c>
      <c r="B40" s="81">
        <v>8365</v>
      </c>
      <c r="C40" s="81" t="s">
        <v>468</v>
      </c>
      <c r="D40" s="81">
        <v>23</v>
      </c>
      <c r="E40" s="81" t="s">
        <v>1281</v>
      </c>
      <c r="F40" s="81">
        <v>8</v>
      </c>
      <c r="G40" s="81" t="s">
        <v>1289</v>
      </c>
      <c r="H40" s="81">
        <v>4</v>
      </c>
      <c r="I40" s="81" t="s">
        <v>1360</v>
      </c>
      <c r="J40" s="81">
        <v>4</v>
      </c>
      <c r="K40" s="81" t="s">
        <v>474</v>
      </c>
      <c r="L40" s="81">
        <v>4</v>
      </c>
      <c r="M40" s="81" t="s">
        <v>1349</v>
      </c>
      <c r="N40" s="81">
        <v>4</v>
      </c>
      <c r="O40" s="81" t="s">
        <v>1281</v>
      </c>
      <c r="P40" s="81">
        <v>6</v>
      </c>
      <c r="Q40" s="81"/>
      <c r="R40" s="81"/>
      <c r="S40" s="81" t="s">
        <v>1794</v>
      </c>
      <c r="T40" s="81">
        <v>2</v>
      </c>
      <c r="U40" s="81"/>
      <c r="V40" s="81"/>
    </row>
    <row r="41" spans="1:22" ht="15">
      <c r="A41" s="81" t="s">
        <v>848</v>
      </c>
      <c r="B41" s="81">
        <v>157</v>
      </c>
      <c r="C41" s="81" t="s">
        <v>1285</v>
      </c>
      <c r="D41" s="81">
        <v>22</v>
      </c>
      <c r="E41" s="81" t="s">
        <v>1280</v>
      </c>
      <c r="F41" s="81">
        <v>7</v>
      </c>
      <c r="G41" s="81" t="s">
        <v>1358</v>
      </c>
      <c r="H41" s="81">
        <v>4</v>
      </c>
      <c r="I41" s="81" t="s">
        <v>486</v>
      </c>
      <c r="J41" s="81">
        <v>4</v>
      </c>
      <c r="K41" s="81" t="s">
        <v>1369</v>
      </c>
      <c r="L41" s="81">
        <v>4</v>
      </c>
      <c r="M41" s="81" t="s">
        <v>1367</v>
      </c>
      <c r="N41" s="81">
        <v>4</v>
      </c>
      <c r="O41" s="81" t="s">
        <v>1453</v>
      </c>
      <c r="P41" s="81">
        <v>5</v>
      </c>
      <c r="Q41" s="81"/>
      <c r="R41" s="81"/>
      <c r="S41" s="81" t="s">
        <v>1795</v>
      </c>
      <c r="T41" s="81">
        <v>2</v>
      </c>
      <c r="U41" s="81"/>
      <c r="V41" s="81"/>
    </row>
    <row r="42" spans="1:22" ht="15">
      <c r="A42" s="81" t="s">
        <v>468</v>
      </c>
      <c r="B42" s="81">
        <v>56</v>
      </c>
      <c r="C42" s="81" t="s">
        <v>1283</v>
      </c>
      <c r="D42" s="81">
        <v>19</v>
      </c>
      <c r="E42" s="81" t="s">
        <v>1314</v>
      </c>
      <c r="F42" s="81">
        <v>5</v>
      </c>
      <c r="G42" s="81" t="s">
        <v>1537</v>
      </c>
      <c r="H42" s="81">
        <v>4</v>
      </c>
      <c r="I42" s="81" t="s">
        <v>485</v>
      </c>
      <c r="J42" s="81">
        <v>4</v>
      </c>
      <c r="K42" s="81" t="s">
        <v>1549</v>
      </c>
      <c r="L42" s="81">
        <v>4</v>
      </c>
      <c r="M42" s="81" t="s">
        <v>492</v>
      </c>
      <c r="N42" s="81">
        <v>4</v>
      </c>
      <c r="O42" s="81" t="s">
        <v>1303</v>
      </c>
      <c r="P42" s="81">
        <v>5</v>
      </c>
      <c r="Q42" s="81"/>
      <c r="R42" s="81"/>
      <c r="S42" s="81" t="s">
        <v>1796</v>
      </c>
      <c r="T42" s="81">
        <v>2</v>
      </c>
      <c r="U42" s="81"/>
      <c r="V42" s="81"/>
    </row>
    <row r="43" spans="1:22" ht="15">
      <c r="A43" s="81" t="s">
        <v>1280</v>
      </c>
      <c r="B43" s="81">
        <v>51</v>
      </c>
      <c r="C43" s="81" t="s">
        <v>1284</v>
      </c>
      <c r="D43" s="81">
        <v>17</v>
      </c>
      <c r="E43" s="81" t="s">
        <v>1305</v>
      </c>
      <c r="F43" s="81">
        <v>4</v>
      </c>
      <c r="G43" s="81" t="s">
        <v>1538</v>
      </c>
      <c r="H43" s="81">
        <v>4</v>
      </c>
      <c r="I43" s="81" t="s">
        <v>1530</v>
      </c>
      <c r="J43" s="81">
        <v>4</v>
      </c>
      <c r="K43" s="81" t="s">
        <v>1376</v>
      </c>
      <c r="L43" s="81">
        <v>4</v>
      </c>
      <c r="M43" s="81" t="s">
        <v>1501</v>
      </c>
      <c r="N43" s="81">
        <v>2</v>
      </c>
      <c r="O43" s="81" t="s">
        <v>1300</v>
      </c>
      <c r="P43" s="81">
        <v>5</v>
      </c>
      <c r="Q43" s="81"/>
      <c r="R43" s="81"/>
      <c r="S43" s="81" t="s">
        <v>1797</v>
      </c>
      <c r="T43" s="81">
        <v>2</v>
      </c>
      <c r="U43" s="81"/>
      <c r="V43" s="81"/>
    </row>
    <row r="44" spans="1:22" ht="15">
      <c r="A44" s="81" t="s">
        <v>1281</v>
      </c>
      <c r="B44" s="81">
        <v>44</v>
      </c>
      <c r="C44" s="81" t="s">
        <v>1291</v>
      </c>
      <c r="D44" s="81">
        <v>17</v>
      </c>
      <c r="E44" s="81" t="s">
        <v>1282</v>
      </c>
      <c r="F44" s="81">
        <v>4</v>
      </c>
      <c r="G44" s="81" t="s">
        <v>1287</v>
      </c>
      <c r="H44" s="81">
        <v>4</v>
      </c>
      <c r="I44" s="81" t="s">
        <v>1310</v>
      </c>
      <c r="J44" s="81">
        <v>4</v>
      </c>
      <c r="K44" s="81" t="s">
        <v>1355</v>
      </c>
      <c r="L44" s="81">
        <v>4</v>
      </c>
      <c r="M44" s="81" t="s">
        <v>1867</v>
      </c>
      <c r="N44" s="81">
        <v>2</v>
      </c>
      <c r="O44" s="81" t="s">
        <v>1454</v>
      </c>
      <c r="P44" s="81">
        <v>5</v>
      </c>
      <c r="Q44" s="81"/>
      <c r="R44" s="81"/>
      <c r="S44" s="81" t="s">
        <v>1798</v>
      </c>
      <c r="T44" s="81">
        <v>2</v>
      </c>
      <c r="U44" s="81"/>
      <c r="V44" s="81"/>
    </row>
    <row r="45" spans="1:22" ht="15">
      <c r="A45" s="81" t="s">
        <v>1282</v>
      </c>
      <c r="B45" s="81">
        <v>40</v>
      </c>
      <c r="C45" s="81" t="s">
        <v>1294</v>
      </c>
      <c r="D45" s="81">
        <v>16</v>
      </c>
      <c r="E45" s="81" t="s">
        <v>1368</v>
      </c>
      <c r="F45" s="81">
        <v>4</v>
      </c>
      <c r="G45" s="81" t="s">
        <v>1345</v>
      </c>
      <c r="H45" s="81">
        <v>4</v>
      </c>
      <c r="I45" s="81" t="s">
        <v>1452</v>
      </c>
      <c r="J45" s="81">
        <v>4</v>
      </c>
      <c r="K45" s="81" t="s">
        <v>1295</v>
      </c>
      <c r="L45" s="81">
        <v>4</v>
      </c>
      <c r="M45" s="81" t="s">
        <v>1868</v>
      </c>
      <c r="N45" s="81">
        <v>2</v>
      </c>
      <c r="O45" s="81" t="s">
        <v>1455</v>
      </c>
      <c r="P45" s="81">
        <v>5</v>
      </c>
      <c r="Q45" s="81"/>
      <c r="R45" s="81"/>
      <c r="S45" s="81" t="s">
        <v>1799</v>
      </c>
      <c r="T45" s="81">
        <v>2</v>
      </c>
      <c r="U45" s="81"/>
      <c r="V45" s="81"/>
    </row>
    <row r="48" spans="1:22" ht="15" customHeight="1">
      <c r="A48" s="13" t="s">
        <v>2244</v>
      </c>
      <c r="B48" s="13" t="s">
        <v>2111</v>
      </c>
      <c r="C48" s="13" t="s">
        <v>2255</v>
      </c>
      <c r="D48" s="13" t="s">
        <v>2114</v>
      </c>
      <c r="E48" s="13" t="s">
        <v>2260</v>
      </c>
      <c r="F48" s="13" t="s">
        <v>2116</v>
      </c>
      <c r="G48" s="13" t="s">
        <v>2269</v>
      </c>
      <c r="H48" s="13" t="s">
        <v>2118</v>
      </c>
      <c r="I48" s="13" t="s">
        <v>2279</v>
      </c>
      <c r="J48" s="13" t="s">
        <v>2120</v>
      </c>
      <c r="K48" s="13" t="s">
        <v>2290</v>
      </c>
      <c r="L48" s="13" t="s">
        <v>2122</v>
      </c>
      <c r="M48" s="13" t="s">
        <v>2301</v>
      </c>
      <c r="N48" s="13" t="s">
        <v>2124</v>
      </c>
      <c r="O48" s="13" t="s">
        <v>2312</v>
      </c>
      <c r="P48" s="13" t="s">
        <v>2126</v>
      </c>
      <c r="Q48" s="79" t="s">
        <v>2322</v>
      </c>
      <c r="R48" s="79" t="s">
        <v>2128</v>
      </c>
      <c r="S48" s="13" t="s">
        <v>2323</v>
      </c>
      <c r="T48" s="13" t="s">
        <v>2130</v>
      </c>
      <c r="U48" s="79" t="s">
        <v>2333</v>
      </c>
      <c r="V48" s="79" t="s">
        <v>2131</v>
      </c>
    </row>
    <row r="49" spans="1:22" ht="15">
      <c r="A49" s="81" t="s">
        <v>2245</v>
      </c>
      <c r="B49" s="81">
        <v>13</v>
      </c>
      <c r="C49" s="81" t="s">
        <v>2245</v>
      </c>
      <c r="D49" s="81">
        <v>9</v>
      </c>
      <c r="E49" s="81" t="s">
        <v>2252</v>
      </c>
      <c r="F49" s="81">
        <v>4</v>
      </c>
      <c r="G49" s="81" t="s">
        <v>2270</v>
      </c>
      <c r="H49" s="81">
        <v>5</v>
      </c>
      <c r="I49" s="81" t="s">
        <v>2280</v>
      </c>
      <c r="J49" s="81">
        <v>4</v>
      </c>
      <c r="K49" s="81" t="s">
        <v>2291</v>
      </c>
      <c r="L49" s="81">
        <v>4</v>
      </c>
      <c r="M49" s="81" t="s">
        <v>2302</v>
      </c>
      <c r="N49" s="81">
        <v>4</v>
      </c>
      <c r="O49" s="81" t="s">
        <v>2313</v>
      </c>
      <c r="P49" s="81">
        <v>6</v>
      </c>
      <c r="Q49" s="81"/>
      <c r="R49" s="81"/>
      <c r="S49" s="81" t="s">
        <v>2247</v>
      </c>
      <c r="T49" s="81">
        <v>2</v>
      </c>
      <c r="U49" s="81"/>
      <c r="V49" s="81"/>
    </row>
    <row r="50" spans="1:22" ht="15">
      <c r="A50" s="81" t="s">
        <v>2246</v>
      </c>
      <c r="B50" s="81">
        <v>11</v>
      </c>
      <c r="C50" s="81" t="s">
        <v>2246</v>
      </c>
      <c r="D50" s="81">
        <v>7</v>
      </c>
      <c r="E50" s="81" t="s">
        <v>2248</v>
      </c>
      <c r="F50" s="81">
        <v>4</v>
      </c>
      <c r="G50" s="81" t="s">
        <v>2271</v>
      </c>
      <c r="H50" s="81">
        <v>4</v>
      </c>
      <c r="I50" s="81" t="s">
        <v>2281</v>
      </c>
      <c r="J50" s="81">
        <v>4</v>
      </c>
      <c r="K50" s="81" t="s">
        <v>2292</v>
      </c>
      <c r="L50" s="81">
        <v>4</v>
      </c>
      <c r="M50" s="81" t="s">
        <v>2303</v>
      </c>
      <c r="N50" s="81">
        <v>2</v>
      </c>
      <c r="O50" s="81" t="s">
        <v>2314</v>
      </c>
      <c r="P50" s="81">
        <v>6</v>
      </c>
      <c r="Q50" s="81"/>
      <c r="R50" s="81"/>
      <c r="S50" s="81" t="s">
        <v>2324</v>
      </c>
      <c r="T50" s="81">
        <v>2</v>
      </c>
      <c r="U50" s="81"/>
      <c r="V50" s="81"/>
    </row>
    <row r="51" spans="1:22" ht="15">
      <c r="A51" s="81" t="s">
        <v>2247</v>
      </c>
      <c r="B51" s="81">
        <v>11</v>
      </c>
      <c r="C51" s="81" t="s">
        <v>2248</v>
      </c>
      <c r="D51" s="81">
        <v>6</v>
      </c>
      <c r="E51" s="81" t="s">
        <v>2261</v>
      </c>
      <c r="F51" s="81">
        <v>3</v>
      </c>
      <c r="G51" s="81" t="s">
        <v>2272</v>
      </c>
      <c r="H51" s="81">
        <v>4</v>
      </c>
      <c r="I51" s="81" t="s">
        <v>2282</v>
      </c>
      <c r="J51" s="81">
        <v>4</v>
      </c>
      <c r="K51" s="81" t="s">
        <v>2293</v>
      </c>
      <c r="L51" s="81">
        <v>4</v>
      </c>
      <c r="M51" s="81" t="s">
        <v>2304</v>
      </c>
      <c r="N51" s="81">
        <v>2</v>
      </c>
      <c r="O51" s="81" t="s">
        <v>2315</v>
      </c>
      <c r="P51" s="81">
        <v>5</v>
      </c>
      <c r="Q51" s="81"/>
      <c r="R51" s="81"/>
      <c r="S51" s="81" t="s">
        <v>2325</v>
      </c>
      <c r="T51" s="81">
        <v>2</v>
      </c>
      <c r="U51" s="81"/>
      <c r="V51" s="81"/>
    </row>
    <row r="52" spans="1:22" ht="15">
      <c r="A52" s="81" t="s">
        <v>2248</v>
      </c>
      <c r="B52" s="81">
        <v>10</v>
      </c>
      <c r="C52" s="81" t="s">
        <v>2249</v>
      </c>
      <c r="D52" s="81">
        <v>6</v>
      </c>
      <c r="E52" s="81" t="s">
        <v>2262</v>
      </c>
      <c r="F52" s="81">
        <v>2</v>
      </c>
      <c r="G52" s="81" t="s">
        <v>2273</v>
      </c>
      <c r="H52" s="81">
        <v>4</v>
      </c>
      <c r="I52" s="81" t="s">
        <v>2283</v>
      </c>
      <c r="J52" s="81">
        <v>4</v>
      </c>
      <c r="K52" s="81" t="s">
        <v>2294</v>
      </c>
      <c r="L52" s="81">
        <v>4</v>
      </c>
      <c r="M52" s="81" t="s">
        <v>2305</v>
      </c>
      <c r="N52" s="81">
        <v>2</v>
      </c>
      <c r="O52" s="81" t="s">
        <v>2247</v>
      </c>
      <c r="P52" s="81">
        <v>5</v>
      </c>
      <c r="Q52" s="81"/>
      <c r="R52" s="81"/>
      <c r="S52" s="81" t="s">
        <v>2326</v>
      </c>
      <c r="T52" s="81">
        <v>2</v>
      </c>
      <c r="U52" s="81"/>
      <c r="V52" s="81"/>
    </row>
    <row r="53" spans="1:22" ht="15">
      <c r="A53" s="81" t="s">
        <v>2249</v>
      </c>
      <c r="B53" s="81">
        <v>10</v>
      </c>
      <c r="C53" s="81" t="s">
        <v>2256</v>
      </c>
      <c r="D53" s="81">
        <v>5</v>
      </c>
      <c r="E53" s="81" t="s">
        <v>2263</v>
      </c>
      <c r="F53" s="81">
        <v>2</v>
      </c>
      <c r="G53" s="81" t="s">
        <v>2251</v>
      </c>
      <c r="H53" s="81">
        <v>4</v>
      </c>
      <c r="I53" s="81" t="s">
        <v>2284</v>
      </c>
      <c r="J53" s="81">
        <v>4</v>
      </c>
      <c r="K53" s="81" t="s">
        <v>2295</v>
      </c>
      <c r="L53" s="81">
        <v>4</v>
      </c>
      <c r="M53" s="81" t="s">
        <v>2306</v>
      </c>
      <c r="N53" s="81">
        <v>2</v>
      </c>
      <c r="O53" s="81" t="s">
        <v>2316</v>
      </c>
      <c r="P53" s="81">
        <v>5</v>
      </c>
      <c r="Q53" s="81"/>
      <c r="R53" s="81"/>
      <c r="S53" s="81" t="s">
        <v>2327</v>
      </c>
      <c r="T53" s="81">
        <v>2</v>
      </c>
      <c r="U53" s="81"/>
      <c r="V53" s="81"/>
    </row>
    <row r="54" spans="1:22" ht="15">
      <c r="A54" s="81" t="s">
        <v>2250</v>
      </c>
      <c r="B54" s="81">
        <v>8</v>
      </c>
      <c r="C54" s="81" t="s">
        <v>2257</v>
      </c>
      <c r="D54" s="81">
        <v>4</v>
      </c>
      <c r="E54" s="81" t="s">
        <v>2264</v>
      </c>
      <c r="F54" s="81">
        <v>2</v>
      </c>
      <c r="G54" s="81" t="s">
        <v>2274</v>
      </c>
      <c r="H54" s="81">
        <v>4</v>
      </c>
      <c r="I54" s="81" t="s">
        <v>2285</v>
      </c>
      <c r="J54" s="81">
        <v>4</v>
      </c>
      <c r="K54" s="81" t="s">
        <v>2296</v>
      </c>
      <c r="L54" s="81">
        <v>4</v>
      </c>
      <c r="M54" s="81" t="s">
        <v>2307</v>
      </c>
      <c r="N54" s="81">
        <v>2</v>
      </c>
      <c r="O54" s="81" t="s">
        <v>2317</v>
      </c>
      <c r="P54" s="81">
        <v>5</v>
      </c>
      <c r="Q54" s="81"/>
      <c r="R54" s="81"/>
      <c r="S54" s="81" t="s">
        <v>2328</v>
      </c>
      <c r="T54" s="81">
        <v>2</v>
      </c>
      <c r="U54" s="81"/>
      <c r="V54" s="81"/>
    </row>
    <row r="55" spans="1:22" ht="15">
      <c r="A55" s="81" t="s">
        <v>2251</v>
      </c>
      <c r="B55" s="81">
        <v>8</v>
      </c>
      <c r="C55" s="81" t="s">
        <v>2258</v>
      </c>
      <c r="D55" s="81">
        <v>4</v>
      </c>
      <c r="E55" s="81" t="s">
        <v>2265</v>
      </c>
      <c r="F55" s="81">
        <v>2</v>
      </c>
      <c r="G55" s="81" t="s">
        <v>2275</v>
      </c>
      <c r="H55" s="81">
        <v>4</v>
      </c>
      <c r="I55" s="81" t="s">
        <v>2286</v>
      </c>
      <c r="J55" s="81">
        <v>4</v>
      </c>
      <c r="K55" s="81" t="s">
        <v>2297</v>
      </c>
      <c r="L55" s="81">
        <v>4</v>
      </c>
      <c r="M55" s="81" t="s">
        <v>2308</v>
      </c>
      <c r="N55" s="81">
        <v>2</v>
      </c>
      <c r="O55" s="81" t="s">
        <v>2318</v>
      </c>
      <c r="P55" s="81">
        <v>5</v>
      </c>
      <c r="Q55" s="81"/>
      <c r="R55" s="81"/>
      <c r="S55" s="81" t="s">
        <v>2329</v>
      </c>
      <c r="T55" s="81">
        <v>2</v>
      </c>
      <c r="U55" s="81"/>
      <c r="V55" s="81"/>
    </row>
    <row r="56" spans="1:22" ht="15">
      <c r="A56" s="81" t="s">
        <v>2252</v>
      </c>
      <c r="B56" s="81">
        <v>7</v>
      </c>
      <c r="C56" s="81" t="s">
        <v>2259</v>
      </c>
      <c r="D56" s="81">
        <v>4</v>
      </c>
      <c r="E56" s="81" t="s">
        <v>2266</v>
      </c>
      <c r="F56" s="81">
        <v>2</v>
      </c>
      <c r="G56" s="81" t="s">
        <v>2276</v>
      </c>
      <c r="H56" s="81">
        <v>4</v>
      </c>
      <c r="I56" s="81" t="s">
        <v>2287</v>
      </c>
      <c r="J56" s="81">
        <v>4</v>
      </c>
      <c r="K56" s="81" t="s">
        <v>2298</v>
      </c>
      <c r="L56" s="81">
        <v>4</v>
      </c>
      <c r="M56" s="81" t="s">
        <v>2309</v>
      </c>
      <c r="N56" s="81">
        <v>2</v>
      </c>
      <c r="O56" s="81" t="s">
        <v>2319</v>
      </c>
      <c r="P56" s="81">
        <v>5</v>
      </c>
      <c r="Q56" s="81"/>
      <c r="R56" s="81"/>
      <c r="S56" s="81" t="s">
        <v>2330</v>
      </c>
      <c r="T56" s="81">
        <v>2</v>
      </c>
      <c r="U56" s="81"/>
      <c r="V56" s="81"/>
    </row>
    <row r="57" spans="1:22" ht="15">
      <c r="A57" s="81" t="s">
        <v>2253</v>
      </c>
      <c r="B57" s="81">
        <v>7</v>
      </c>
      <c r="C57" s="81" t="s">
        <v>2247</v>
      </c>
      <c r="D57" s="81">
        <v>4</v>
      </c>
      <c r="E57" s="81" t="s">
        <v>2267</v>
      </c>
      <c r="F57" s="81">
        <v>2</v>
      </c>
      <c r="G57" s="81" t="s">
        <v>2277</v>
      </c>
      <c r="H57" s="81">
        <v>4</v>
      </c>
      <c r="I57" s="81" t="s">
        <v>2288</v>
      </c>
      <c r="J57" s="81">
        <v>4</v>
      </c>
      <c r="K57" s="81" t="s">
        <v>2299</v>
      </c>
      <c r="L57" s="81">
        <v>4</v>
      </c>
      <c r="M57" s="81" t="s">
        <v>2310</v>
      </c>
      <c r="N57" s="81">
        <v>2</v>
      </c>
      <c r="O57" s="81" t="s">
        <v>2320</v>
      </c>
      <c r="P57" s="81">
        <v>5</v>
      </c>
      <c r="Q57" s="81"/>
      <c r="R57" s="81"/>
      <c r="S57" s="81" t="s">
        <v>2331</v>
      </c>
      <c r="T57" s="81">
        <v>2</v>
      </c>
      <c r="U57" s="81"/>
      <c r="V57" s="81"/>
    </row>
    <row r="58" spans="1:22" ht="15">
      <c r="A58" s="81" t="s">
        <v>2254</v>
      </c>
      <c r="B58" s="81">
        <v>6</v>
      </c>
      <c r="C58" s="81" t="s">
        <v>2254</v>
      </c>
      <c r="D58" s="81">
        <v>4</v>
      </c>
      <c r="E58" s="81" t="s">
        <v>2268</v>
      </c>
      <c r="F58" s="81">
        <v>2</v>
      </c>
      <c r="G58" s="81" t="s">
        <v>2278</v>
      </c>
      <c r="H58" s="81">
        <v>4</v>
      </c>
      <c r="I58" s="81" t="s">
        <v>2289</v>
      </c>
      <c r="J58" s="81">
        <v>4</v>
      </c>
      <c r="K58" s="81" t="s">
        <v>2300</v>
      </c>
      <c r="L58" s="81">
        <v>4</v>
      </c>
      <c r="M58" s="81" t="s">
        <v>2311</v>
      </c>
      <c r="N58" s="81">
        <v>2</v>
      </c>
      <c r="O58" s="81" t="s">
        <v>2321</v>
      </c>
      <c r="P58" s="81">
        <v>5</v>
      </c>
      <c r="Q58" s="81"/>
      <c r="R58" s="81"/>
      <c r="S58" s="81" t="s">
        <v>2332</v>
      </c>
      <c r="T58" s="81">
        <v>2</v>
      </c>
      <c r="U58" s="81"/>
      <c r="V58" s="81"/>
    </row>
  </sheetData>
  <hyperlinks>
    <hyperlink ref="A2" r:id="rId1" display="http://www.mybodygx.com/"/>
    <hyperlink ref="A3" r:id="rId2" display="https://refer.23andme.com/s/n2rgf"/>
    <hyperlink ref="A4" r:id="rId3" display="https://www.theatlantic.com/science/archive/2018/09/your-dna-is-not-your-culture/571150"/>
    <hyperlink ref="A5" r:id="rId4" display="https://www.nytimes.com/2018/09/18/science/why-your-dna-is-still-uncharted-territory.html"/>
    <hyperlink ref="A6" r:id="rId5" display="https://buff.ly/2BuKaYe"/>
    <hyperlink ref="A7" r:id="rId6" display="https://hollywarnerhealth.com/product/endocannabinoid-dna-variant-report"/>
    <hyperlink ref="A9" r:id="rId7" display="https://refer.23andme.com/s/przet"/>
    <hyperlink ref="C2" r:id="rId8" display="http://www.mybodygx.com/"/>
    <hyperlink ref="C3" r:id="rId9" display="https://refer.23andme.com/s/przet"/>
    <hyperlink ref="C5" r:id="rId10" display="https://hollywarnerhealth.com/product/endocannabinoid-dna-variant-report"/>
    <hyperlink ref="C6" r:id="rId11" display="https://www.theatlantic.com/science/archive/2018/09/your-dna-is-not-your-culture/571150"/>
    <hyperlink ref="C7" r:id="rId12" display="https://www.nytimes.com/2018/09/18/science/why-your-dna-is-still-uncharted-territory.html"/>
    <hyperlink ref="C8" r:id="rId13" display="https://refer.23andme.com/s/n2rgf"/>
  </hyperlinks>
  <printOptions/>
  <pageMargins left="0.7" right="0.7" top="0.75" bottom="0.75" header="0.3" footer="0.3"/>
  <pageSetup orientation="portrait" paperSize="9"/>
  <tableParts>
    <tablePart r:id="rId15"/>
    <tablePart r:id="rId14"/>
    <tablePart r:id="rId18"/>
    <tablePart r:id="rId16"/>
    <tablePart r:id="rId1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B83D-36A6-4FF2-AF9C-9BE78761A7A2}">
  <dimension ref="A25:B30"/>
  <sheetViews>
    <sheetView tabSelected="1" workbookViewId="0" topLeftCell="A1"/>
  </sheetViews>
  <sheetFormatPr defaultColWidth="9.140625" defaultRowHeight="15"/>
  <cols>
    <col min="1" max="1" width="13.140625" style="0" bestFit="1" customWidth="1"/>
    <col min="2" max="2" width="18.28125" style="0" bestFit="1" customWidth="1"/>
  </cols>
  <sheetData>
    <row r="25" spans="1:2" ht="15">
      <c r="A25" s="122" t="s">
        <v>2699</v>
      </c>
      <c r="B25" t="s">
        <v>2698</v>
      </c>
    </row>
    <row r="26" spans="1:2" ht="15">
      <c r="A26" s="123" t="s">
        <v>2701</v>
      </c>
      <c r="B26" s="3">
        <v>165</v>
      </c>
    </row>
    <row r="27" spans="1:2" ht="15">
      <c r="A27" s="124" t="s">
        <v>2702</v>
      </c>
      <c r="B27" s="3">
        <v>165</v>
      </c>
    </row>
    <row r="28" spans="1:2" ht="15">
      <c r="A28" s="125" t="s">
        <v>2703</v>
      </c>
      <c r="B28" s="3">
        <v>71</v>
      </c>
    </row>
    <row r="29" spans="1:2" ht="15">
      <c r="A29" s="125" t="s">
        <v>2704</v>
      </c>
      <c r="B29" s="3">
        <v>94</v>
      </c>
    </row>
    <row r="30" spans="1:2" ht="15">
      <c r="A30" s="123" t="s">
        <v>2700</v>
      </c>
      <c r="B30" s="3">
        <v>165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9.421875" style="2" bestFit="1" customWidth="1"/>
    <col min="31" max="31" width="8.57421875" style="3" bestFit="1" customWidth="1"/>
    <col min="32" max="32" width="10.28125" style="3" bestFit="1" customWidth="1"/>
    <col min="33" max="33" width="14.8515625" style="3" bestFit="1" customWidth="1"/>
    <col min="34" max="34" width="12.8515625" style="3" bestFit="1" customWidth="1"/>
    <col min="35" max="35" width="9.28125" style="0" bestFit="1" customWidth="1"/>
    <col min="36" max="36" width="21.7109375" style="0" bestFit="1" customWidth="1"/>
    <col min="37" max="37" width="27.00390625" style="0" bestFit="1" customWidth="1"/>
    <col min="38" max="38" width="22.57421875" style="0" bestFit="1" customWidth="1"/>
    <col min="39" max="39" width="28.00390625" style="0" bestFit="1" customWidth="1"/>
    <col min="40" max="40" width="28.7109375" style="0" bestFit="1" customWidth="1"/>
    <col min="41" max="41" width="33.140625" style="0" bestFit="1" customWidth="1"/>
    <col min="42" max="42" width="18.140625" style="0" bestFit="1" customWidth="1"/>
    <col min="43" max="43" width="22.28125" style="0" bestFit="1" customWidth="1"/>
    <col min="44" max="44" width="17.00390625" style="0" bestFit="1" customWidth="1"/>
    <col min="45" max="46" width="15.7109375" style="0" bestFit="1" customWidth="1"/>
    <col min="47" max="47" width="17.28125" style="0" bestFit="1" customWidth="1"/>
    <col min="48" max="48" width="19.28125" style="0" bestFit="1" customWidth="1"/>
    <col min="49" max="49" width="17.28125" style="0" bestFit="1" customWidth="1"/>
    <col min="50" max="50" width="19.57421875" style="0" bestFit="1" customWidth="1"/>
    <col min="51" max="51" width="17.28125" style="0" bestFit="1" customWidth="1"/>
    <col min="52" max="52" width="19.57421875" style="0" bestFit="1" customWidth="1"/>
    <col min="53" max="53" width="18.8515625" style="0" bestFit="1" customWidth="1"/>
    <col min="54" max="54"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1155</v>
      </c>
      <c r="AE2" s="13" t="s">
        <v>1156</v>
      </c>
      <c r="AF2" s="13" t="s">
        <v>1157</v>
      </c>
      <c r="AG2" s="13" t="s">
        <v>1158</v>
      </c>
      <c r="AH2" s="13" t="s">
        <v>1159</v>
      </c>
      <c r="AI2" s="13" t="s">
        <v>1263</v>
      </c>
      <c r="AJ2" s="120" t="s">
        <v>2097</v>
      </c>
      <c r="AK2" s="120" t="s">
        <v>2098</v>
      </c>
      <c r="AL2" s="120" t="s">
        <v>2099</v>
      </c>
      <c r="AM2" s="120" t="s">
        <v>2100</v>
      </c>
      <c r="AN2" s="120" t="s">
        <v>2101</v>
      </c>
      <c r="AO2" s="120" t="s">
        <v>2102</v>
      </c>
      <c r="AP2" s="120" t="s">
        <v>2103</v>
      </c>
      <c r="AQ2" s="120" t="s">
        <v>2104</v>
      </c>
      <c r="AR2" s="120" t="s">
        <v>2106</v>
      </c>
      <c r="AS2" s="120" t="s">
        <v>2344</v>
      </c>
      <c r="AT2" s="120" t="s">
        <v>2346</v>
      </c>
      <c r="AU2" s="120" t="s">
        <v>2347</v>
      </c>
      <c r="AV2" s="120" t="s">
        <v>2349</v>
      </c>
      <c r="AW2" s="120" t="s">
        <v>2350</v>
      </c>
      <c r="AX2" s="120" t="s">
        <v>2381</v>
      </c>
      <c r="AY2" s="120" t="s">
        <v>2389</v>
      </c>
      <c r="AZ2" s="120" t="s">
        <v>2534</v>
      </c>
      <c r="BA2" s="120" t="s">
        <v>2544</v>
      </c>
      <c r="BB2" s="120" t="s">
        <v>2691</v>
      </c>
      <c r="BC2" s="3"/>
      <c r="BD2" s="3"/>
    </row>
    <row r="3" spans="1:56" ht="15" customHeight="1">
      <c r="A3" s="65" t="s">
        <v>315</v>
      </c>
      <c r="B3" s="66"/>
      <c r="C3" s="66"/>
      <c r="D3" s="67">
        <v>400</v>
      </c>
      <c r="E3" s="69"/>
      <c r="F3" s="66"/>
      <c r="G3" s="66"/>
      <c r="H3" s="70" t="s">
        <v>315</v>
      </c>
      <c r="I3" s="71"/>
      <c r="J3" s="71"/>
      <c r="K3" s="70" t="s">
        <v>315</v>
      </c>
      <c r="L3" s="74">
        <v>1</v>
      </c>
      <c r="M3" s="75">
        <v>5416.12548828125</v>
      </c>
      <c r="N3" s="75">
        <v>3857.99560546875</v>
      </c>
      <c r="O3" s="76"/>
      <c r="P3" s="77"/>
      <c r="Q3" s="77"/>
      <c r="R3" s="48"/>
      <c r="S3" s="48">
        <v>1</v>
      </c>
      <c r="T3" s="48">
        <v>1</v>
      </c>
      <c r="U3" s="49">
        <v>0</v>
      </c>
      <c r="V3" s="49">
        <v>0</v>
      </c>
      <c r="W3" s="49">
        <v>0</v>
      </c>
      <c r="X3" s="49">
        <v>0.999997</v>
      </c>
      <c r="Y3" s="49">
        <v>0</v>
      </c>
      <c r="Z3" s="49" t="s">
        <v>2108</v>
      </c>
      <c r="AA3" s="72">
        <v>3</v>
      </c>
      <c r="AB3" s="72"/>
      <c r="AC3" s="73"/>
      <c r="AD3" s="79" t="s">
        <v>315</v>
      </c>
      <c r="AE3" s="79"/>
      <c r="AF3" s="79"/>
      <c r="AG3" s="79"/>
      <c r="AH3" s="79"/>
      <c r="AI3" s="79" t="str">
        <f>REPLACE(INDEX(GroupVertices[Group],MATCH(Vertices[[#This Row],[Vertex]],GroupVertices[Vertex],0)),1,1,"")</f>
        <v>1</v>
      </c>
      <c r="AJ3" s="48">
        <v>1</v>
      </c>
      <c r="AK3" s="49">
        <v>1.492537313432836</v>
      </c>
      <c r="AL3" s="48">
        <v>0</v>
      </c>
      <c r="AM3" s="49">
        <v>0</v>
      </c>
      <c r="AN3" s="48">
        <v>0</v>
      </c>
      <c r="AO3" s="49">
        <v>0</v>
      </c>
      <c r="AP3" s="48">
        <v>66</v>
      </c>
      <c r="AQ3" s="49">
        <v>98.50746268656717</v>
      </c>
      <c r="AR3" s="48">
        <v>67</v>
      </c>
      <c r="AS3" s="48"/>
      <c r="AT3" s="48"/>
      <c r="AU3" s="48"/>
      <c r="AV3" s="48"/>
      <c r="AW3" s="48" t="s">
        <v>1005</v>
      </c>
      <c r="AX3" s="48" t="s">
        <v>1005</v>
      </c>
      <c r="AY3" s="121" t="s">
        <v>2390</v>
      </c>
      <c r="AZ3" s="121" t="s">
        <v>2390</v>
      </c>
      <c r="BA3" s="121" t="s">
        <v>2545</v>
      </c>
      <c r="BB3" s="121" t="s">
        <v>2545</v>
      </c>
      <c r="BC3" s="3"/>
      <c r="BD3" s="3"/>
    </row>
    <row r="4" spans="1:59" ht="15">
      <c r="A4" s="65" t="s">
        <v>316</v>
      </c>
      <c r="B4" s="66"/>
      <c r="C4" s="66"/>
      <c r="D4" s="67">
        <v>400</v>
      </c>
      <c r="E4" s="69"/>
      <c r="F4" s="66"/>
      <c r="G4" s="66"/>
      <c r="H4" s="70" t="s">
        <v>316</v>
      </c>
      <c r="I4" s="71"/>
      <c r="J4" s="71"/>
      <c r="K4" s="70" t="s">
        <v>316</v>
      </c>
      <c r="L4" s="74">
        <v>1</v>
      </c>
      <c r="M4" s="75">
        <v>6015.8525390625</v>
      </c>
      <c r="N4" s="75">
        <v>3857.99560546875</v>
      </c>
      <c r="O4" s="76"/>
      <c r="P4" s="77"/>
      <c r="Q4" s="77"/>
      <c r="R4" s="87"/>
      <c r="S4" s="48">
        <v>1</v>
      </c>
      <c r="T4" s="48">
        <v>1</v>
      </c>
      <c r="U4" s="49">
        <v>0</v>
      </c>
      <c r="V4" s="49">
        <v>0</v>
      </c>
      <c r="W4" s="49">
        <v>0</v>
      </c>
      <c r="X4" s="49">
        <v>0.999997</v>
      </c>
      <c r="Y4" s="49">
        <v>0</v>
      </c>
      <c r="Z4" s="49" t="s">
        <v>2108</v>
      </c>
      <c r="AA4" s="72">
        <v>4</v>
      </c>
      <c r="AB4" s="72"/>
      <c r="AC4" s="73"/>
      <c r="AD4" s="79" t="s">
        <v>316</v>
      </c>
      <c r="AE4" s="79"/>
      <c r="AF4" s="79"/>
      <c r="AG4" s="79"/>
      <c r="AH4" s="79"/>
      <c r="AI4" s="79" t="str">
        <f>REPLACE(INDEX(GroupVertices[Group],MATCH(Vertices[[#This Row],[Vertex]],GroupVertices[Vertex],0)),1,1,"")</f>
        <v>1</v>
      </c>
      <c r="AJ4" s="48">
        <v>1</v>
      </c>
      <c r="AK4" s="49">
        <v>3.3333333333333335</v>
      </c>
      <c r="AL4" s="48">
        <v>0</v>
      </c>
      <c r="AM4" s="49">
        <v>0</v>
      </c>
      <c r="AN4" s="48">
        <v>0</v>
      </c>
      <c r="AO4" s="49">
        <v>0</v>
      </c>
      <c r="AP4" s="48">
        <v>29</v>
      </c>
      <c r="AQ4" s="49">
        <v>96.66666666666667</v>
      </c>
      <c r="AR4" s="48">
        <v>30</v>
      </c>
      <c r="AS4" s="48"/>
      <c r="AT4" s="48"/>
      <c r="AU4" s="48"/>
      <c r="AV4" s="48"/>
      <c r="AW4" s="48" t="s">
        <v>1006</v>
      </c>
      <c r="AX4" s="48" t="s">
        <v>1006</v>
      </c>
      <c r="AY4" s="121" t="s">
        <v>2391</v>
      </c>
      <c r="AZ4" s="121" t="s">
        <v>2391</v>
      </c>
      <c r="BA4" s="121" t="s">
        <v>2546</v>
      </c>
      <c r="BB4" s="121" t="s">
        <v>2546</v>
      </c>
      <c r="BC4" s="2"/>
      <c r="BD4" s="3"/>
      <c r="BE4" s="3"/>
      <c r="BF4" s="3"/>
      <c r="BG4" s="3"/>
    </row>
    <row r="5" spans="1:59" ht="15">
      <c r="A5" s="65" t="s">
        <v>317</v>
      </c>
      <c r="B5" s="66"/>
      <c r="C5" s="66"/>
      <c r="D5" s="67">
        <v>400</v>
      </c>
      <c r="E5" s="69"/>
      <c r="F5" s="66"/>
      <c r="G5" s="66"/>
      <c r="H5" s="70" t="s">
        <v>317</v>
      </c>
      <c r="I5" s="71"/>
      <c r="J5" s="71"/>
      <c r="K5" s="70" t="s">
        <v>317</v>
      </c>
      <c r="L5" s="74">
        <v>1</v>
      </c>
      <c r="M5" s="75">
        <v>618.3033447265625</v>
      </c>
      <c r="N5" s="75">
        <v>3096.99267578125</v>
      </c>
      <c r="O5" s="76"/>
      <c r="P5" s="77"/>
      <c r="Q5" s="77"/>
      <c r="R5" s="87"/>
      <c r="S5" s="48">
        <v>1</v>
      </c>
      <c r="T5" s="48">
        <v>1</v>
      </c>
      <c r="U5" s="49">
        <v>0</v>
      </c>
      <c r="V5" s="49">
        <v>0</v>
      </c>
      <c r="W5" s="49">
        <v>0</v>
      </c>
      <c r="X5" s="49">
        <v>0.999997</v>
      </c>
      <c r="Y5" s="49">
        <v>0</v>
      </c>
      <c r="Z5" s="49" t="s">
        <v>2108</v>
      </c>
      <c r="AA5" s="72">
        <v>5</v>
      </c>
      <c r="AB5" s="72"/>
      <c r="AC5" s="73"/>
      <c r="AD5" s="79" t="s">
        <v>317</v>
      </c>
      <c r="AE5" s="79"/>
      <c r="AF5" s="79" t="s">
        <v>1160</v>
      </c>
      <c r="AG5" s="79" t="s">
        <v>1169</v>
      </c>
      <c r="AH5" s="79" t="s">
        <v>1190</v>
      </c>
      <c r="AI5" s="79" t="str">
        <f>REPLACE(INDEX(GroupVertices[Group],MATCH(Vertices[[#This Row],[Vertex]],GroupVertices[Vertex],0)),1,1,"")</f>
        <v>1</v>
      </c>
      <c r="AJ5" s="48">
        <v>0</v>
      </c>
      <c r="AK5" s="49">
        <v>0</v>
      </c>
      <c r="AL5" s="48">
        <v>0</v>
      </c>
      <c r="AM5" s="49">
        <v>0</v>
      </c>
      <c r="AN5" s="48">
        <v>0</v>
      </c>
      <c r="AO5" s="49">
        <v>0</v>
      </c>
      <c r="AP5" s="48">
        <v>10</v>
      </c>
      <c r="AQ5" s="49">
        <v>100</v>
      </c>
      <c r="AR5" s="48">
        <v>10</v>
      </c>
      <c r="AS5" s="48"/>
      <c r="AT5" s="48"/>
      <c r="AU5" s="48"/>
      <c r="AV5" s="48"/>
      <c r="AW5" s="48" t="s">
        <v>1007</v>
      </c>
      <c r="AX5" s="48" t="s">
        <v>1007</v>
      </c>
      <c r="AY5" s="121" t="s">
        <v>2392</v>
      </c>
      <c r="AZ5" s="121" t="s">
        <v>2392</v>
      </c>
      <c r="BA5" s="121" t="s">
        <v>2547</v>
      </c>
      <c r="BB5" s="121" t="s">
        <v>2547</v>
      </c>
      <c r="BC5" s="2"/>
      <c r="BD5" s="3"/>
      <c r="BE5" s="3"/>
      <c r="BF5" s="3"/>
      <c r="BG5" s="3"/>
    </row>
    <row r="6" spans="1:59" ht="15">
      <c r="A6" s="65" t="s">
        <v>318</v>
      </c>
      <c r="B6" s="66"/>
      <c r="C6" s="66"/>
      <c r="D6" s="67">
        <v>400</v>
      </c>
      <c r="E6" s="69"/>
      <c r="F6" s="66"/>
      <c r="G6" s="66"/>
      <c r="H6" s="70" t="s">
        <v>318</v>
      </c>
      <c r="I6" s="71"/>
      <c r="J6" s="71"/>
      <c r="K6" s="70" t="s">
        <v>318</v>
      </c>
      <c r="L6" s="74">
        <v>1</v>
      </c>
      <c r="M6" s="75">
        <v>4816.39697265625</v>
      </c>
      <c r="N6" s="75">
        <v>3857.99560546875</v>
      </c>
      <c r="O6" s="76"/>
      <c r="P6" s="77"/>
      <c r="Q6" s="77"/>
      <c r="R6" s="87"/>
      <c r="S6" s="48">
        <v>1</v>
      </c>
      <c r="T6" s="48">
        <v>1</v>
      </c>
      <c r="U6" s="49">
        <v>0</v>
      </c>
      <c r="V6" s="49">
        <v>0</v>
      </c>
      <c r="W6" s="49">
        <v>0</v>
      </c>
      <c r="X6" s="49">
        <v>0.999997</v>
      </c>
      <c r="Y6" s="49">
        <v>0</v>
      </c>
      <c r="Z6" s="49" t="s">
        <v>2108</v>
      </c>
      <c r="AA6" s="72">
        <v>6</v>
      </c>
      <c r="AB6" s="72"/>
      <c r="AC6" s="73"/>
      <c r="AD6" s="79" t="s">
        <v>318</v>
      </c>
      <c r="AE6" s="79"/>
      <c r="AF6" s="79" t="s">
        <v>1160</v>
      </c>
      <c r="AG6" s="79" t="s">
        <v>1170</v>
      </c>
      <c r="AH6" s="79" t="s">
        <v>1191</v>
      </c>
      <c r="AI6" s="79" t="str">
        <f>REPLACE(INDEX(GroupVertices[Group],MATCH(Vertices[[#This Row],[Vertex]],GroupVertices[Vertex],0)),1,1,"")</f>
        <v>1</v>
      </c>
      <c r="AJ6" s="48">
        <v>4</v>
      </c>
      <c r="AK6" s="49">
        <v>6.666666666666667</v>
      </c>
      <c r="AL6" s="48">
        <v>0</v>
      </c>
      <c r="AM6" s="49">
        <v>0</v>
      </c>
      <c r="AN6" s="48">
        <v>0</v>
      </c>
      <c r="AO6" s="49">
        <v>0</v>
      </c>
      <c r="AP6" s="48">
        <v>56</v>
      </c>
      <c r="AQ6" s="49">
        <v>93.33333333333333</v>
      </c>
      <c r="AR6" s="48">
        <v>60</v>
      </c>
      <c r="AS6" s="48"/>
      <c r="AT6" s="48"/>
      <c r="AU6" s="48"/>
      <c r="AV6" s="48"/>
      <c r="AW6" s="48" t="s">
        <v>1008</v>
      </c>
      <c r="AX6" s="48" t="s">
        <v>1008</v>
      </c>
      <c r="AY6" s="121" t="s">
        <v>2393</v>
      </c>
      <c r="AZ6" s="121" t="s">
        <v>2393</v>
      </c>
      <c r="BA6" s="121" t="s">
        <v>2548</v>
      </c>
      <c r="BB6" s="121" t="s">
        <v>2548</v>
      </c>
      <c r="BC6" s="2"/>
      <c r="BD6" s="3"/>
      <c r="BE6" s="3"/>
      <c r="BF6" s="3"/>
      <c r="BG6" s="3"/>
    </row>
    <row r="7" spans="1:59" ht="15">
      <c r="A7" s="65" t="s">
        <v>319</v>
      </c>
      <c r="B7" s="66"/>
      <c r="C7" s="66"/>
      <c r="D7" s="67">
        <v>400</v>
      </c>
      <c r="E7" s="69"/>
      <c r="F7" s="66"/>
      <c r="G7" s="66"/>
      <c r="H7" s="70" t="s">
        <v>319</v>
      </c>
      <c r="I7" s="71"/>
      <c r="J7" s="71"/>
      <c r="K7" s="70" t="s">
        <v>319</v>
      </c>
      <c r="L7" s="74">
        <v>1</v>
      </c>
      <c r="M7" s="75">
        <v>3017.214111328125</v>
      </c>
      <c r="N7" s="75">
        <v>3857.99560546875</v>
      </c>
      <c r="O7" s="76"/>
      <c r="P7" s="77"/>
      <c r="Q7" s="77"/>
      <c r="R7" s="87"/>
      <c r="S7" s="48">
        <v>1</v>
      </c>
      <c r="T7" s="48">
        <v>1</v>
      </c>
      <c r="U7" s="49">
        <v>0</v>
      </c>
      <c r="V7" s="49">
        <v>0</v>
      </c>
      <c r="W7" s="49">
        <v>0</v>
      </c>
      <c r="X7" s="49">
        <v>0.999997</v>
      </c>
      <c r="Y7" s="49">
        <v>0</v>
      </c>
      <c r="Z7" s="49" t="s">
        <v>2108</v>
      </c>
      <c r="AA7" s="72">
        <v>7</v>
      </c>
      <c r="AB7" s="72"/>
      <c r="AC7" s="73"/>
      <c r="AD7" s="79" t="s">
        <v>319</v>
      </c>
      <c r="AE7" s="79"/>
      <c r="AF7" s="79" t="s">
        <v>1160</v>
      </c>
      <c r="AG7" s="79" t="s">
        <v>1171</v>
      </c>
      <c r="AH7" s="79" t="s">
        <v>1192</v>
      </c>
      <c r="AI7" s="79" t="str">
        <f>REPLACE(INDEX(GroupVertices[Group],MATCH(Vertices[[#This Row],[Vertex]],GroupVertices[Vertex],0)),1,1,"")</f>
        <v>1</v>
      </c>
      <c r="AJ7" s="48">
        <v>5</v>
      </c>
      <c r="AK7" s="49">
        <v>2.1186440677966103</v>
      </c>
      <c r="AL7" s="48">
        <v>6</v>
      </c>
      <c r="AM7" s="49">
        <v>2.542372881355932</v>
      </c>
      <c r="AN7" s="48">
        <v>0</v>
      </c>
      <c r="AO7" s="49">
        <v>0</v>
      </c>
      <c r="AP7" s="48">
        <v>225</v>
      </c>
      <c r="AQ7" s="49">
        <v>95.33898305084746</v>
      </c>
      <c r="AR7" s="48">
        <v>236</v>
      </c>
      <c r="AS7" s="48" t="s">
        <v>990</v>
      </c>
      <c r="AT7" s="48" t="s">
        <v>990</v>
      </c>
      <c r="AU7" s="48" t="s">
        <v>998</v>
      </c>
      <c r="AV7" s="48" t="s">
        <v>998</v>
      </c>
      <c r="AW7" s="48" t="s">
        <v>2351</v>
      </c>
      <c r="AX7" s="48" t="s">
        <v>2351</v>
      </c>
      <c r="AY7" s="121" t="s">
        <v>2394</v>
      </c>
      <c r="AZ7" s="121" t="s">
        <v>2394</v>
      </c>
      <c r="BA7" s="121" t="s">
        <v>2549</v>
      </c>
      <c r="BB7" s="121" t="s">
        <v>2549</v>
      </c>
      <c r="BC7" s="2"/>
      <c r="BD7" s="3"/>
      <c r="BE7" s="3"/>
      <c r="BF7" s="3"/>
      <c r="BG7" s="3"/>
    </row>
    <row r="8" spans="1:59" ht="15">
      <c r="A8" s="65" t="s">
        <v>320</v>
      </c>
      <c r="B8" s="66"/>
      <c r="C8" s="66"/>
      <c r="D8" s="67">
        <v>400</v>
      </c>
      <c r="E8" s="69"/>
      <c r="F8" s="66"/>
      <c r="G8" s="66"/>
      <c r="H8" s="70" t="s">
        <v>320</v>
      </c>
      <c r="I8" s="71"/>
      <c r="J8" s="71"/>
      <c r="K8" s="70" t="s">
        <v>320</v>
      </c>
      <c r="L8" s="74">
        <v>1</v>
      </c>
      <c r="M8" s="75">
        <v>7732.7724609375</v>
      </c>
      <c r="N8" s="75">
        <v>3446.187255859375</v>
      </c>
      <c r="O8" s="76"/>
      <c r="P8" s="77"/>
      <c r="Q8" s="77"/>
      <c r="R8" s="87"/>
      <c r="S8" s="48">
        <v>0</v>
      </c>
      <c r="T8" s="48">
        <v>1</v>
      </c>
      <c r="U8" s="49">
        <v>0</v>
      </c>
      <c r="V8" s="49">
        <v>1</v>
      </c>
      <c r="W8" s="49">
        <v>0</v>
      </c>
      <c r="X8" s="49">
        <v>0.701752</v>
      </c>
      <c r="Y8" s="49">
        <v>0</v>
      </c>
      <c r="Z8" s="49">
        <v>0</v>
      </c>
      <c r="AA8" s="72">
        <v>8</v>
      </c>
      <c r="AB8" s="72"/>
      <c r="AC8" s="73"/>
      <c r="AD8" s="79" t="s">
        <v>320</v>
      </c>
      <c r="AE8" s="79"/>
      <c r="AF8" s="79"/>
      <c r="AG8" s="79"/>
      <c r="AH8" s="79"/>
      <c r="AI8" s="79" t="str">
        <f>REPLACE(INDEX(GroupVertices[Group],MATCH(Vertices[[#This Row],[Vertex]],GroupVertices[Vertex],0)),1,1,"")</f>
        <v>19</v>
      </c>
      <c r="AJ8" s="48">
        <v>4</v>
      </c>
      <c r="AK8" s="49">
        <v>6.0606060606060606</v>
      </c>
      <c r="AL8" s="48">
        <v>0</v>
      </c>
      <c r="AM8" s="49">
        <v>0</v>
      </c>
      <c r="AN8" s="48">
        <v>0</v>
      </c>
      <c r="AO8" s="49">
        <v>0</v>
      </c>
      <c r="AP8" s="48">
        <v>62</v>
      </c>
      <c r="AQ8" s="49">
        <v>93.93939393939394</v>
      </c>
      <c r="AR8" s="48">
        <v>66</v>
      </c>
      <c r="AS8" s="48"/>
      <c r="AT8" s="48"/>
      <c r="AU8" s="48"/>
      <c r="AV8" s="48"/>
      <c r="AW8" s="48" t="s">
        <v>2220</v>
      </c>
      <c r="AX8" s="48" t="s">
        <v>2220</v>
      </c>
      <c r="AY8" s="121" t="s">
        <v>2395</v>
      </c>
      <c r="AZ8" s="121" t="s">
        <v>2395</v>
      </c>
      <c r="BA8" s="121" t="s">
        <v>2550</v>
      </c>
      <c r="BB8" s="121" t="s">
        <v>2550</v>
      </c>
      <c r="BC8" s="2"/>
      <c r="BD8" s="3"/>
      <c r="BE8" s="3"/>
      <c r="BF8" s="3"/>
      <c r="BG8" s="3"/>
    </row>
    <row r="9" spans="1:59" ht="15">
      <c r="A9" s="65" t="s">
        <v>433</v>
      </c>
      <c r="B9" s="66"/>
      <c r="C9" s="66"/>
      <c r="D9" s="67">
        <v>400</v>
      </c>
      <c r="E9" s="69"/>
      <c r="F9" s="66"/>
      <c r="G9" s="66"/>
      <c r="H9" s="70" t="s">
        <v>433</v>
      </c>
      <c r="I9" s="71"/>
      <c r="J9" s="71"/>
      <c r="K9" s="70" t="s">
        <v>433</v>
      </c>
      <c r="L9" s="74">
        <v>1</v>
      </c>
      <c r="M9" s="75">
        <v>7732.7724609375</v>
      </c>
      <c r="N9" s="75">
        <v>3056.052734375</v>
      </c>
      <c r="O9" s="76"/>
      <c r="P9" s="77"/>
      <c r="Q9" s="77"/>
      <c r="R9" s="87"/>
      <c r="S9" s="48">
        <v>2</v>
      </c>
      <c r="T9" s="48">
        <v>1</v>
      </c>
      <c r="U9" s="49">
        <v>0</v>
      </c>
      <c r="V9" s="49">
        <v>1</v>
      </c>
      <c r="W9" s="49">
        <v>0</v>
      </c>
      <c r="X9" s="49">
        <v>1.298241</v>
      </c>
      <c r="Y9" s="49">
        <v>0</v>
      </c>
      <c r="Z9" s="49">
        <v>0</v>
      </c>
      <c r="AA9" s="72">
        <v>9</v>
      </c>
      <c r="AB9" s="72"/>
      <c r="AC9" s="73"/>
      <c r="AD9" s="79" t="s">
        <v>433</v>
      </c>
      <c r="AE9" s="79"/>
      <c r="AF9" s="79"/>
      <c r="AG9" s="79"/>
      <c r="AH9" s="79"/>
      <c r="AI9" s="79" t="str">
        <f>REPLACE(INDEX(GroupVertices[Group],MATCH(Vertices[[#This Row],[Vertex]],GroupVertices[Vertex],0)),1,1,"")</f>
        <v>19</v>
      </c>
      <c r="AJ9" s="48">
        <v>8</v>
      </c>
      <c r="AK9" s="49">
        <v>5.755395683453237</v>
      </c>
      <c r="AL9" s="48">
        <v>0</v>
      </c>
      <c r="AM9" s="49">
        <v>0</v>
      </c>
      <c r="AN9" s="48">
        <v>0</v>
      </c>
      <c r="AO9" s="49">
        <v>0</v>
      </c>
      <c r="AP9" s="48">
        <v>131</v>
      </c>
      <c r="AQ9" s="49">
        <v>94.24460431654676</v>
      </c>
      <c r="AR9" s="48">
        <v>139</v>
      </c>
      <c r="AS9" s="48"/>
      <c r="AT9" s="48"/>
      <c r="AU9" s="48"/>
      <c r="AV9" s="48"/>
      <c r="AW9" s="48" t="s">
        <v>2220</v>
      </c>
      <c r="AX9" s="48" t="s">
        <v>2220</v>
      </c>
      <c r="AY9" s="121" t="s">
        <v>2396</v>
      </c>
      <c r="AZ9" s="121" t="s">
        <v>2535</v>
      </c>
      <c r="BA9" s="121" t="s">
        <v>2551</v>
      </c>
      <c r="BB9" s="121" t="s">
        <v>2692</v>
      </c>
      <c r="BC9" s="2"/>
      <c r="BD9" s="3"/>
      <c r="BE9" s="3"/>
      <c r="BF9" s="3"/>
      <c r="BG9" s="3"/>
    </row>
    <row r="10" spans="1:59" ht="15">
      <c r="A10" s="65" t="s">
        <v>321</v>
      </c>
      <c r="B10" s="66"/>
      <c r="C10" s="66"/>
      <c r="D10" s="67">
        <v>400</v>
      </c>
      <c r="E10" s="69"/>
      <c r="F10" s="66"/>
      <c r="G10" s="66"/>
      <c r="H10" s="70" t="s">
        <v>321</v>
      </c>
      <c r="I10" s="71"/>
      <c r="J10" s="71"/>
      <c r="K10" s="70" t="s">
        <v>321</v>
      </c>
      <c r="L10" s="74">
        <v>1</v>
      </c>
      <c r="M10" s="75">
        <v>8955.10546875</v>
      </c>
      <c r="N10" s="75">
        <v>8628.67578125</v>
      </c>
      <c r="O10" s="76"/>
      <c r="P10" s="77"/>
      <c r="Q10" s="77"/>
      <c r="R10" s="87"/>
      <c r="S10" s="48">
        <v>0</v>
      </c>
      <c r="T10" s="48">
        <v>1</v>
      </c>
      <c r="U10" s="49">
        <v>0</v>
      </c>
      <c r="V10" s="49">
        <v>0.02</v>
      </c>
      <c r="W10" s="49">
        <v>0.053377</v>
      </c>
      <c r="X10" s="49">
        <v>0.539579</v>
      </c>
      <c r="Y10" s="49">
        <v>0</v>
      </c>
      <c r="Z10" s="49">
        <v>0</v>
      </c>
      <c r="AA10" s="72">
        <v>10</v>
      </c>
      <c r="AB10" s="72"/>
      <c r="AC10" s="73"/>
      <c r="AD10" s="79" t="s">
        <v>321</v>
      </c>
      <c r="AE10" s="79"/>
      <c r="AF10" s="79"/>
      <c r="AG10" s="79"/>
      <c r="AH10" s="79"/>
      <c r="AI10" s="79" t="str">
        <f>REPLACE(INDEX(GroupVertices[Group],MATCH(Vertices[[#This Row],[Vertex]],GroupVertices[Vertex],0)),1,1,"")</f>
        <v>2</v>
      </c>
      <c r="AJ10" s="48">
        <v>5</v>
      </c>
      <c r="AK10" s="49">
        <v>4.464285714285714</v>
      </c>
      <c r="AL10" s="48">
        <v>0</v>
      </c>
      <c r="AM10" s="49">
        <v>0</v>
      </c>
      <c r="AN10" s="48">
        <v>0</v>
      </c>
      <c r="AO10" s="49">
        <v>0</v>
      </c>
      <c r="AP10" s="48">
        <v>107</v>
      </c>
      <c r="AQ10" s="49">
        <v>95.53571428571429</v>
      </c>
      <c r="AR10" s="48">
        <v>112</v>
      </c>
      <c r="AS10" s="48"/>
      <c r="AT10" s="48"/>
      <c r="AU10" s="48"/>
      <c r="AV10" s="48"/>
      <c r="AW10" s="48" t="s">
        <v>1011</v>
      </c>
      <c r="AX10" s="48" t="s">
        <v>1011</v>
      </c>
      <c r="AY10" s="121" t="s">
        <v>2397</v>
      </c>
      <c r="AZ10" s="121" t="s">
        <v>2397</v>
      </c>
      <c r="BA10" s="121" t="s">
        <v>2552</v>
      </c>
      <c r="BB10" s="121" t="s">
        <v>2552</v>
      </c>
      <c r="BC10" s="2"/>
      <c r="BD10" s="3"/>
      <c r="BE10" s="3"/>
      <c r="BF10" s="3"/>
      <c r="BG10" s="3"/>
    </row>
    <row r="11" spans="1:59" ht="15">
      <c r="A11" s="65" t="s">
        <v>468</v>
      </c>
      <c r="B11" s="66"/>
      <c r="C11" s="66"/>
      <c r="D11" s="67">
        <v>1000</v>
      </c>
      <c r="E11" s="69"/>
      <c r="F11" s="66"/>
      <c r="G11" s="66"/>
      <c r="H11" s="70" t="s">
        <v>468</v>
      </c>
      <c r="I11" s="71"/>
      <c r="J11" s="71"/>
      <c r="K11" s="70" t="s">
        <v>468</v>
      </c>
      <c r="L11" s="74">
        <v>9999</v>
      </c>
      <c r="M11" s="75">
        <v>7840.97216796875</v>
      </c>
      <c r="N11" s="75">
        <v>8706.3603515625</v>
      </c>
      <c r="O11" s="76"/>
      <c r="P11" s="77"/>
      <c r="Q11" s="77"/>
      <c r="R11" s="87"/>
      <c r="S11" s="48">
        <v>16</v>
      </c>
      <c r="T11" s="48">
        <v>0</v>
      </c>
      <c r="U11" s="49">
        <v>432</v>
      </c>
      <c r="V11" s="49">
        <v>0.034483</v>
      </c>
      <c r="W11" s="49">
        <v>0.076463</v>
      </c>
      <c r="X11" s="49">
        <v>7.333262</v>
      </c>
      <c r="Y11" s="49">
        <v>0</v>
      </c>
      <c r="Z11" s="49">
        <v>0</v>
      </c>
      <c r="AA11" s="72">
        <v>11</v>
      </c>
      <c r="AB11" s="72"/>
      <c r="AC11" s="73"/>
      <c r="AD11" s="79"/>
      <c r="AE11" s="79"/>
      <c r="AF11" s="79"/>
      <c r="AG11" s="79"/>
      <c r="AH11" s="79"/>
      <c r="AI11" s="79" t="str">
        <f>REPLACE(INDEX(GroupVertices[Group],MATCH(Vertices[[#This Row],[Vertex]],GroupVertices[Vertex],0)),1,1,"")</f>
        <v>2</v>
      </c>
      <c r="AJ11" s="48"/>
      <c r="AK11" s="49"/>
      <c r="AL11" s="48"/>
      <c r="AM11" s="49"/>
      <c r="AN11" s="48"/>
      <c r="AO11" s="49"/>
      <c r="AP11" s="48"/>
      <c r="AQ11" s="49"/>
      <c r="AR11" s="48"/>
      <c r="AS11" s="48"/>
      <c r="AT11" s="48"/>
      <c r="AU11" s="48"/>
      <c r="AV11" s="48"/>
      <c r="AW11" s="48"/>
      <c r="AX11" s="48"/>
      <c r="AY11" s="48"/>
      <c r="AZ11" s="48"/>
      <c r="BA11" s="48"/>
      <c r="BB11" s="48"/>
      <c r="BC11" s="2"/>
      <c r="BD11" s="3"/>
      <c r="BE11" s="3"/>
      <c r="BF11" s="3"/>
      <c r="BG11" s="3"/>
    </row>
    <row r="12" spans="1:59" ht="15">
      <c r="A12" s="65" t="s">
        <v>322</v>
      </c>
      <c r="B12" s="66"/>
      <c r="C12" s="66"/>
      <c r="D12" s="67">
        <v>400</v>
      </c>
      <c r="E12" s="69"/>
      <c r="F12" s="66"/>
      <c r="G12" s="66"/>
      <c r="H12" s="70" t="s">
        <v>322</v>
      </c>
      <c r="I12" s="71"/>
      <c r="J12" s="71"/>
      <c r="K12" s="70" t="s">
        <v>322</v>
      </c>
      <c r="L12" s="74">
        <v>1</v>
      </c>
      <c r="M12" s="75">
        <v>6634.15625</v>
      </c>
      <c r="N12" s="75">
        <v>8695.0283203125</v>
      </c>
      <c r="O12" s="76"/>
      <c r="P12" s="77"/>
      <c r="Q12" s="77"/>
      <c r="R12" s="87"/>
      <c r="S12" s="48">
        <v>0</v>
      </c>
      <c r="T12" s="48">
        <v>1</v>
      </c>
      <c r="U12" s="49">
        <v>0</v>
      </c>
      <c r="V12" s="49">
        <v>0.02</v>
      </c>
      <c r="W12" s="49">
        <v>0.053377</v>
      </c>
      <c r="X12" s="49">
        <v>0.539579</v>
      </c>
      <c r="Y12" s="49">
        <v>0</v>
      </c>
      <c r="Z12" s="49">
        <v>0</v>
      </c>
      <c r="AA12" s="72">
        <v>12</v>
      </c>
      <c r="AB12" s="72"/>
      <c r="AC12" s="73"/>
      <c r="AD12" s="79" t="s">
        <v>322</v>
      </c>
      <c r="AE12" s="79"/>
      <c r="AF12" s="79"/>
      <c r="AG12" s="79"/>
      <c r="AH12" s="79"/>
      <c r="AI12" s="79" t="str">
        <f>REPLACE(INDEX(GroupVertices[Group],MATCH(Vertices[[#This Row],[Vertex]],GroupVertices[Vertex],0)),1,1,"")</f>
        <v>2</v>
      </c>
      <c r="AJ12" s="48">
        <v>1</v>
      </c>
      <c r="AK12" s="49">
        <v>8.333333333333334</v>
      </c>
      <c r="AL12" s="48">
        <v>0</v>
      </c>
      <c r="AM12" s="49">
        <v>0</v>
      </c>
      <c r="AN12" s="48">
        <v>0</v>
      </c>
      <c r="AO12" s="49">
        <v>0</v>
      </c>
      <c r="AP12" s="48">
        <v>11</v>
      </c>
      <c r="AQ12" s="49">
        <v>91.66666666666667</v>
      </c>
      <c r="AR12" s="48">
        <v>12</v>
      </c>
      <c r="AS12" s="48"/>
      <c r="AT12" s="48"/>
      <c r="AU12" s="48"/>
      <c r="AV12" s="48"/>
      <c r="AW12" s="48" t="s">
        <v>1012</v>
      </c>
      <c r="AX12" s="48" t="s">
        <v>1012</v>
      </c>
      <c r="AY12" s="121" t="s">
        <v>2398</v>
      </c>
      <c r="AZ12" s="121" t="s">
        <v>2398</v>
      </c>
      <c r="BA12" s="121" t="s">
        <v>2553</v>
      </c>
      <c r="BB12" s="121" t="s">
        <v>2553</v>
      </c>
      <c r="BC12" s="2"/>
      <c r="BD12" s="3"/>
      <c r="BE12" s="3"/>
      <c r="BF12" s="3"/>
      <c r="BG12" s="3"/>
    </row>
    <row r="13" spans="1:59" ht="15">
      <c r="A13" s="65" t="s">
        <v>323</v>
      </c>
      <c r="B13" s="66"/>
      <c r="C13" s="66"/>
      <c r="D13" s="67">
        <v>470.5882352941177</v>
      </c>
      <c r="E13" s="69"/>
      <c r="F13" s="66"/>
      <c r="G13" s="66"/>
      <c r="H13" s="70" t="s">
        <v>323</v>
      </c>
      <c r="I13" s="71"/>
      <c r="J13" s="71"/>
      <c r="K13" s="70" t="s">
        <v>323</v>
      </c>
      <c r="L13" s="74">
        <v>47.28703703703704</v>
      </c>
      <c r="M13" s="75">
        <v>8459.8759765625</v>
      </c>
      <c r="N13" s="75">
        <v>4281.84521484375</v>
      </c>
      <c r="O13" s="76"/>
      <c r="P13" s="77"/>
      <c r="Q13" s="77"/>
      <c r="R13" s="87"/>
      <c r="S13" s="48">
        <v>0</v>
      </c>
      <c r="T13" s="48">
        <v>2</v>
      </c>
      <c r="U13" s="49">
        <v>2</v>
      </c>
      <c r="V13" s="49">
        <v>0.5</v>
      </c>
      <c r="W13" s="49">
        <v>0</v>
      </c>
      <c r="X13" s="49">
        <v>1.19638</v>
      </c>
      <c r="Y13" s="49">
        <v>0</v>
      </c>
      <c r="Z13" s="49">
        <v>0</v>
      </c>
      <c r="AA13" s="72">
        <v>13</v>
      </c>
      <c r="AB13" s="72"/>
      <c r="AC13" s="73"/>
      <c r="AD13" s="79" t="s">
        <v>323</v>
      </c>
      <c r="AE13" s="79"/>
      <c r="AF13" s="79"/>
      <c r="AG13" s="79"/>
      <c r="AH13" s="79"/>
      <c r="AI13" s="79" t="str">
        <f>REPLACE(INDEX(GroupVertices[Group],MATCH(Vertices[[#This Row],[Vertex]],GroupVertices[Vertex],0)),1,1,"")</f>
        <v>7</v>
      </c>
      <c r="AJ13" s="48">
        <v>4</v>
      </c>
      <c r="AK13" s="49">
        <v>1.6260162601626016</v>
      </c>
      <c r="AL13" s="48">
        <v>0</v>
      </c>
      <c r="AM13" s="49">
        <v>0</v>
      </c>
      <c r="AN13" s="48">
        <v>0</v>
      </c>
      <c r="AO13" s="49">
        <v>0</v>
      </c>
      <c r="AP13" s="48">
        <v>242</v>
      </c>
      <c r="AQ13" s="49">
        <v>98.3739837398374</v>
      </c>
      <c r="AR13" s="48">
        <v>246</v>
      </c>
      <c r="AS13" s="48"/>
      <c r="AT13" s="48"/>
      <c r="AU13" s="48"/>
      <c r="AV13" s="48"/>
      <c r="AW13" s="48" t="s">
        <v>2352</v>
      </c>
      <c r="AX13" s="48" t="s">
        <v>2352</v>
      </c>
      <c r="AY13" s="121" t="s">
        <v>2399</v>
      </c>
      <c r="AZ13" s="121" t="s">
        <v>2399</v>
      </c>
      <c r="BA13" s="121" t="s">
        <v>2554</v>
      </c>
      <c r="BB13" s="121" t="s">
        <v>2554</v>
      </c>
      <c r="BC13" s="2"/>
      <c r="BD13" s="3"/>
      <c r="BE13" s="3"/>
      <c r="BF13" s="3"/>
      <c r="BG13" s="3"/>
    </row>
    <row r="14" spans="1:59" ht="15">
      <c r="A14" s="65" t="s">
        <v>469</v>
      </c>
      <c r="B14" s="66"/>
      <c r="C14" s="66"/>
      <c r="D14" s="67">
        <v>400</v>
      </c>
      <c r="E14" s="69"/>
      <c r="F14" s="66"/>
      <c r="G14" s="66"/>
      <c r="H14" s="70" t="s">
        <v>469</v>
      </c>
      <c r="I14" s="71"/>
      <c r="J14" s="71"/>
      <c r="K14" s="70" t="s">
        <v>469</v>
      </c>
      <c r="L14" s="74">
        <v>1</v>
      </c>
      <c r="M14" s="75">
        <v>8459.8759765625</v>
      </c>
      <c r="N14" s="75">
        <v>5110.27880859375</v>
      </c>
      <c r="O14" s="76"/>
      <c r="P14" s="77"/>
      <c r="Q14" s="77"/>
      <c r="R14" s="87"/>
      <c r="S14" s="48">
        <v>1</v>
      </c>
      <c r="T14" s="48">
        <v>0</v>
      </c>
      <c r="U14" s="49">
        <v>0</v>
      </c>
      <c r="V14" s="49">
        <v>0.333333</v>
      </c>
      <c r="W14" s="49">
        <v>0</v>
      </c>
      <c r="X14" s="49">
        <v>0.658461</v>
      </c>
      <c r="Y14" s="49">
        <v>0</v>
      </c>
      <c r="Z14" s="49">
        <v>0</v>
      </c>
      <c r="AA14" s="72">
        <v>14</v>
      </c>
      <c r="AB14" s="72"/>
      <c r="AC14" s="73"/>
      <c r="AD14" s="79"/>
      <c r="AE14" s="79"/>
      <c r="AF14" s="79"/>
      <c r="AG14" s="79"/>
      <c r="AH14" s="79"/>
      <c r="AI14" s="79" t="str">
        <f>REPLACE(INDEX(GroupVertices[Group],MATCH(Vertices[[#This Row],[Vertex]],GroupVertices[Vertex],0)),1,1,"")</f>
        <v>7</v>
      </c>
      <c r="AJ14" s="48"/>
      <c r="AK14" s="49"/>
      <c r="AL14" s="48"/>
      <c r="AM14" s="49"/>
      <c r="AN14" s="48"/>
      <c r="AO14" s="49"/>
      <c r="AP14" s="48"/>
      <c r="AQ14" s="49"/>
      <c r="AR14" s="48"/>
      <c r="AS14" s="48"/>
      <c r="AT14" s="48"/>
      <c r="AU14" s="48"/>
      <c r="AV14" s="48"/>
      <c r="AW14" s="48"/>
      <c r="AX14" s="48"/>
      <c r="AY14" s="48"/>
      <c r="AZ14" s="48"/>
      <c r="BA14" s="48"/>
      <c r="BB14" s="48"/>
      <c r="BC14" s="2"/>
      <c r="BD14" s="3"/>
      <c r="BE14" s="3"/>
      <c r="BF14" s="3"/>
      <c r="BG14" s="3"/>
    </row>
    <row r="15" spans="1:59" ht="15">
      <c r="A15" s="65" t="s">
        <v>417</v>
      </c>
      <c r="B15" s="66"/>
      <c r="C15" s="66"/>
      <c r="D15" s="67">
        <v>400</v>
      </c>
      <c r="E15" s="69"/>
      <c r="F15" s="66"/>
      <c r="G15" s="66"/>
      <c r="H15" s="70" t="s">
        <v>417</v>
      </c>
      <c r="I15" s="71"/>
      <c r="J15" s="71"/>
      <c r="K15" s="70" t="s">
        <v>417</v>
      </c>
      <c r="L15" s="74">
        <v>1</v>
      </c>
      <c r="M15" s="75">
        <v>8459.8759765625</v>
      </c>
      <c r="N15" s="75">
        <v>4696.06201171875</v>
      </c>
      <c r="O15" s="76"/>
      <c r="P15" s="77"/>
      <c r="Q15" s="77"/>
      <c r="R15" s="87"/>
      <c r="S15" s="48">
        <v>2</v>
      </c>
      <c r="T15" s="48">
        <v>1</v>
      </c>
      <c r="U15" s="49">
        <v>0</v>
      </c>
      <c r="V15" s="49">
        <v>0.333333</v>
      </c>
      <c r="W15" s="49">
        <v>0</v>
      </c>
      <c r="X15" s="49">
        <v>1.145149</v>
      </c>
      <c r="Y15" s="49">
        <v>0</v>
      </c>
      <c r="Z15" s="49">
        <v>0</v>
      </c>
      <c r="AA15" s="72">
        <v>15</v>
      </c>
      <c r="AB15" s="72"/>
      <c r="AC15" s="73"/>
      <c r="AD15" s="79" t="s">
        <v>417</v>
      </c>
      <c r="AE15" s="79"/>
      <c r="AF15" s="79"/>
      <c r="AG15" s="79"/>
      <c r="AH15" s="79"/>
      <c r="AI15" s="79" t="str">
        <f>REPLACE(INDEX(GroupVertices[Group],MATCH(Vertices[[#This Row],[Vertex]],GroupVertices[Vertex],0)),1,1,"")</f>
        <v>7</v>
      </c>
      <c r="AJ15" s="48">
        <v>3</v>
      </c>
      <c r="AK15" s="49">
        <v>1.2552301255230125</v>
      </c>
      <c r="AL15" s="48">
        <v>0</v>
      </c>
      <c r="AM15" s="49">
        <v>0</v>
      </c>
      <c r="AN15" s="48">
        <v>0</v>
      </c>
      <c r="AO15" s="49">
        <v>0</v>
      </c>
      <c r="AP15" s="48">
        <v>236</v>
      </c>
      <c r="AQ15" s="49">
        <v>98.74476987447699</v>
      </c>
      <c r="AR15" s="48">
        <v>239</v>
      </c>
      <c r="AS15" s="48"/>
      <c r="AT15" s="48"/>
      <c r="AU15" s="48"/>
      <c r="AV15" s="48"/>
      <c r="AW15" s="48" t="s">
        <v>2213</v>
      </c>
      <c r="AX15" s="48" t="s">
        <v>2382</v>
      </c>
      <c r="AY15" s="121" t="s">
        <v>2400</v>
      </c>
      <c r="AZ15" s="121" t="s">
        <v>2536</v>
      </c>
      <c r="BA15" s="121" t="s">
        <v>2555</v>
      </c>
      <c r="BB15" s="121" t="s">
        <v>2693</v>
      </c>
      <c r="BC15" s="2"/>
      <c r="BD15" s="3"/>
      <c r="BE15" s="3"/>
      <c r="BF15" s="3"/>
      <c r="BG15" s="3"/>
    </row>
    <row r="16" spans="1:59" ht="15">
      <c r="A16" s="65" t="s">
        <v>324</v>
      </c>
      <c r="B16" s="66"/>
      <c r="C16" s="66"/>
      <c r="D16" s="67">
        <v>400</v>
      </c>
      <c r="E16" s="69"/>
      <c r="F16" s="66"/>
      <c r="G16" s="66"/>
      <c r="H16" s="70" t="s">
        <v>324</v>
      </c>
      <c r="I16" s="71"/>
      <c r="J16" s="71"/>
      <c r="K16" s="70" t="s">
        <v>324</v>
      </c>
      <c r="L16" s="74">
        <v>1</v>
      </c>
      <c r="M16" s="75">
        <v>3616.94189453125</v>
      </c>
      <c r="N16" s="75">
        <v>3857.99560546875</v>
      </c>
      <c r="O16" s="76"/>
      <c r="P16" s="77"/>
      <c r="Q16" s="77"/>
      <c r="R16" s="87"/>
      <c r="S16" s="48">
        <v>1</v>
      </c>
      <c r="T16" s="48">
        <v>1</v>
      </c>
      <c r="U16" s="49">
        <v>0</v>
      </c>
      <c r="V16" s="49">
        <v>0</v>
      </c>
      <c r="W16" s="49">
        <v>0</v>
      </c>
      <c r="X16" s="49">
        <v>0.999997</v>
      </c>
      <c r="Y16" s="49">
        <v>0</v>
      </c>
      <c r="Z16" s="49" t="s">
        <v>2108</v>
      </c>
      <c r="AA16" s="72">
        <v>16</v>
      </c>
      <c r="AB16" s="72"/>
      <c r="AC16" s="73"/>
      <c r="AD16" s="79" t="s">
        <v>324</v>
      </c>
      <c r="AE16" s="79"/>
      <c r="AF16" s="79" t="s">
        <v>1160</v>
      </c>
      <c r="AG16" s="79" t="s">
        <v>1172</v>
      </c>
      <c r="AH16" s="79" t="s">
        <v>1193</v>
      </c>
      <c r="AI16" s="79" t="str">
        <f>REPLACE(INDEX(GroupVertices[Group],MATCH(Vertices[[#This Row],[Vertex]],GroupVertices[Vertex],0)),1,1,"")</f>
        <v>1</v>
      </c>
      <c r="AJ16" s="48">
        <v>1</v>
      </c>
      <c r="AK16" s="49">
        <v>3.4482758620689653</v>
      </c>
      <c r="AL16" s="48">
        <v>0</v>
      </c>
      <c r="AM16" s="49">
        <v>0</v>
      </c>
      <c r="AN16" s="48">
        <v>0</v>
      </c>
      <c r="AO16" s="49">
        <v>0</v>
      </c>
      <c r="AP16" s="48">
        <v>28</v>
      </c>
      <c r="AQ16" s="49">
        <v>96.55172413793103</v>
      </c>
      <c r="AR16" s="48">
        <v>29</v>
      </c>
      <c r="AS16" s="48"/>
      <c r="AT16" s="48"/>
      <c r="AU16" s="48"/>
      <c r="AV16" s="48"/>
      <c r="AW16" s="48" t="s">
        <v>1014</v>
      </c>
      <c r="AX16" s="48" t="s">
        <v>1014</v>
      </c>
      <c r="AY16" s="121" t="s">
        <v>2401</v>
      </c>
      <c r="AZ16" s="121" t="s">
        <v>2401</v>
      </c>
      <c r="BA16" s="121" t="s">
        <v>2556</v>
      </c>
      <c r="BB16" s="121" t="s">
        <v>2556</v>
      </c>
      <c r="BC16" s="2"/>
      <c r="BD16" s="3"/>
      <c r="BE16" s="3"/>
      <c r="BF16" s="3"/>
      <c r="BG16" s="3"/>
    </row>
    <row r="17" spans="1:59" ht="15">
      <c r="A17" s="65" t="s">
        <v>325</v>
      </c>
      <c r="B17" s="66"/>
      <c r="C17" s="66"/>
      <c r="D17" s="67">
        <v>1000</v>
      </c>
      <c r="E17" s="69"/>
      <c r="F17" s="66"/>
      <c r="G17" s="66"/>
      <c r="H17" s="70" t="s">
        <v>325</v>
      </c>
      <c r="I17" s="71"/>
      <c r="J17" s="71"/>
      <c r="K17" s="70" t="s">
        <v>325</v>
      </c>
      <c r="L17" s="74">
        <v>973.0277777777778</v>
      </c>
      <c r="M17" s="75">
        <v>8876.2939453125</v>
      </c>
      <c r="N17" s="75">
        <v>9162.3154296875</v>
      </c>
      <c r="O17" s="76"/>
      <c r="P17" s="77"/>
      <c r="Q17" s="77"/>
      <c r="R17" s="87"/>
      <c r="S17" s="48">
        <v>0</v>
      </c>
      <c r="T17" s="48">
        <v>2</v>
      </c>
      <c r="U17" s="49">
        <v>42</v>
      </c>
      <c r="V17" s="49">
        <v>0.020833</v>
      </c>
      <c r="W17" s="49">
        <v>0.056801</v>
      </c>
      <c r="X17" s="49">
        <v>1.04435</v>
      </c>
      <c r="Y17" s="49">
        <v>0</v>
      </c>
      <c r="Z17" s="49">
        <v>0</v>
      </c>
      <c r="AA17" s="72">
        <v>17</v>
      </c>
      <c r="AB17" s="72"/>
      <c r="AC17" s="73"/>
      <c r="AD17" s="79" t="s">
        <v>325</v>
      </c>
      <c r="AE17" s="79"/>
      <c r="AF17" s="79"/>
      <c r="AG17" s="79"/>
      <c r="AH17" s="79"/>
      <c r="AI17" s="79" t="str">
        <f>REPLACE(INDEX(GroupVertices[Group],MATCH(Vertices[[#This Row],[Vertex]],GroupVertices[Vertex],0)),1,1,"")</f>
        <v>2</v>
      </c>
      <c r="AJ17" s="48">
        <v>2</v>
      </c>
      <c r="AK17" s="49">
        <v>1.2658227848101267</v>
      </c>
      <c r="AL17" s="48">
        <v>2</v>
      </c>
      <c r="AM17" s="49">
        <v>1.2658227848101267</v>
      </c>
      <c r="AN17" s="48">
        <v>0</v>
      </c>
      <c r="AO17" s="49">
        <v>0</v>
      </c>
      <c r="AP17" s="48">
        <v>154</v>
      </c>
      <c r="AQ17" s="49">
        <v>97.46835443037975</v>
      </c>
      <c r="AR17" s="48">
        <v>158</v>
      </c>
      <c r="AS17" s="48"/>
      <c r="AT17" s="48"/>
      <c r="AU17" s="48"/>
      <c r="AV17" s="48"/>
      <c r="AW17" s="48" t="s">
        <v>2353</v>
      </c>
      <c r="AX17" s="48" t="s">
        <v>2353</v>
      </c>
      <c r="AY17" s="121" t="s">
        <v>2402</v>
      </c>
      <c r="AZ17" s="121" t="s">
        <v>2402</v>
      </c>
      <c r="BA17" s="121" t="s">
        <v>2557</v>
      </c>
      <c r="BB17" s="121" t="s">
        <v>2557</v>
      </c>
      <c r="BC17" s="2"/>
      <c r="BD17" s="3"/>
      <c r="BE17" s="3"/>
      <c r="BF17" s="3"/>
      <c r="BG17" s="3"/>
    </row>
    <row r="18" spans="1:59" ht="15">
      <c r="A18" s="65" t="s">
        <v>470</v>
      </c>
      <c r="B18" s="66"/>
      <c r="C18" s="66"/>
      <c r="D18" s="67">
        <v>400</v>
      </c>
      <c r="E18" s="69"/>
      <c r="F18" s="66"/>
      <c r="G18" s="66"/>
      <c r="H18" s="70" t="s">
        <v>470</v>
      </c>
      <c r="I18" s="71"/>
      <c r="J18" s="71"/>
      <c r="K18" s="70" t="s">
        <v>470</v>
      </c>
      <c r="L18" s="74">
        <v>1</v>
      </c>
      <c r="M18" s="75">
        <v>9680.560546875</v>
      </c>
      <c r="N18" s="75">
        <v>9565.517578125</v>
      </c>
      <c r="O18" s="76"/>
      <c r="P18" s="77"/>
      <c r="Q18" s="77"/>
      <c r="R18" s="87"/>
      <c r="S18" s="48">
        <v>1</v>
      </c>
      <c r="T18" s="48">
        <v>0</v>
      </c>
      <c r="U18" s="49">
        <v>0</v>
      </c>
      <c r="V18" s="49">
        <v>0.014493</v>
      </c>
      <c r="W18" s="49">
        <v>0.004905</v>
      </c>
      <c r="X18" s="49">
        <v>0.593849</v>
      </c>
      <c r="Y18" s="49">
        <v>0</v>
      </c>
      <c r="Z18" s="49">
        <v>0</v>
      </c>
      <c r="AA18" s="72">
        <v>18</v>
      </c>
      <c r="AB18" s="72"/>
      <c r="AC18" s="73"/>
      <c r="AD18" s="79"/>
      <c r="AE18" s="79"/>
      <c r="AF18" s="79"/>
      <c r="AG18" s="79"/>
      <c r="AH18" s="79"/>
      <c r="AI18" s="79" t="str">
        <f>REPLACE(INDEX(GroupVertices[Group],MATCH(Vertices[[#This Row],[Vertex]],GroupVertices[Vertex],0)),1,1,"")</f>
        <v>2</v>
      </c>
      <c r="AJ18" s="48"/>
      <c r="AK18" s="49"/>
      <c r="AL18" s="48"/>
      <c r="AM18" s="49"/>
      <c r="AN18" s="48"/>
      <c r="AO18" s="49"/>
      <c r="AP18" s="48"/>
      <c r="AQ18" s="49"/>
      <c r="AR18" s="48"/>
      <c r="AS18" s="48"/>
      <c r="AT18" s="48"/>
      <c r="AU18" s="48"/>
      <c r="AV18" s="48"/>
      <c r="AW18" s="48"/>
      <c r="AX18" s="48"/>
      <c r="AY18" s="48"/>
      <c r="AZ18" s="48"/>
      <c r="BA18" s="48"/>
      <c r="BB18" s="48"/>
      <c r="BC18" s="2"/>
      <c r="BD18" s="3"/>
      <c r="BE18" s="3"/>
      <c r="BF18" s="3"/>
      <c r="BG18" s="3"/>
    </row>
    <row r="19" spans="1:59" ht="15">
      <c r="A19" s="65" t="s">
        <v>326</v>
      </c>
      <c r="B19" s="66"/>
      <c r="C19" s="66"/>
      <c r="D19" s="67">
        <v>400</v>
      </c>
      <c r="E19" s="69"/>
      <c r="F19" s="66"/>
      <c r="G19" s="66"/>
      <c r="H19" s="70" t="s">
        <v>326</v>
      </c>
      <c r="I19" s="71"/>
      <c r="J19" s="71"/>
      <c r="K19" s="70" t="s">
        <v>326</v>
      </c>
      <c r="L19" s="74">
        <v>1</v>
      </c>
      <c r="M19" s="75">
        <v>7617.76708984375</v>
      </c>
      <c r="N19" s="75">
        <v>9257.9384765625</v>
      </c>
      <c r="O19" s="76"/>
      <c r="P19" s="77"/>
      <c r="Q19" s="77"/>
      <c r="R19" s="87"/>
      <c r="S19" s="48">
        <v>0</v>
      </c>
      <c r="T19" s="48">
        <v>1</v>
      </c>
      <c r="U19" s="49">
        <v>0</v>
      </c>
      <c r="V19" s="49">
        <v>0.02</v>
      </c>
      <c r="W19" s="49">
        <v>0.053377</v>
      </c>
      <c r="X19" s="49">
        <v>0.539579</v>
      </c>
      <c r="Y19" s="49">
        <v>0</v>
      </c>
      <c r="Z19" s="49">
        <v>0</v>
      </c>
      <c r="AA19" s="72">
        <v>19</v>
      </c>
      <c r="AB19" s="72"/>
      <c r="AC19" s="73"/>
      <c r="AD19" s="79" t="s">
        <v>326</v>
      </c>
      <c r="AE19" s="79"/>
      <c r="AF19" s="79" t="s">
        <v>1160</v>
      </c>
      <c r="AG19" s="79" t="s">
        <v>1173</v>
      </c>
      <c r="AH19" s="79" t="s">
        <v>1194</v>
      </c>
      <c r="AI19" s="79" t="str">
        <f>REPLACE(INDEX(GroupVertices[Group],MATCH(Vertices[[#This Row],[Vertex]],GroupVertices[Vertex],0)),1,1,"")</f>
        <v>2</v>
      </c>
      <c r="AJ19" s="48">
        <v>1</v>
      </c>
      <c r="AK19" s="49">
        <v>1.36986301369863</v>
      </c>
      <c r="AL19" s="48">
        <v>4</v>
      </c>
      <c r="AM19" s="49">
        <v>5.47945205479452</v>
      </c>
      <c r="AN19" s="48">
        <v>0</v>
      </c>
      <c r="AO19" s="49">
        <v>0</v>
      </c>
      <c r="AP19" s="48">
        <v>68</v>
      </c>
      <c r="AQ19" s="49">
        <v>93.15068493150685</v>
      </c>
      <c r="AR19" s="48">
        <v>73</v>
      </c>
      <c r="AS19" s="48"/>
      <c r="AT19" s="48"/>
      <c r="AU19" s="48"/>
      <c r="AV19" s="48"/>
      <c r="AW19" s="48" t="s">
        <v>1016</v>
      </c>
      <c r="AX19" s="48" t="s">
        <v>1016</v>
      </c>
      <c r="AY19" s="121" t="s">
        <v>2403</v>
      </c>
      <c r="AZ19" s="121" t="s">
        <v>2403</v>
      </c>
      <c r="BA19" s="121" t="s">
        <v>2558</v>
      </c>
      <c r="BB19" s="121" t="s">
        <v>2558</v>
      </c>
      <c r="BC19" s="2"/>
      <c r="BD19" s="3"/>
      <c r="BE19" s="3"/>
      <c r="BF19" s="3"/>
      <c r="BG19" s="3"/>
    </row>
    <row r="20" spans="1:59" ht="15">
      <c r="A20" s="65" t="s">
        <v>327</v>
      </c>
      <c r="B20" s="66"/>
      <c r="C20" s="66"/>
      <c r="D20" s="67">
        <v>1000</v>
      </c>
      <c r="E20" s="69"/>
      <c r="F20" s="66"/>
      <c r="G20" s="66"/>
      <c r="H20" s="70" t="s">
        <v>327</v>
      </c>
      <c r="I20" s="71"/>
      <c r="J20" s="71"/>
      <c r="K20" s="70" t="s">
        <v>327</v>
      </c>
      <c r="L20" s="74">
        <v>973.0277777777778</v>
      </c>
      <c r="M20" s="75">
        <v>8471.0185546875</v>
      </c>
      <c r="N20" s="75">
        <v>8003.45751953125</v>
      </c>
      <c r="O20" s="76"/>
      <c r="P20" s="77"/>
      <c r="Q20" s="77"/>
      <c r="R20" s="87"/>
      <c r="S20" s="48">
        <v>0</v>
      </c>
      <c r="T20" s="48">
        <v>2</v>
      </c>
      <c r="U20" s="49">
        <v>42</v>
      </c>
      <c r="V20" s="49">
        <v>0.020833</v>
      </c>
      <c r="W20" s="49">
        <v>0.056801</v>
      </c>
      <c r="X20" s="49">
        <v>1.04435</v>
      </c>
      <c r="Y20" s="49">
        <v>0</v>
      </c>
      <c r="Z20" s="49">
        <v>0</v>
      </c>
      <c r="AA20" s="72">
        <v>20</v>
      </c>
      <c r="AB20" s="72"/>
      <c r="AC20" s="73"/>
      <c r="AD20" s="79" t="s">
        <v>327</v>
      </c>
      <c r="AE20" s="79"/>
      <c r="AF20" s="79"/>
      <c r="AG20" s="79"/>
      <c r="AH20" s="79"/>
      <c r="AI20" s="79" t="str">
        <f>REPLACE(INDEX(GroupVertices[Group],MATCH(Vertices[[#This Row],[Vertex]],GroupVertices[Vertex],0)),1,1,"")</f>
        <v>2</v>
      </c>
      <c r="AJ20" s="48">
        <v>8</v>
      </c>
      <c r="AK20" s="49">
        <v>7.017543859649122</v>
      </c>
      <c r="AL20" s="48">
        <v>0</v>
      </c>
      <c r="AM20" s="49">
        <v>0</v>
      </c>
      <c r="AN20" s="48">
        <v>0</v>
      </c>
      <c r="AO20" s="49">
        <v>0</v>
      </c>
      <c r="AP20" s="48">
        <v>106</v>
      </c>
      <c r="AQ20" s="49">
        <v>92.98245614035088</v>
      </c>
      <c r="AR20" s="48">
        <v>114</v>
      </c>
      <c r="AS20" s="48"/>
      <c r="AT20" s="48"/>
      <c r="AU20" s="48"/>
      <c r="AV20" s="48"/>
      <c r="AW20" s="48" t="s">
        <v>1017</v>
      </c>
      <c r="AX20" s="48" t="s">
        <v>1017</v>
      </c>
      <c r="AY20" s="121" t="s">
        <v>2404</v>
      </c>
      <c r="AZ20" s="121" t="s">
        <v>2404</v>
      </c>
      <c r="BA20" s="121" t="s">
        <v>2559</v>
      </c>
      <c r="BB20" s="121" t="s">
        <v>2559</v>
      </c>
      <c r="BC20" s="2"/>
      <c r="BD20" s="3"/>
      <c r="BE20" s="3"/>
      <c r="BF20" s="3"/>
      <c r="BG20" s="3"/>
    </row>
    <row r="21" spans="1:59" ht="15">
      <c r="A21" s="65" t="s">
        <v>471</v>
      </c>
      <c r="B21" s="66"/>
      <c r="C21" s="66"/>
      <c r="D21" s="67">
        <v>400</v>
      </c>
      <c r="E21" s="69"/>
      <c r="F21" s="66"/>
      <c r="G21" s="66"/>
      <c r="H21" s="70" t="s">
        <v>471</v>
      </c>
      <c r="I21" s="71"/>
      <c r="J21" s="71"/>
      <c r="K21" s="70" t="s">
        <v>471</v>
      </c>
      <c r="L21" s="74">
        <v>1</v>
      </c>
      <c r="M21" s="75">
        <v>8933.599609375</v>
      </c>
      <c r="N21" s="75">
        <v>7412.5537109375</v>
      </c>
      <c r="O21" s="76"/>
      <c r="P21" s="77"/>
      <c r="Q21" s="77"/>
      <c r="R21" s="87"/>
      <c r="S21" s="48">
        <v>1</v>
      </c>
      <c r="T21" s="48">
        <v>0</v>
      </c>
      <c r="U21" s="49">
        <v>0</v>
      </c>
      <c r="V21" s="49">
        <v>0.014493</v>
      </c>
      <c r="W21" s="49">
        <v>0.004905</v>
      </c>
      <c r="X21" s="49">
        <v>0.593849</v>
      </c>
      <c r="Y21" s="49">
        <v>0</v>
      </c>
      <c r="Z21" s="49">
        <v>0</v>
      </c>
      <c r="AA21" s="72">
        <v>21</v>
      </c>
      <c r="AB21" s="72"/>
      <c r="AC21" s="73"/>
      <c r="AD21" s="79"/>
      <c r="AE21" s="79"/>
      <c r="AF21" s="79"/>
      <c r="AG21" s="79"/>
      <c r="AH21" s="79"/>
      <c r="AI21" s="79" t="str">
        <f>REPLACE(INDEX(GroupVertices[Group],MATCH(Vertices[[#This Row],[Vertex]],GroupVertices[Vertex],0)),1,1,"")</f>
        <v>2</v>
      </c>
      <c r="AJ21" s="48"/>
      <c r="AK21" s="49"/>
      <c r="AL21" s="48"/>
      <c r="AM21" s="49"/>
      <c r="AN21" s="48"/>
      <c r="AO21" s="49"/>
      <c r="AP21" s="48"/>
      <c r="AQ21" s="49"/>
      <c r="AR21" s="48"/>
      <c r="AS21" s="48"/>
      <c r="AT21" s="48"/>
      <c r="AU21" s="48"/>
      <c r="AV21" s="48"/>
      <c r="AW21" s="48"/>
      <c r="AX21" s="48"/>
      <c r="AY21" s="48"/>
      <c r="AZ21" s="48"/>
      <c r="BA21" s="48"/>
      <c r="BB21" s="48"/>
      <c r="BC21" s="2"/>
      <c r="BD21" s="3"/>
      <c r="BE21" s="3"/>
      <c r="BF21" s="3"/>
      <c r="BG21" s="3"/>
    </row>
    <row r="22" spans="1:59" ht="15">
      <c r="A22" s="65" t="s">
        <v>328</v>
      </c>
      <c r="B22" s="66"/>
      <c r="C22" s="66"/>
      <c r="D22" s="67">
        <v>400</v>
      </c>
      <c r="E22" s="69"/>
      <c r="F22" s="66"/>
      <c r="G22" s="66"/>
      <c r="H22" s="70" t="s">
        <v>328</v>
      </c>
      <c r="I22" s="71"/>
      <c r="J22" s="71"/>
      <c r="K22" s="70" t="s">
        <v>328</v>
      </c>
      <c r="L22" s="74">
        <v>1</v>
      </c>
      <c r="M22" s="75">
        <v>4216.66943359375</v>
      </c>
      <c r="N22" s="75">
        <v>3857.99560546875</v>
      </c>
      <c r="O22" s="76"/>
      <c r="P22" s="77"/>
      <c r="Q22" s="77"/>
      <c r="R22" s="87"/>
      <c r="S22" s="48">
        <v>1</v>
      </c>
      <c r="T22" s="48">
        <v>1</v>
      </c>
      <c r="U22" s="49">
        <v>0</v>
      </c>
      <c r="V22" s="49">
        <v>0</v>
      </c>
      <c r="W22" s="49">
        <v>0</v>
      </c>
      <c r="X22" s="49">
        <v>0.999997</v>
      </c>
      <c r="Y22" s="49">
        <v>0</v>
      </c>
      <c r="Z22" s="49" t="s">
        <v>2108</v>
      </c>
      <c r="AA22" s="72">
        <v>22</v>
      </c>
      <c r="AB22" s="72"/>
      <c r="AC22" s="73"/>
      <c r="AD22" s="79" t="s">
        <v>328</v>
      </c>
      <c r="AE22" s="79"/>
      <c r="AF22" s="79"/>
      <c r="AG22" s="79"/>
      <c r="AH22" s="79"/>
      <c r="AI22" s="79" t="str">
        <f>REPLACE(INDEX(GroupVertices[Group],MATCH(Vertices[[#This Row],[Vertex]],GroupVertices[Vertex],0)),1,1,"")</f>
        <v>1</v>
      </c>
      <c r="AJ22" s="48">
        <v>0</v>
      </c>
      <c r="AK22" s="49">
        <v>0</v>
      </c>
      <c r="AL22" s="48">
        <v>0</v>
      </c>
      <c r="AM22" s="49">
        <v>0</v>
      </c>
      <c r="AN22" s="48">
        <v>0</v>
      </c>
      <c r="AO22" s="49">
        <v>0</v>
      </c>
      <c r="AP22" s="48">
        <v>5</v>
      </c>
      <c r="AQ22" s="49">
        <v>100</v>
      </c>
      <c r="AR22" s="48">
        <v>5</v>
      </c>
      <c r="AS22" s="48"/>
      <c r="AT22" s="48"/>
      <c r="AU22" s="48"/>
      <c r="AV22" s="48"/>
      <c r="AW22" s="48" t="s">
        <v>468</v>
      </c>
      <c r="AX22" s="48" t="s">
        <v>468</v>
      </c>
      <c r="AY22" s="121" t="s">
        <v>2405</v>
      </c>
      <c r="AZ22" s="121" t="s">
        <v>2405</v>
      </c>
      <c r="BA22" s="121" t="s">
        <v>2560</v>
      </c>
      <c r="BB22" s="121" t="s">
        <v>2560</v>
      </c>
      <c r="BC22" s="2"/>
      <c r="BD22" s="3"/>
      <c r="BE22" s="3"/>
      <c r="BF22" s="3"/>
      <c r="BG22" s="3"/>
    </row>
    <row r="23" spans="1:59" ht="15">
      <c r="A23" s="65" t="s">
        <v>329</v>
      </c>
      <c r="B23" s="66"/>
      <c r="C23" s="66"/>
      <c r="D23" s="67">
        <v>400</v>
      </c>
      <c r="E23" s="69"/>
      <c r="F23" s="66"/>
      <c r="G23" s="66"/>
      <c r="H23" s="70" t="s">
        <v>329</v>
      </c>
      <c r="I23" s="71"/>
      <c r="J23" s="71"/>
      <c r="K23" s="70" t="s">
        <v>329</v>
      </c>
      <c r="L23" s="74">
        <v>1</v>
      </c>
      <c r="M23" s="75">
        <v>3616.94189453125</v>
      </c>
      <c r="N23" s="75">
        <v>3096.99267578125</v>
      </c>
      <c r="O23" s="76"/>
      <c r="P23" s="77"/>
      <c r="Q23" s="77"/>
      <c r="R23" s="87"/>
      <c r="S23" s="48">
        <v>1</v>
      </c>
      <c r="T23" s="48">
        <v>1</v>
      </c>
      <c r="U23" s="49">
        <v>0</v>
      </c>
      <c r="V23" s="49">
        <v>0</v>
      </c>
      <c r="W23" s="49">
        <v>0</v>
      </c>
      <c r="X23" s="49">
        <v>0.999997</v>
      </c>
      <c r="Y23" s="49">
        <v>0</v>
      </c>
      <c r="Z23" s="49" t="s">
        <v>2108</v>
      </c>
      <c r="AA23" s="72">
        <v>23</v>
      </c>
      <c r="AB23" s="72"/>
      <c r="AC23" s="73"/>
      <c r="AD23" s="79" t="s">
        <v>329</v>
      </c>
      <c r="AE23" s="79"/>
      <c r="AF23" s="79"/>
      <c r="AG23" s="79"/>
      <c r="AH23" s="79"/>
      <c r="AI23" s="79" t="str">
        <f>REPLACE(INDEX(GroupVertices[Group],MATCH(Vertices[[#This Row],[Vertex]],GroupVertices[Vertex],0)),1,1,"")</f>
        <v>1</v>
      </c>
      <c r="AJ23" s="48">
        <v>0</v>
      </c>
      <c r="AK23" s="49">
        <v>0</v>
      </c>
      <c r="AL23" s="48">
        <v>0</v>
      </c>
      <c r="AM23" s="49">
        <v>0</v>
      </c>
      <c r="AN23" s="48">
        <v>0</v>
      </c>
      <c r="AO23" s="49">
        <v>0</v>
      </c>
      <c r="AP23" s="48">
        <v>7</v>
      </c>
      <c r="AQ23" s="49">
        <v>100</v>
      </c>
      <c r="AR23" s="48">
        <v>7</v>
      </c>
      <c r="AS23" s="48"/>
      <c r="AT23" s="48"/>
      <c r="AU23" s="48"/>
      <c r="AV23" s="48"/>
      <c r="AW23" s="48" t="s">
        <v>1018</v>
      </c>
      <c r="AX23" s="48" t="s">
        <v>1018</v>
      </c>
      <c r="AY23" s="121" t="s">
        <v>2406</v>
      </c>
      <c r="AZ23" s="121" t="s">
        <v>2406</v>
      </c>
      <c r="BA23" s="121" t="s">
        <v>2561</v>
      </c>
      <c r="BB23" s="121" t="s">
        <v>2561</v>
      </c>
      <c r="BC23" s="2"/>
      <c r="BD23" s="3"/>
      <c r="BE23" s="3"/>
      <c r="BF23" s="3"/>
      <c r="BG23" s="3"/>
    </row>
    <row r="24" spans="1:59" ht="15">
      <c r="A24" s="65" t="s">
        <v>330</v>
      </c>
      <c r="B24" s="66"/>
      <c r="C24" s="66"/>
      <c r="D24" s="67">
        <v>400</v>
      </c>
      <c r="E24" s="69"/>
      <c r="F24" s="66"/>
      <c r="G24" s="66"/>
      <c r="H24" s="70" t="s">
        <v>330</v>
      </c>
      <c r="I24" s="71"/>
      <c r="J24" s="71"/>
      <c r="K24" s="70" t="s">
        <v>330</v>
      </c>
      <c r="L24" s="74">
        <v>1</v>
      </c>
      <c r="M24" s="75">
        <v>4216.66943359375</v>
      </c>
      <c r="N24" s="75">
        <v>3096.99267578125</v>
      </c>
      <c r="O24" s="76"/>
      <c r="P24" s="77"/>
      <c r="Q24" s="77"/>
      <c r="R24" s="87"/>
      <c r="S24" s="48">
        <v>1</v>
      </c>
      <c r="T24" s="48">
        <v>1</v>
      </c>
      <c r="U24" s="49">
        <v>0</v>
      </c>
      <c r="V24" s="49">
        <v>0</v>
      </c>
      <c r="W24" s="49">
        <v>0</v>
      </c>
      <c r="X24" s="49">
        <v>0.999997</v>
      </c>
      <c r="Y24" s="49">
        <v>0</v>
      </c>
      <c r="Z24" s="49" t="s">
        <v>2108</v>
      </c>
      <c r="AA24" s="72">
        <v>24</v>
      </c>
      <c r="AB24" s="72"/>
      <c r="AC24" s="73"/>
      <c r="AD24" s="79" t="s">
        <v>330</v>
      </c>
      <c r="AE24" s="79"/>
      <c r="AF24" s="79" t="s">
        <v>1160</v>
      </c>
      <c r="AG24" s="79" t="s">
        <v>1174</v>
      </c>
      <c r="AH24" s="79" t="s">
        <v>1195</v>
      </c>
      <c r="AI24" s="79" t="str">
        <f>REPLACE(INDEX(GroupVertices[Group],MATCH(Vertices[[#This Row],[Vertex]],GroupVertices[Vertex],0)),1,1,"")</f>
        <v>1</v>
      </c>
      <c r="AJ24" s="48">
        <v>12</v>
      </c>
      <c r="AK24" s="49">
        <v>9.375</v>
      </c>
      <c r="AL24" s="48">
        <v>2</v>
      </c>
      <c r="AM24" s="49">
        <v>1.5625</v>
      </c>
      <c r="AN24" s="48">
        <v>0</v>
      </c>
      <c r="AO24" s="49">
        <v>0</v>
      </c>
      <c r="AP24" s="48">
        <v>114</v>
      </c>
      <c r="AQ24" s="49">
        <v>89.0625</v>
      </c>
      <c r="AR24" s="48">
        <v>128</v>
      </c>
      <c r="AS24" s="48"/>
      <c r="AT24" s="48"/>
      <c r="AU24" s="48"/>
      <c r="AV24" s="48"/>
      <c r="AW24" s="48" t="s">
        <v>1019</v>
      </c>
      <c r="AX24" s="48" t="s">
        <v>1019</v>
      </c>
      <c r="AY24" s="121" t="s">
        <v>2407</v>
      </c>
      <c r="AZ24" s="121" t="s">
        <v>2407</v>
      </c>
      <c r="BA24" s="121" t="s">
        <v>2562</v>
      </c>
      <c r="BB24" s="121" t="s">
        <v>2562</v>
      </c>
      <c r="BC24" s="2"/>
      <c r="BD24" s="3"/>
      <c r="BE24" s="3"/>
      <c r="BF24" s="3"/>
      <c r="BG24" s="3"/>
    </row>
    <row r="25" spans="1:59" ht="15">
      <c r="A25" s="65" t="s">
        <v>331</v>
      </c>
      <c r="B25" s="66"/>
      <c r="C25" s="66"/>
      <c r="D25" s="67">
        <v>400</v>
      </c>
      <c r="E25" s="69"/>
      <c r="F25" s="66"/>
      <c r="G25" s="66"/>
      <c r="H25" s="70" t="s">
        <v>331</v>
      </c>
      <c r="I25" s="71"/>
      <c r="J25" s="71"/>
      <c r="K25" s="70" t="s">
        <v>331</v>
      </c>
      <c r="L25" s="74">
        <v>1</v>
      </c>
      <c r="M25" s="75">
        <v>4816.39697265625</v>
      </c>
      <c r="N25" s="75">
        <v>3096.99267578125</v>
      </c>
      <c r="O25" s="76"/>
      <c r="P25" s="77"/>
      <c r="Q25" s="77"/>
      <c r="R25" s="87"/>
      <c r="S25" s="48">
        <v>1</v>
      </c>
      <c r="T25" s="48">
        <v>1</v>
      </c>
      <c r="U25" s="49">
        <v>0</v>
      </c>
      <c r="V25" s="49">
        <v>0</v>
      </c>
      <c r="W25" s="49">
        <v>0</v>
      </c>
      <c r="X25" s="49">
        <v>0.999997</v>
      </c>
      <c r="Y25" s="49">
        <v>0</v>
      </c>
      <c r="Z25" s="49" t="s">
        <v>2108</v>
      </c>
      <c r="AA25" s="72">
        <v>25</v>
      </c>
      <c r="AB25" s="72"/>
      <c r="AC25" s="73"/>
      <c r="AD25" s="79" t="s">
        <v>331</v>
      </c>
      <c r="AE25" s="79"/>
      <c r="AF25" s="79" t="s">
        <v>1160</v>
      </c>
      <c r="AG25" s="79" t="s">
        <v>1175</v>
      </c>
      <c r="AH25" s="79" t="s">
        <v>1196</v>
      </c>
      <c r="AI25" s="79" t="str">
        <f>REPLACE(INDEX(GroupVertices[Group],MATCH(Vertices[[#This Row],[Vertex]],GroupVertices[Vertex],0)),1,1,"")</f>
        <v>1</v>
      </c>
      <c r="AJ25" s="48">
        <v>0</v>
      </c>
      <c r="AK25" s="49">
        <v>0</v>
      </c>
      <c r="AL25" s="48">
        <v>1</v>
      </c>
      <c r="AM25" s="49">
        <v>8.333333333333334</v>
      </c>
      <c r="AN25" s="48">
        <v>0</v>
      </c>
      <c r="AO25" s="49">
        <v>0</v>
      </c>
      <c r="AP25" s="48">
        <v>11</v>
      </c>
      <c r="AQ25" s="49">
        <v>91.66666666666667</v>
      </c>
      <c r="AR25" s="48">
        <v>12</v>
      </c>
      <c r="AS25" s="48"/>
      <c r="AT25" s="48"/>
      <c r="AU25" s="48"/>
      <c r="AV25" s="48"/>
      <c r="AW25" s="48" t="s">
        <v>1020</v>
      </c>
      <c r="AX25" s="48" t="s">
        <v>1020</v>
      </c>
      <c r="AY25" s="121" t="s">
        <v>2408</v>
      </c>
      <c r="AZ25" s="121" t="s">
        <v>2408</v>
      </c>
      <c r="BA25" s="121" t="s">
        <v>2563</v>
      </c>
      <c r="BB25" s="121" t="s">
        <v>2563</v>
      </c>
      <c r="BC25" s="2"/>
      <c r="BD25" s="3"/>
      <c r="BE25" s="3"/>
      <c r="BF25" s="3"/>
      <c r="BG25" s="3"/>
    </row>
    <row r="26" spans="1:59" ht="15">
      <c r="A26" s="65" t="s">
        <v>332</v>
      </c>
      <c r="B26" s="66"/>
      <c r="C26" s="66"/>
      <c r="D26" s="67">
        <v>400</v>
      </c>
      <c r="E26" s="69"/>
      <c r="F26" s="66"/>
      <c r="G26" s="66"/>
      <c r="H26" s="70" t="s">
        <v>332</v>
      </c>
      <c r="I26" s="71"/>
      <c r="J26" s="71"/>
      <c r="K26" s="70" t="s">
        <v>332</v>
      </c>
      <c r="L26" s="74">
        <v>1</v>
      </c>
      <c r="M26" s="75">
        <v>3017.214111328125</v>
      </c>
      <c r="N26" s="75">
        <v>3096.99267578125</v>
      </c>
      <c r="O26" s="76"/>
      <c r="P26" s="77"/>
      <c r="Q26" s="77"/>
      <c r="R26" s="87"/>
      <c r="S26" s="48">
        <v>1</v>
      </c>
      <c r="T26" s="48">
        <v>1</v>
      </c>
      <c r="U26" s="49">
        <v>0</v>
      </c>
      <c r="V26" s="49">
        <v>0</v>
      </c>
      <c r="W26" s="49">
        <v>0</v>
      </c>
      <c r="X26" s="49">
        <v>0.999997</v>
      </c>
      <c r="Y26" s="49">
        <v>0</v>
      </c>
      <c r="Z26" s="49" t="s">
        <v>2108</v>
      </c>
      <c r="AA26" s="72">
        <v>26</v>
      </c>
      <c r="AB26" s="72"/>
      <c r="AC26" s="73"/>
      <c r="AD26" s="79" t="s">
        <v>332</v>
      </c>
      <c r="AE26" s="79"/>
      <c r="AF26" s="79"/>
      <c r="AG26" s="79"/>
      <c r="AH26" s="79"/>
      <c r="AI26" s="79" t="str">
        <f>REPLACE(INDEX(GroupVertices[Group],MATCH(Vertices[[#This Row],[Vertex]],GroupVertices[Vertex],0)),1,1,"")</f>
        <v>1</v>
      </c>
      <c r="AJ26" s="48">
        <v>1</v>
      </c>
      <c r="AK26" s="49">
        <v>1.4705882352941178</v>
      </c>
      <c r="AL26" s="48">
        <v>1</v>
      </c>
      <c r="AM26" s="49">
        <v>1.4705882352941178</v>
      </c>
      <c r="AN26" s="48">
        <v>0</v>
      </c>
      <c r="AO26" s="49">
        <v>0</v>
      </c>
      <c r="AP26" s="48">
        <v>66</v>
      </c>
      <c r="AQ26" s="49">
        <v>97.05882352941177</v>
      </c>
      <c r="AR26" s="48">
        <v>68</v>
      </c>
      <c r="AS26" s="48"/>
      <c r="AT26" s="48"/>
      <c r="AU26" s="48"/>
      <c r="AV26" s="48"/>
      <c r="AW26" s="48" t="s">
        <v>1021</v>
      </c>
      <c r="AX26" s="48" t="s">
        <v>1021</v>
      </c>
      <c r="AY26" s="121" t="s">
        <v>2409</v>
      </c>
      <c r="AZ26" s="121" t="s">
        <v>2409</v>
      </c>
      <c r="BA26" s="121" t="s">
        <v>2564</v>
      </c>
      <c r="BB26" s="121" t="s">
        <v>2564</v>
      </c>
      <c r="BC26" s="2"/>
      <c r="BD26" s="3"/>
      <c r="BE26" s="3"/>
      <c r="BF26" s="3"/>
      <c r="BG26" s="3"/>
    </row>
    <row r="27" spans="1:59" ht="15">
      <c r="A27" s="65" t="s">
        <v>333</v>
      </c>
      <c r="B27" s="66"/>
      <c r="C27" s="66"/>
      <c r="D27" s="67">
        <v>400</v>
      </c>
      <c r="E27" s="69"/>
      <c r="F27" s="66"/>
      <c r="G27" s="66"/>
      <c r="H27" s="70" t="s">
        <v>333</v>
      </c>
      <c r="I27" s="71"/>
      <c r="J27" s="71"/>
      <c r="K27" s="70" t="s">
        <v>333</v>
      </c>
      <c r="L27" s="74">
        <v>1</v>
      </c>
      <c r="M27" s="75">
        <v>1218.031005859375</v>
      </c>
      <c r="N27" s="75">
        <v>3096.99267578125</v>
      </c>
      <c r="O27" s="76"/>
      <c r="P27" s="77"/>
      <c r="Q27" s="77"/>
      <c r="R27" s="87"/>
      <c r="S27" s="48">
        <v>1</v>
      </c>
      <c r="T27" s="48">
        <v>1</v>
      </c>
      <c r="U27" s="49">
        <v>0</v>
      </c>
      <c r="V27" s="49">
        <v>0</v>
      </c>
      <c r="W27" s="49">
        <v>0</v>
      </c>
      <c r="X27" s="49">
        <v>0.999997</v>
      </c>
      <c r="Y27" s="49">
        <v>0</v>
      </c>
      <c r="Z27" s="49" t="s">
        <v>2108</v>
      </c>
      <c r="AA27" s="72">
        <v>27</v>
      </c>
      <c r="AB27" s="72"/>
      <c r="AC27" s="73"/>
      <c r="AD27" s="79" t="s">
        <v>333</v>
      </c>
      <c r="AE27" s="79"/>
      <c r="AF27" s="79"/>
      <c r="AG27" s="79"/>
      <c r="AH27" s="79"/>
      <c r="AI27" s="79" t="str">
        <f>REPLACE(INDEX(GroupVertices[Group],MATCH(Vertices[[#This Row],[Vertex]],GroupVertices[Vertex],0)),1,1,"")</f>
        <v>1</v>
      </c>
      <c r="AJ27" s="48">
        <v>0</v>
      </c>
      <c r="AK27" s="49">
        <v>0</v>
      </c>
      <c r="AL27" s="48">
        <v>0</v>
      </c>
      <c r="AM27" s="49">
        <v>0</v>
      </c>
      <c r="AN27" s="48">
        <v>0</v>
      </c>
      <c r="AO27" s="49">
        <v>0</v>
      </c>
      <c r="AP27" s="48">
        <v>2</v>
      </c>
      <c r="AQ27" s="49">
        <v>100</v>
      </c>
      <c r="AR27" s="48">
        <v>2</v>
      </c>
      <c r="AS27" s="48"/>
      <c r="AT27" s="48"/>
      <c r="AU27" s="48"/>
      <c r="AV27" s="48"/>
      <c r="AW27" s="48" t="s">
        <v>1022</v>
      </c>
      <c r="AX27" s="48" t="s">
        <v>1022</v>
      </c>
      <c r="AY27" s="121" t="s">
        <v>846</v>
      </c>
      <c r="AZ27" s="121" t="s">
        <v>846</v>
      </c>
      <c r="BA27" s="121" t="s">
        <v>2249</v>
      </c>
      <c r="BB27" s="121" t="s">
        <v>2249</v>
      </c>
      <c r="BC27" s="2"/>
      <c r="BD27" s="3"/>
      <c r="BE27" s="3"/>
      <c r="BF27" s="3"/>
      <c r="BG27" s="3"/>
    </row>
    <row r="28" spans="1:59" ht="15">
      <c r="A28" s="65" t="s">
        <v>334</v>
      </c>
      <c r="B28" s="66"/>
      <c r="C28" s="66"/>
      <c r="D28" s="67">
        <v>400</v>
      </c>
      <c r="E28" s="69"/>
      <c r="F28" s="66"/>
      <c r="G28" s="66"/>
      <c r="H28" s="70" t="s">
        <v>334</v>
      </c>
      <c r="I28" s="71"/>
      <c r="J28" s="71"/>
      <c r="K28" s="70" t="s">
        <v>334</v>
      </c>
      <c r="L28" s="74">
        <v>1</v>
      </c>
      <c r="M28" s="75">
        <v>1817.7587890625</v>
      </c>
      <c r="N28" s="75">
        <v>3096.99267578125</v>
      </c>
      <c r="O28" s="76"/>
      <c r="P28" s="77"/>
      <c r="Q28" s="77"/>
      <c r="R28" s="87"/>
      <c r="S28" s="48">
        <v>1</v>
      </c>
      <c r="T28" s="48">
        <v>1</v>
      </c>
      <c r="U28" s="49">
        <v>0</v>
      </c>
      <c r="V28" s="49">
        <v>0</v>
      </c>
      <c r="W28" s="49">
        <v>0</v>
      </c>
      <c r="X28" s="49">
        <v>0.999997</v>
      </c>
      <c r="Y28" s="49">
        <v>0</v>
      </c>
      <c r="Z28" s="49" t="s">
        <v>2108</v>
      </c>
      <c r="AA28" s="72">
        <v>28</v>
      </c>
      <c r="AB28" s="72"/>
      <c r="AC28" s="73"/>
      <c r="AD28" s="79" t="s">
        <v>334</v>
      </c>
      <c r="AE28" s="79"/>
      <c r="AF28" s="79"/>
      <c r="AG28" s="79"/>
      <c r="AH28" s="79"/>
      <c r="AI28" s="79" t="str">
        <f>REPLACE(INDEX(GroupVertices[Group],MATCH(Vertices[[#This Row],[Vertex]],GroupVertices[Vertex],0)),1,1,"")</f>
        <v>1</v>
      </c>
      <c r="AJ28" s="48">
        <v>0</v>
      </c>
      <c r="AK28" s="49">
        <v>0</v>
      </c>
      <c r="AL28" s="48">
        <v>1</v>
      </c>
      <c r="AM28" s="49">
        <v>4.166666666666667</v>
      </c>
      <c r="AN28" s="48">
        <v>0</v>
      </c>
      <c r="AO28" s="49">
        <v>0</v>
      </c>
      <c r="AP28" s="48">
        <v>23</v>
      </c>
      <c r="AQ28" s="49">
        <v>95.83333333333333</v>
      </c>
      <c r="AR28" s="48">
        <v>24</v>
      </c>
      <c r="AS28" s="48"/>
      <c r="AT28" s="48"/>
      <c r="AU28" s="48"/>
      <c r="AV28" s="48"/>
      <c r="AW28" s="48" t="s">
        <v>1023</v>
      </c>
      <c r="AX28" s="48" t="s">
        <v>1023</v>
      </c>
      <c r="AY28" s="121" t="s">
        <v>2410</v>
      </c>
      <c r="AZ28" s="121" t="s">
        <v>2410</v>
      </c>
      <c r="BA28" s="121" t="s">
        <v>2565</v>
      </c>
      <c r="BB28" s="121" t="s">
        <v>2565</v>
      </c>
      <c r="BC28" s="2"/>
      <c r="BD28" s="3"/>
      <c r="BE28" s="3"/>
      <c r="BF28" s="3"/>
      <c r="BG28" s="3"/>
    </row>
    <row r="29" spans="1:59" ht="15">
      <c r="A29" s="65" t="s">
        <v>335</v>
      </c>
      <c r="B29" s="66"/>
      <c r="C29" s="66"/>
      <c r="D29" s="67">
        <v>400</v>
      </c>
      <c r="E29" s="69"/>
      <c r="F29" s="66"/>
      <c r="G29" s="66"/>
      <c r="H29" s="70" t="s">
        <v>335</v>
      </c>
      <c r="I29" s="71"/>
      <c r="J29" s="71"/>
      <c r="K29" s="70" t="s">
        <v>335</v>
      </c>
      <c r="L29" s="74">
        <v>1</v>
      </c>
      <c r="M29" s="75">
        <v>2417.486572265625</v>
      </c>
      <c r="N29" s="75">
        <v>3096.99267578125</v>
      </c>
      <c r="O29" s="76"/>
      <c r="P29" s="77"/>
      <c r="Q29" s="77"/>
      <c r="R29" s="87"/>
      <c r="S29" s="48">
        <v>1</v>
      </c>
      <c r="T29" s="48">
        <v>1</v>
      </c>
      <c r="U29" s="49">
        <v>0</v>
      </c>
      <c r="V29" s="49">
        <v>0</v>
      </c>
      <c r="W29" s="49">
        <v>0</v>
      </c>
      <c r="X29" s="49">
        <v>0.999997</v>
      </c>
      <c r="Y29" s="49">
        <v>0</v>
      </c>
      <c r="Z29" s="49" t="s">
        <v>2108</v>
      </c>
      <c r="AA29" s="72">
        <v>29</v>
      </c>
      <c r="AB29" s="72"/>
      <c r="AC29" s="73"/>
      <c r="AD29" s="79" t="s">
        <v>335</v>
      </c>
      <c r="AE29" s="79"/>
      <c r="AF29" s="79"/>
      <c r="AG29" s="79"/>
      <c r="AH29" s="79"/>
      <c r="AI29" s="79" t="str">
        <f>REPLACE(INDEX(GroupVertices[Group],MATCH(Vertices[[#This Row],[Vertex]],GroupVertices[Vertex],0)),1,1,"")</f>
        <v>1</v>
      </c>
      <c r="AJ29" s="48">
        <v>0</v>
      </c>
      <c r="AK29" s="49">
        <v>0</v>
      </c>
      <c r="AL29" s="48">
        <v>0</v>
      </c>
      <c r="AM29" s="49">
        <v>0</v>
      </c>
      <c r="AN29" s="48">
        <v>0</v>
      </c>
      <c r="AO29" s="49">
        <v>0</v>
      </c>
      <c r="AP29" s="48">
        <v>1</v>
      </c>
      <c r="AQ29" s="49">
        <v>100</v>
      </c>
      <c r="AR29" s="48">
        <v>1</v>
      </c>
      <c r="AS29" s="48"/>
      <c r="AT29" s="48"/>
      <c r="AU29" s="48"/>
      <c r="AV29" s="48"/>
      <c r="AW29" s="48" t="s">
        <v>468</v>
      </c>
      <c r="AX29" s="48" t="s">
        <v>468</v>
      </c>
      <c r="AY29" s="121" t="s">
        <v>848</v>
      </c>
      <c r="AZ29" s="121" t="s">
        <v>848</v>
      </c>
      <c r="BA29" s="121" t="s">
        <v>2240</v>
      </c>
      <c r="BB29" s="121" t="s">
        <v>2240</v>
      </c>
      <c r="BC29" s="2"/>
      <c r="BD29" s="3"/>
      <c r="BE29" s="3"/>
      <c r="BF29" s="3"/>
      <c r="BG29" s="3"/>
    </row>
    <row r="30" spans="1:59" ht="15">
      <c r="A30" s="65" t="s">
        <v>336</v>
      </c>
      <c r="B30" s="66"/>
      <c r="C30" s="66"/>
      <c r="D30" s="67">
        <v>400</v>
      </c>
      <c r="E30" s="69"/>
      <c r="F30" s="66"/>
      <c r="G30" s="66"/>
      <c r="H30" s="70" t="s">
        <v>336</v>
      </c>
      <c r="I30" s="71"/>
      <c r="J30" s="71"/>
      <c r="K30" s="70" t="s">
        <v>336</v>
      </c>
      <c r="L30" s="74">
        <v>1</v>
      </c>
      <c r="M30" s="75">
        <v>2417.486572265625</v>
      </c>
      <c r="N30" s="75">
        <v>3857.99560546875</v>
      </c>
      <c r="O30" s="76"/>
      <c r="P30" s="77"/>
      <c r="Q30" s="77"/>
      <c r="R30" s="87"/>
      <c r="S30" s="48">
        <v>1</v>
      </c>
      <c r="T30" s="48">
        <v>1</v>
      </c>
      <c r="U30" s="49">
        <v>0</v>
      </c>
      <c r="V30" s="49">
        <v>0</v>
      </c>
      <c r="W30" s="49">
        <v>0</v>
      </c>
      <c r="X30" s="49">
        <v>0.999997</v>
      </c>
      <c r="Y30" s="49">
        <v>0</v>
      </c>
      <c r="Z30" s="49" t="s">
        <v>2108</v>
      </c>
      <c r="AA30" s="72">
        <v>30</v>
      </c>
      <c r="AB30" s="72"/>
      <c r="AC30" s="73"/>
      <c r="AD30" s="79" t="s">
        <v>336</v>
      </c>
      <c r="AE30" s="79"/>
      <c r="AF30" s="79"/>
      <c r="AG30" s="79"/>
      <c r="AH30" s="79"/>
      <c r="AI30" s="79" t="str">
        <f>REPLACE(INDEX(GroupVertices[Group],MATCH(Vertices[[#This Row],[Vertex]],GroupVertices[Vertex],0)),1,1,"")</f>
        <v>1</v>
      </c>
      <c r="AJ30" s="48">
        <v>1</v>
      </c>
      <c r="AK30" s="49">
        <v>7.6923076923076925</v>
      </c>
      <c r="AL30" s="48">
        <v>0</v>
      </c>
      <c r="AM30" s="49">
        <v>0</v>
      </c>
      <c r="AN30" s="48">
        <v>0</v>
      </c>
      <c r="AO30" s="49">
        <v>0</v>
      </c>
      <c r="AP30" s="48">
        <v>12</v>
      </c>
      <c r="AQ30" s="49">
        <v>92.3076923076923</v>
      </c>
      <c r="AR30" s="48">
        <v>13</v>
      </c>
      <c r="AS30" s="48"/>
      <c r="AT30" s="48"/>
      <c r="AU30" s="48"/>
      <c r="AV30" s="48"/>
      <c r="AW30" s="48" t="s">
        <v>1024</v>
      </c>
      <c r="AX30" s="48" t="s">
        <v>1024</v>
      </c>
      <c r="AY30" s="121" t="s">
        <v>2411</v>
      </c>
      <c r="AZ30" s="121" t="s">
        <v>2411</v>
      </c>
      <c r="BA30" s="121" t="s">
        <v>2566</v>
      </c>
      <c r="BB30" s="121" t="s">
        <v>2566</v>
      </c>
      <c r="BC30" s="2"/>
      <c r="BD30" s="3"/>
      <c r="BE30" s="3"/>
      <c r="BF30" s="3"/>
      <c r="BG30" s="3"/>
    </row>
    <row r="31" spans="1:59" ht="15">
      <c r="A31" s="65" t="s">
        <v>337</v>
      </c>
      <c r="B31" s="66"/>
      <c r="C31" s="66"/>
      <c r="D31" s="67">
        <v>400</v>
      </c>
      <c r="E31" s="69"/>
      <c r="F31" s="66"/>
      <c r="G31" s="66"/>
      <c r="H31" s="70" t="s">
        <v>337</v>
      </c>
      <c r="I31" s="71"/>
      <c r="J31" s="71"/>
      <c r="K31" s="70" t="s">
        <v>337</v>
      </c>
      <c r="L31" s="74">
        <v>1</v>
      </c>
      <c r="M31" s="75">
        <v>2417.486572265625</v>
      </c>
      <c r="N31" s="75">
        <v>4618.99853515625</v>
      </c>
      <c r="O31" s="76"/>
      <c r="P31" s="77"/>
      <c r="Q31" s="77"/>
      <c r="R31" s="87"/>
      <c r="S31" s="48">
        <v>1</v>
      </c>
      <c r="T31" s="48">
        <v>1</v>
      </c>
      <c r="U31" s="49">
        <v>0</v>
      </c>
      <c r="V31" s="49">
        <v>0</v>
      </c>
      <c r="W31" s="49">
        <v>0</v>
      </c>
      <c r="X31" s="49">
        <v>0.999997</v>
      </c>
      <c r="Y31" s="49">
        <v>0</v>
      </c>
      <c r="Z31" s="49" t="s">
        <v>2108</v>
      </c>
      <c r="AA31" s="72">
        <v>31</v>
      </c>
      <c r="AB31" s="72"/>
      <c r="AC31" s="73"/>
      <c r="AD31" s="79" t="s">
        <v>337</v>
      </c>
      <c r="AE31" s="79"/>
      <c r="AF31" s="79"/>
      <c r="AG31" s="79"/>
      <c r="AH31" s="79"/>
      <c r="AI31" s="79" t="str">
        <f>REPLACE(INDEX(GroupVertices[Group],MATCH(Vertices[[#This Row],[Vertex]],GroupVertices[Vertex],0)),1,1,"")</f>
        <v>1</v>
      </c>
      <c r="AJ31" s="48">
        <v>2</v>
      </c>
      <c r="AK31" s="49">
        <v>2.197802197802198</v>
      </c>
      <c r="AL31" s="48">
        <v>1</v>
      </c>
      <c r="AM31" s="49">
        <v>1.098901098901099</v>
      </c>
      <c r="AN31" s="48">
        <v>0</v>
      </c>
      <c r="AO31" s="49">
        <v>0</v>
      </c>
      <c r="AP31" s="48">
        <v>88</v>
      </c>
      <c r="AQ31" s="49">
        <v>96.7032967032967</v>
      </c>
      <c r="AR31" s="48">
        <v>91</v>
      </c>
      <c r="AS31" s="48"/>
      <c r="AT31" s="48"/>
      <c r="AU31" s="48"/>
      <c r="AV31" s="48"/>
      <c r="AW31" s="48" t="s">
        <v>2354</v>
      </c>
      <c r="AX31" s="48" t="s">
        <v>2354</v>
      </c>
      <c r="AY31" s="121" t="s">
        <v>2412</v>
      </c>
      <c r="AZ31" s="121" t="s">
        <v>2412</v>
      </c>
      <c r="BA31" s="121" t="s">
        <v>2567</v>
      </c>
      <c r="BB31" s="121" t="s">
        <v>2567</v>
      </c>
      <c r="BC31" s="2"/>
      <c r="BD31" s="3"/>
      <c r="BE31" s="3"/>
      <c r="BF31" s="3"/>
      <c r="BG31" s="3"/>
    </row>
    <row r="32" spans="1:59" ht="15">
      <c r="A32" s="65" t="s">
        <v>338</v>
      </c>
      <c r="B32" s="66"/>
      <c r="C32" s="66"/>
      <c r="D32" s="67">
        <v>400</v>
      </c>
      <c r="E32" s="69"/>
      <c r="F32" s="66"/>
      <c r="G32" s="66"/>
      <c r="H32" s="70" t="s">
        <v>338</v>
      </c>
      <c r="I32" s="71"/>
      <c r="J32" s="71"/>
      <c r="K32" s="70" t="s">
        <v>338</v>
      </c>
      <c r="L32" s="74">
        <v>1</v>
      </c>
      <c r="M32" s="75">
        <v>3017.214111328125</v>
      </c>
      <c r="N32" s="75">
        <v>4618.99853515625</v>
      </c>
      <c r="O32" s="76"/>
      <c r="P32" s="77"/>
      <c r="Q32" s="77"/>
      <c r="R32" s="87"/>
      <c r="S32" s="48">
        <v>1</v>
      </c>
      <c r="T32" s="48">
        <v>1</v>
      </c>
      <c r="U32" s="49">
        <v>0</v>
      </c>
      <c r="V32" s="49">
        <v>0</v>
      </c>
      <c r="W32" s="49">
        <v>0</v>
      </c>
      <c r="X32" s="49">
        <v>0.999997</v>
      </c>
      <c r="Y32" s="49">
        <v>0</v>
      </c>
      <c r="Z32" s="49" t="s">
        <v>2108</v>
      </c>
      <c r="AA32" s="72">
        <v>32</v>
      </c>
      <c r="AB32" s="72"/>
      <c r="AC32" s="73"/>
      <c r="AD32" s="79" t="s">
        <v>338</v>
      </c>
      <c r="AE32" s="79"/>
      <c r="AF32" s="79"/>
      <c r="AG32" s="79"/>
      <c r="AH32" s="79"/>
      <c r="AI32" s="79" t="str">
        <f>REPLACE(INDEX(GroupVertices[Group],MATCH(Vertices[[#This Row],[Vertex]],GroupVertices[Vertex],0)),1,1,"")</f>
        <v>1</v>
      </c>
      <c r="AJ32" s="48">
        <v>0</v>
      </c>
      <c r="AK32" s="49">
        <v>0</v>
      </c>
      <c r="AL32" s="48">
        <v>0</v>
      </c>
      <c r="AM32" s="49">
        <v>0</v>
      </c>
      <c r="AN32" s="48">
        <v>0</v>
      </c>
      <c r="AO32" s="49">
        <v>0</v>
      </c>
      <c r="AP32" s="48">
        <v>9</v>
      </c>
      <c r="AQ32" s="49">
        <v>100</v>
      </c>
      <c r="AR32" s="48">
        <v>9</v>
      </c>
      <c r="AS32" s="48"/>
      <c r="AT32" s="48"/>
      <c r="AU32" s="48"/>
      <c r="AV32" s="48"/>
      <c r="AW32" s="48" t="s">
        <v>1026</v>
      </c>
      <c r="AX32" s="48" t="s">
        <v>1026</v>
      </c>
      <c r="AY32" s="121" t="s">
        <v>2413</v>
      </c>
      <c r="AZ32" s="121" t="s">
        <v>2413</v>
      </c>
      <c r="BA32" s="121" t="s">
        <v>2568</v>
      </c>
      <c r="BB32" s="121" t="s">
        <v>2568</v>
      </c>
      <c r="BC32" s="2"/>
      <c r="BD32" s="3"/>
      <c r="BE32" s="3"/>
      <c r="BF32" s="3"/>
      <c r="BG32" s="3"/>
    </row>
    <row r="33" spans="1:59" ht="15">
      <c r="A33" s="65" t="s">
        <v>339</v>
      </c>
      <c r="B33" s="66"/>
      <c r="C33" s="66"/>
      <c r="D33" s="67">
        <v>400</v>
      </c>
      <c r="E33" s="69"/>
      <c r="F33" s="66"/>
      <c r="G33" s="66"/>
      <c r="H33" s="70" t="s">
        <v>339</v>
      </c>
      <c r="I33" s="71"/>
      <c r="J33" s="71"/>
      <c r="K33" s="70" t="s">
        <v>339</v>
      </c>
      <c r="L33" s="74">
        <v>1</v>
      </c>
      <c r="M33" s="75">
        <v>3616.94189453125</v>
      </c>
      <c r="N33" s="75">
        <v>4618.99853515625</v>
      </c>
      <c r="O33" s="76"/>
      <c r="P33" s="77"/>
      <c r="Q33" s="77"/>
      <c r="R33" s="87"/>
      <c r="S33" s="48">
        <v>1</v>
      </c>
      <c r="T33" s="48">
        <v>1</v>
      </c>
      <c r="U33" s="49">
        <v>0</v>
      </c>
      <c r="V33" s="49">
        <v>0</v>
      </c>
      <c r="W33" s="49">
        <v>0</v>
      </c>
      <c r="X33" s="49">
        <v>0.999997</v>
      </c>
      <c r="Y33" s="49">
        <v>0</v>
      </c>
      <c r="Z33" s="49" t="s">
        <v>2108</v>
      </c>
      <c r="AA33" s="72">
        <v>33</v>
      </c>
      <c r="AB33" s="72"/>
      <c r="AC33" s="73"/>
      <c r="AD33" s="79" t="s">
        <v>339</v>
      </c>
      <c r="AE33" s="79"/>
      <c r="AF33" s="79"/>
      <c r="AG33" s="79"/>
      <c r="AH33" s="79"/>
      <c r="AI33" s="79" t="str">
        <f>REPLACE(INDEX(GroupVertices[Group],MATCH(Vertices[[#This Row],[Vertex]],GroupVertices[Vertex],0)),1,1,"")</f>
        <v>1</v>
      </c>
      <c r="AJ33" s="48">
        <v>1</v>
      </c>
      <c r="AK33" s="49">
        <v>6.666666666666667</v>
      </c>
      <c r="AL33" s="48">
        <v>0</v>
      </c>
      <c r="AM33" s="49">
        <v>0</v>
      </c>
      <c r="AN33" s="48">
        <v>0</v>
      </c>
      <c r="AO33" s="49">
        <v>0</v>
      </c>
      <c r="AP33" s="48">
        <v>14</v>
      </c>
      <c r="AQ33" s="49">
        <v>93.33333333333333</v>
      </c>
      <c r="AR33" s="48">
        <v>15</v>
      </c>
      <c r="AS33" s="48"/>
      <c r="AT33" s="48"/>
      <c r="AU33" s="48"/>
      <c r="AV33" s="48"/>
      <c r="AW33" s="48" t="s">
        <v>1027</v>
      </c>
      <c r="AX33" s="48" t="s">
        <v>1027</v>
      </c>
      <c r="AY33" s="121" t="s">
        <v>2414</v>
      </c>
      <c r="AZ33" s="121" t="s">
        <v>2414</v>
      </c>
      <c r="BA33" s="121" t="s">
        <v>2569</v>
      </c>
      <c r="BB33" s="121" t="s">
        <v>2569</v>
      </c>
      <c r="BC33" s="2"/>
      <c r="BD33" s="3"/>
      <c r="BE33" s="3"/>
      <c r="BF33" s="3"/>
      <c r="BG33" s="3"/>
    </row>
    <row r="34" spans="1:59" ht="15">
      <c r="A34" s="65" t="s">
        <v>340</v>
      </c>
      <c r="B34" s="66"/>
      <c r="C34" s="66"/>
      <c r="D34" s="67">
        <v>400</v>
      </c>
      <c r="E34" s="69"/>
      <c r="F34" s="66"/>
      <c r="G34" s="66"/>
      <c r="H34" s="70" t="s">
        <v>340</v>
      </c>
      <c r="I34" s="71"/>
      <c r="J34" s="71"/>
      <c r="K34" s="70" t="s">
        <v>340</v>
      </c>
      <c r="L34" s="74">
        <v>1</v>
      </c>
      <c r="M34" s="75">
        <v>1817.7587890625</v>
      </c>
      <c r="N34" s="75">
        <v>4618.99853515625</v>
      </c>
      <c r="O34" s="76"/>
      <c r="P34" s="77"/>
      <c r="Q34" s="77"/>
      <c r="R34" s="87"/>
      <c r="S34" s="48">
        <v>1</v>
      </c>
      <c r="T34" s="48">
        <v>1</v>
      </c>
      <c r="U34" s="49">
        <v>0</v>
      </c>
      <c r="V34" s="49">
        <v>0</v>
      </c>
      <c r="W34" s="49">
        <v>0</v>
      </c>
      <c r="X34" s="49">
        <v>0.999997</v>
      </c>
      <c r="Y34" s="49">
        <v>0</v>
      </c>
      <c r="Z34" s="49" t="s">
        <v>2108</v>
      </c>
      <c r="AA34" s="72">
        <v>34</v>
      </c>
      <c r="AB34" s="72"/>
      <c r="AC34" s="73"/>
      <c r="AD34" s="79" t="s">
        <v>340</v>
      </c>
      <c r="AE34" s="79"/>
      <c r="AF34" s="79"/>
      <c r="AG34" s="79"/>
      <c r="AH34" s="79"/>
      <c r="AI34" s="79" t="str">
        <f>REPLACE(INDEX(GroupVertices[Group],MATCH(Vertices[[#This Row],[Vertex]],GroupVertices[Vertex],0)),1,1,"")</f>
        <v>1</v>
      </c>
      <c r="AJ34" s="48">
        <v>1</v>
      </c>
      <c r="AK34" s="49">
        <v>5.2631578947368425</v>
      </c>
      <c r="AL34" s="48">
        <v>0</v>
      </c>
      <c r="AM34" s="49">
        <v>0</v>
      </c>
      <c r="AN34" s="48">
        <v>0</v>
      </c>
      <c r="AO34" s="49">
        <v>0</v>
      </c>
      <c r="AP34" s="48">
        <v>18</v>
      </c>
      <c r="AQ34" s="49">
        <v>94.73684210526316</v>
      </c>
      <c r="AR34" s="48">
        <v>19</v>
      </c>
      <c r="AS34" s="48"/>
      <c r="AT34" s="48"/>
      <c r="AU34" s="48"/>
      <c r="AV34" s="48"/>
      <c r="AW34" s="48" t="s">
        <v>1028</v>
      </c>
      <c r="AX34" s="48" t="s">
        <v>1028</v>
      </c>
      <c r="AY34" s="121" t="s">
        <v>2415</v>
      </c>
      <c r="AZ34" s="121" t="s">
        <v>2415</v>
      </c>
      <c r="BA34" s="121" t="s">
        <v>2570</v>
      </c>
      <c r="BB34" s="121" t="s">
        <v>2570</v>
      </c>
      <c r="BC34" s="2"/>
      <c r="BD34" s="3"/>
      <c r="BE34" s="3"/>
      <c r="BF34" s="3"/>
      <c r="BG34" s="3"/>
    </row>
    <row r="35" spans="1:59" ht="15">
      <c r="A35" s="65" t="s">
        <v>341</v>
      </c>
      <c r="B35" s="66"/>
      <c r="C35" s="66"/>
      <c r="D35" s="67">
        <v>400</v>
      </c>
      <c r="E35" s="69"/>
      <c r="F35" s="66"/>
      <c r="G35" s="66"/>
      <c r="H35" s="70" t="s">
        <v>341</v>
      </c>
      <c r="I35" s="71"/>
      <c r="J35" s="71"/>
      <c r="K35" s="70" t="s">
        <v>341</v>
      </c>
      <c r="L35" s="74">
        <v>1</v>
      </c>
      <c r="M35" s="75">
        <v>6015.8525390625</v>
      </c>
      <c r="N35" s="75">
        <v>5380.00146484375</v>
      </c>
      <c r="O35" s="76"/>
      <c r="P35" s="77"/>
      <c r="Q35" s="77"/>
      <c r="R35" s="87"/>
      <c r="S35" s="48">
        <v>1</v>
      </c>
      <c r="T35" s="48">
        <v>1</v>
      </c>
      <c r="U35" s="49">
        <v>0</v>
      </c>
      <c r="V35" s="49">
        <v>0</v>
      </c>
      <c r="W35" s="49">
        <v>0</v>
      </c>
      <c r="X35" s="49">
        <v>0.999997</v>
      </c>
      <c r="Y35" s="49">
        <v>0</v>
      </c>
      <c r="Z35" s="49" t="s">
        <v>2108</v>
      </c>
      <c r="AA35" s="72">
        <v>35</v>
      </c>
      <c r="AB35" s="72"/>
      <c r="AC35" s="73"/>
      <c r="AD35" s="79" t="s">
        <v>341</v>
      </c>
      <c r="AE35" s="79"/>
      <c r="AF35" s="79"/>
      <c r="AG35" s="79"/>
      <c r="AH35" s="79"/>
      <c r="AI35" s="79" t="str">
        <f>REPLACE(INDEX(GroupVertices[Group],MATCH(Vertices[[#This Row],[Vertex]],GroupVertices[Vertex],0)),1,1,"")</f>
        <v>1</v>
      </c>
      <c r="AJ35" s="48">
        <v>0</v>
      </c>
      <c r="AK35" s="49">
        <v>0</v>
      </c>
      <c r="AL35" s="48">
        <v>0</v>
      </c>
      <c r="AM35" s="49">
        <v>0</v>
      </c>
      <c r="AN35" s="48">
        <v>0</v>
      </c>
      <c r="AO35" s="49">
        <v>0</v>
      </c>
      <c r="AP35" s="48">
        <v>16</v>
      </c>
      <c r="AQ35" s="49">
        <v>100</v>
      </c>
      <c r="AR35" s="48">
        <v>16</v>
      </c>
      <c r="AS35" s="48"/>
      <c r="AT35" s="48"/>
      <c r="AU35" s="48"/>
      <c r="AV35" s="48"/>
      <c r="AW35" s="48" t="s">
        <v>468</v>
      </c>
      <c r="AX35" s="48" t="s">
        <v>468</v>
      </c>
      <c r="AY35" s="121" t="s">
        <v>2416</v>
      </c>
      <c r="AZ35" s="121" t="s">
        <v>2416</v>
      </c>
      <c r="BA35" s="121" t="s">
        <v>2571</v>
      </c>
      <c r="BB35" s="121" t="s">
        <v>2571</v>
      </c>
      <c r="BC35" s="2"/>
      <c r="BD35" s="3"/>
      <c r="BE35" s="3"/>
      <c r="BF35" s="3"/>
      <c r="BG35" s="3"/>
    </row>
    <row r="36" spans="1:59" ht="15">
      <c r="A36" s="65" t="s">
        <v>342</v>
      </c>
      <c r="B36" s="66"/>
      <c r="C36" s="66"/>
      <c r="D36" s="67">
        <v>400</v>
      </c>
      <c r="E36" s="69"/>
      <c r="F36" s="66"/>
      <c r="G36" s="66"/>
      <c r="H36" s="70" t="s">
        <v>342</v>
      </c>
      <c r="I36" s="71"/>
      <c r="J36" s="71"/>
      <c r="K36" s="70" t="s">
        <v>342</v>
      </c>
      <c r="L36" s="74">
        <v>1</v>
      </c>
      <c r="M36" s="75">
        <v>618.3033447265625</v>
      </c>
      <c r="N36" s="75">
        <v>4618.99853515625</v>
      </c>
      <c r="O36" s="76"/>
      <c r="P36" s="77"/>
      <c r="Q36" s="77"/>
      <c r="R36" s="87"/>
      <c r="S36" s="48">
        <v>1</v>
      </c>
      <c r="T36" s="48">
        <v>1</v>
      </c>
      <c r="U36" s="49">
        <v>0</v>
      </c>
      <c r="V36" s="49">
        <v>0</v>
      </c>
      <c r="W36" s="49">
        <v>0</v>
      </c>
      <c r="X36" s="49">
        <v>0.999997</v>
      </c>
      <c r="Y36" s="49">
        <v>0</v>
      </c>
      <c r="Z36" s="49" t="s">
        <v>2108</v>
      </c>
      <c r="AA36" s="72">
        <v>36</v>
      </c>
      <c r="AB36" s="72"/>
      <c r="AC36" s="73"/>
      <c r="AD36" s="79" t="s">
        <v>342</v>
      </c>
      <c r="AE36" s="79"/>
      <c r="AF36" s="79"/>
      <c r="AG36" s="79"/>
      <c r="AH36" s="79"/>
      <c r="AI36" s="79" t="str">
        <f>REPLACE(INDEX(GroupVertices[Group],MATCH(Vertices[[#This Row],[Vertex]],GroupVertices[Vertex],0)),1,1,"")</f>
        <v>1</v>
      </c>
      <c r="AJ36" s="48">
        <v>2</v>
      </c>
      <c r="AK36" s="49">
        <v>5.2631578947368425</v>
      </c>
      <c r="AL36" s="48">
        <v>0</v>
      </c>
      <c r="AM36" s="49">
        <v>0</v>
      </c>
      <c r="AN36" s="48">
        <v>0</v>
      </c>
      <c r="AO36" s="49">
        <v>0</v>
      </c>
      <c r="AP36" s="48">
        <v>36</v>
      </c>
      <c r="AQ36" s="49">
        <v>94.73684210526316</v>
      </c>
      <c r="AR36" s="48">
        <v>38</v>
      </c>
      <c r="AS36" s="48"/>
      <c r="AT36" s="48"/>
      <c r="AU36" s="48"/>
      <c r="AV36" s="48"/>
      <c r="AW36" s="48" t="s">
        <v>2355</v>
      </c>
      <c r="AX36" s="48" t="s">
        <v>2355</v>
      </c>
      <c r="AY36" s="121" t="s">
        <v>2417</v>
      </c>
      <c r="AZ36" s="121" t="s">
        <v>2417</v>
      </c>
      <c r="BA36" s="121" t="s">
        <v>2572</v>
      </c>
      <c r="BB36" s="121" t="s">
        <v>2572</v>
      </c>
      <c r="BC36" s="2"/>
      <c r="BD36" s="3"/>
      <c r="BE36" s="3"/>
      <c r="BF36" s="3"/>
      <c r="BG36" s="3"/>
    </row>
    <row r="37" spans="1:59" ht="15">
      <c r="A37" s="65" t="s">
        <v>343</v>
      </c>
      <c r="B37" s="66"/>
      <c r="C37" s="66"/>
      <c r="D37" s="67">
        <v>400</v>
      </c>
      <c r="E37" s="69"/>
      <c r="F37" s="66"/>
      <c r="G37" s="66"/>
      <c r="H37" s="70" t="s">
        <v>343</v>
      </c>
      <c r="I37" s="71"/>
      <c r="J37" s="71"/>
      <c r="K37" s="70" t="s">
        <v>343</v>
      </c>
      <c r="L37" s="74">
        <v>1</v>
      </c>
      <c r="M37" s="75">
        <v>1218.031005859375</v>
      </c>
      <c r="N37" s="75">
        <v>4618.99853515625</v>
      </c>
      <c r="O37" s="76"/>
      <c r="P37" s="77"/>
      <c r="Q37" s="77"/>
      <c r="R37" s="87"/>
      <c r="S37" s="48">
        <v>1</v>
      </c>
      <c r="T37" s="48">
        <v>1</v>
      </c>
      <c r="U37" s="49">
        <v>0</v>
      </c>
      <c r="V37" s="49">
        <v>0</v>
      </c>
      <c r="W37" s="49">
        <v>0</v>
      </c>
      <c r="X37" s="49">
        <v>0.999997</v>
      </c>
      <c r="Y37" s="49">
        <v>0</v>
      </c>
      <c r="Z37" s="49" t="s">
        <v>2108</v>
      </c>
      <c r="AA37" s="72">
        <v>37</v>
      </c>
      <c r="AB37" s="72"/>
      <c r="AC37" s="73"/>
      <c r="AD37" s="79" t="s">
        <v>343</v>
      </c>
      <c r="AE37" s="79"/>
      <c r="AF37" s="79" t="s">
        <v>1160</v>
      </c>
      <c r="AG37" s="79" t="s">
        <v>1173</v>
      </c>
      <c r="AH37" s="79" t="s">
        <v>1197</v>
      </c>
      <c r="AI37" s="79" t="str">
        <f>REPLACE(INDEX(GroupVertices[Group],MATCH(Vertices[[#This Row],[Vertex]],GroupVertices[Vertex],0)),1,1,"")</f>
        <v>1</v>
      </c>
      <c r="AJ37" s="48">
        <v>1</v>
      </c>
      <c r="AK37" s="49">
        <v>2.380952380952381</v>
      </c>
      <c r="AL37" s="48">
        <v>0</v>
      </c>
      <c r="AM37" s="49">
        <v>0</v>
      </c>
      <c r="AN37" s="48">
        <v>0</v>
      </c>
      <c r="AO37" s="49">
        <v>0</v>
      </c>
      <c r="AP37" s="48">
        <v>41</v>
      </c>
      <c r="AQ37" s="49">
        <v>97.61904761904762</v>
      </c>
      <c r="AR37" s="48">
        <v>42</v>
      </c>
      <c r="AS37" s="48"/>
      <c r="AT37" s="48"/>
      <c r="AU37" s="48"/>
      <c r="AV37" s="48"/>
      <c r="AW37" s="48" t="s">
        <v>2356</v>
      </c>
      <c r="AX37" s="48" t="s">
        <v>2356</v>
      </c>
      <c r="AY37" s="121" t="s">
        <v>2418</v>
      </c>
      <c r="AZ37" s="121" t="s">
        <v>2418</v>
      </c>
      <c r="BA37" s="121" t="s">
        <v>2573</v>
      </c>
      <c r="BB37" s="121" t="s">
        <v>2573</v>
      </c>
      <c r="BC37" s="2"/>
      <c r="BD37" s="3"/>
      <c r="BE37" s="3"/>
      <c r="BF37" s="3"/>
      <c r="BG37" s="3"/>
    </row>
    <row r="38" spans="1:59" ht="15">
      <c r="A38" s="65" t="s">
        <v>344</v>
      </c>
      <c r="B38" s="66"/>
      <c r="C38" s="66"/>
      <c r="D38" s="67">
        <v>400</v>
      </c>
      <c r="E38" s="69"/>
      <c r="F38" s="66"/>
      <c r="G38" s="66"/>
      <c r="H38" s="70" t="s">
        <v>344</v>
      </c>
      <c r="I38" s="71"/>
      <c r="J38" s="71"/>
      <c r="K38" s="70" t="s">
        <v>344</v>
      </c>
      <c r="L38" s="74">
        <v>1</v>
      </c>
      <c r="M38" s="75">
        <v>618.3033447265625</v>
      </c>
      <c r="N38" s="75">
        <v>3857.99560546875</v>
      </c>
      <c r="O38" s="76"/>
      <c r="P38" s="77"/>
      <c r="Q38" s="77"/>
      <c r="R38" s="87"/>
      <c r="S38" s="48">
        <v>1</v>
      </c>
      <c r="T38" s="48">
        <v>1</v>
      </c>
      <c r="U38" s="49">
        <v>0</v>
      </c>
      <c r="V38" s="49">
        <v>0</v>
      </c>
      <c r="W38" s="49">
        <v>0</v>
      </c>
      <c r="X38" s="49">
        <v>0.999997</v>
      </c>
      <c r="Y38" s="49">
        <v>0</v>
      </c>
      <c r="Z38" s="49" t="s">
        <v>2108</v>
      </c>
      <c r="AA38" s="72">
        <v>38</v>
      </c>
      <c r="AB38" s="72"/>
      <c r="AC38" s="73"/>
      <c r="AD38" s="79" t="s">
        <v>344</v>
      </c>
      <c r="AE38" s="79"/>
      <c r="AF38" s="79"/>
      <c r="AG38" s="79"/>
      <c r="AH38" s="79"/>
      <c r="AI38" s="79" t="str">
        <f>REPLACE(INDEX(GroupVertices[Group],MATCH(Vertices[[#This Row],[Vertex]],GroupVertices[Vertex],0)),1,1,"")</f>
        <v>1</v>
      </c>
      <c r="AJ38" s="48">
        <v>0</v>
      </c>
      <c r="AK38" s="49">
        <v>0</v>
      </c>
      <c r="AL38" s="48">
        <v>1</v>
      </c>
      <c r="AM38" s="49">
        <v>6.25</v>
      </c>
      <c r="AN38" s="48">
        <v>0</v>
      </c>
      <c r="AO38" s="49">
        <v>0</v>
      </c>
      <c r="AP38" s="48">
        <v>15</v>
      </c>
      <c r="AQ38" s="49">
        <v>93.75</v>
      </c>
      <c r="AR38" s="48">
        <v>16</v>
      </c>
      <c r="AS38" s="48"/>
      <c r="AT38" s="48"/>
      <c r="AU38" s="48"/>
      <c r="AV38" s="48"/>
      <c r="AW38" s="48" t="s">
        <v>468</v>
      </c>
      <c r="AX38" s="48" t="s">
        <v>468</v>
      </c>
      <c r="AY38" s="121" t="s">
        <v>2419</v>
      </c>
      <c r="AZ38" s="121" t="s">
        <v>2419</v>
      </c>
      <c r="BA38" s="121" t="s">
        <v>2574</v>
      </c>
      <c r="BB38" s="121" t="s">
        <v>2574</v>
      </c>
      <c r="BC38" s="2"/>
      <c r="BD38" s="3"/>
      <c r="BE38" s="3"/>
      <c r="BF38" s="3"/>
      <c r="BG38" s="3"/>
    </row>
    <row r="39" spans="1:59" ht="15">
      <c r="A39" s="65" t="s">
        <v>345</v>
      </c>
      <c r="B39" s="66"/>
      <c r="C39" s="66"/>
      <c r="D39" s="67">
        <v>400</v>
      </c>
      <c r="E39" s="69"/>
      <c r="F39" s="66"/>
      <c r="G39" s="66"/>
      <c r="H39" s="70" t="s">
        <v>345</v>
      </c>
      <c r="I39" s="71"/>
      <c r="J39" s="71"/>
      <c r="K39" s="70" t="s">
        <v>345</v>
      </c>
      <c r="L39" s="74">
        <v>1</v>
      </c>
      <c r="M39" s="75">
        <v>1218.031005859375</v>
      </c>
      <c r="N39" s="75">
        <v>3857.99560546875</v>
      </c>
      <c r="O39" s="76"/>
      <c r="P39" s="77"/>
      <c r="Q39" s="77"/>
      <c r="R39" s="87"/>
      <c r="S39" s="48">
        <v>1</v>
      </c>
      <c r="T39" s="48">
        <v>1</v>
      </c>
      <c r="U39" s="49">
        <v>0</v>
      </c>
      <c r="V39" s="49">
        <v>0</v>
      </c>
      <c r="W39" s="49">
        <v>0</v>
      </c>
      <c r="X39" s="49">
        <v>0.999997</v>
      </c>
      <c r="Y39" s="49">
        <v>0</v>
      </c>
      <c r="Z39" s="49" t="s">
        <v>2108</v>
      </c>
      <c r="AA39" s="72">
        <v>39</v>
      </c>
      <c r="AB39" s="72"/>
      <c r="AC39" s="73"/>
      <c r="AD39" s="79" t="s">
        <v>345</v>
      </c>
      <c r="AE39" s="79"/>
      <c r="AF39" s="79" t="s">
        <v>1161</v>
      </c>
      <c r="AG39" s="79" t="s">
        <v>1176</v>
      </c>
      <c r="AH39" s="79" t="s">
        <v>1198</v>
      </c>
      <c r="AI39" s="79" t="str">
        <f>REPLACE(INDEX(GroupVertices[Group],MATCH(Vertices[[#This Row],[Vertex]],GroupVertices[Vertex],0)),1,1,"")</f>
        <v>1</v>
      </c>
      <c r="AJ39" s="48">
        <v>1</v>
      </c>
      <c r="AK39" s="49">
        <v>4.545454545454546</v>
      </c>
      <c r="AL39" s="48">
        <v>1</v>
      </c>
      <c r="AM39" s="49">
        <v>4.545454545454546</v>
      </c>
      <c r="AN39" s="48">
        <v>0</v>
      </c>
      <c r="AO39" s="49">
        <v>0</v>
      </c>
      <c r="AP39" s="48">
        <v>20</v>
      </c>
      <c r="AQ39" s="49">
        <v>90.9090909090909</v>
      </c>
      <c r="AR39" s="48">
        <v>22</v>
      </c>
      <c r="AS39" s="48"/>
      <c r="AT39" s="48"/>
      <c r="AU39" s="48"/>
      <c r="AV39" s="48"/>
      <c r="AW39" s="48" t="s">
        <v>1031</v>
      </c>
      <c r="AX39" s="48" t="s">
        <v>1031</v>
      </c>
      <c r="AY39" s="121" t="s">
        <v>2420</v>
      </c>
      <c r="AZ39" s="121" t="s">
        <v>2420</v>
      </c>
      <c r="BA39" s="121" t="s">
        <v>2575</v>
      </c>
      <c r="BB39" s="121" t="s">
        <v>2575</v>
      </c>
      <c r="BC39" s="2"/>
      <c r="BD39" s="3"/>
      <c r="BE39" s="3"/>
      <c r="BF39" s="3"/>
      <c r="BG39" s="3"/>
    </row>
    <row r="40" spans="1:59" ht="15">
      <c r="A40" s="65" t="s">
        <v>346</v>
      </c>
      <c r="B40" s="66"/>
      <c r="C40" s="66"/>
      <c r="D40" s="67">
        <v>400</v>
      </c>
      <c r="E40" s="69"/>
      <c r="F40" s="66"/>
      <c r="G40" s="66"/>
      <c r="H40" s="70" t="s">
        <v>346</v>
      </c>
      <c r="I40" s="71"/>
      <c r="J40" s="71"/>
      <c r="K40" s="70" t="s">
        <v>346</v>
      </c>
      <c r="L40" s="74">
        <v>1</v>
      </c>
      <c r="M40" s="75">
        <v>1817.7587890625</v>
      </c>
      <c r="N40" s="75">
        <v>3857.99560546875</v>
      </c>
      <c r="O40" s="76"/>
      <c r="P40" s="77"/>
      <c r="Q40" s="77"/>
      <c r="R40" s="87"/>
      <c r="S40" s="48">
        <v>1</v>
      </c>
      <c r="T40" s="48">
        <v>1</v>
      </c>
      <c r="U40" s="49">
        <v>0</v>
      </c>
      <c r="V40" s="49">
        <v>0</v>
      </c>
      <c r="W40" s="49">
        <v>0</v>
      </c>
      <c r="X40" s="49">
        <v>0.999997</v>
      </c>
      <c r="Y40" s="49">
        <v>0</v>
      </c>
      <c r="Z40" s="49" t="s">
        <v>2108</v>
      </c>
      <c r="AA40" s="72">
        <v>40</v>
      </c>
      <c r="AB40" s="72"/>
      <c r="AC40" s="73"/>
      <c r="AD40" s="79" t="s">
        <v>346</v>
      </c>
      <c r="AE40" s="79"/>
      <c r="AF40" s="79" t="s">
        <v>1160</v>
      </c>
      <c r="AG40" s="79" t="s">
        <v>1177</v>
      </c>
      <c r="AH40" s="79" t="s">
        <v>1199</v>
      </c>
      <c r="AI40" s="79" t="str">
        <f>REPLACE(INDEX(GroupVertices[Group],MATCH(Vertices[[#This Row],[Vertex]],GroupVertices[Vertex],0)),1,1,"")</f>
        <v>1</v>
      </c>
      <c r="AJ40" s="48">
        <v>3</v>
      </c>
      <c r="AK40" s="49">
        <v>4.6875</v>
      </c>
      <c r="AL40" s="48">
        <v>0</v>
      </c>
      <c r="AM40" s="49">
        <v>0</v>
      </c>
      <c r="AN40" s="48">
        <v>0</v>
      </c>
      <c r="AO40" s="49">
        <v>0</v>
      </c>
      <c r="AP40" s="48">
        <v>61</v>
      </c>
      <c r="AQ40" s="49">
        <v>95.3125</v>
      </c>
      <c r="AR40" s="48">
        <v>64</v>
      </c>
      <c r="AS40" s="48"/>
      <c r="AT40" s="48"/>
      <c r="AU40" s="48"/>
      <c r="AV40" s="48"/>
      <c r="AW40" s="48" t="s">
        <v>2357</v>
      </c>
      <c r="AX40" s="48" t="s">
        <v>2357</v>
      </c>
      <c r="AY40" s="121" t="s">
        <v>2421</v>
      </c>
      <c r="AZ40" s="121" t="s">
        <v>2421</v>
      </c>
      <c r="BA40" s="121" t="s">
        <v>2576</v>
      </c>
      <c r="BB40" s="121" t="s">
        <v>2576</v>
      </c>
      <c r="BC40" s="2"/>
      <c r="BD40" s="3"/>
      <c r="BE40" s="3"/>
      <c r="BF40" s="3"/>
      <c r="BG40" s="3"/>
    </row>
    <row r="41" spans="1:59" ht="15">
      <c r="A41" s="65" t="s">
        <v>347</v>
      </c>
      <c r="B41" s="66"/>
      <c r="C41" s="66"/>
      <c r="D41" s="67">
        <v>400</v>
      </c>
      <c r="E41" s="69"/>
      <c r="F41" s="66"/>
      <c r="G41" s="66"/>
      <c r="H41" s="70" t="s">
        <v>347</v>
      </c>
      <c r="I41" s="71"/>
      <c r="J41" s="71"/>
      <c r="K41" s="70" t="s">
        <v>347</v>
      </c>
      <c r="L41" s="74">
        <v>1</v>
      </c>
      <c r="M41" s="75">
        <v>6015.8525390625</v>
      </c>
      <c r="N41" s="75">
        <v>4618.99853515625</v>
      </c>
      <c r="O41" s="76"/>
      <c r="P41" s="77"/>
      <c r="Q41" s="77"/>
      <c r="R41" s="87"/>
      <c r="S41" s="48">
        <v>1</v>
      </c>
      <c r="T41" s="48">
        <v>1</v>
      </c>
      <c r="U41" s="49">
        <v>0</v>
      </c>
      <c r="V41" s="49">
        <v>0</v>
      </c>
      <c r="W41" s="49">
        <v>0</v>
      </c>
      <c r="X41" s="49">
        <v>0.999997</v>
      </c>
      <c r="Y41" s="49">
        <v>0</v>
      </c>
      <c r="Z41" s="49" t="s">
        <v>2108</v>
      </c>
      <c r="AA41" s="72">
        <v>41</v>
      </c>
      <c r="AB41" s="72"/>
      <c r="AC41" s="73"/>
      <c r="AD41" s="79" t="s">
        <v>347</v>
      </c>
      <c r="AE41" s="79"/>
      <c r="AF41" s="79"/>
      <c r="AG41" s="79"/>
      <c r="AH41" s="79"/>
      <c r="AI41" s="79" t="str">
        <f>REPLACE(INDEX(GroupVertices[Group],MATCH(Vertices[[#This Row],[Vertex]],GroupVertices[Vertex],0)),1,1,"")</f>
        <v>1</v>
      </c>
      <c r="AJ41" s="48">
        <v>3</v>
      </c>
      <c r="AK41" s="49">
        <v>9.375</v>
      </c>
      <c r="AL41" s="48">
        <v>1</v>
      </c>
      <c r="AM41" s="49">
        <v>3.125</v>
      </c>
      <c r="AN41" s="48">
        <v>0</v>
      </c>
      <c r="AO41" s="49">
        <v>0</v>
      </c>
      <c r="AP41" s="48">
        <v>28</v>
      </c>
      <c r="AQ41" s="49">
        <v>87.5</v>
      </c>
      <c r="AR41" s="48">
        <v>32</v>
      </c>
      <c r="AS41" s="48"/>
      <c r="AT41" s="48"/>
      <c r="AU41" s="48"/>
      <c r="AV41" s="48"/>
      <c r="AW41" s="48" t="s">
        <v>1033</v>
      </c>
      <c r="AX41" s="48" t="s">
        <v>1033</v>
      </c>
      <c r="AY41" s="121" t="s">
        <v>2422</v>
      </c>
      <c r="AZ41" s="121" t="s">
        <v>2422</v>
      </c>
      <c r="BA41" s="121" t="s">
        <v>2577</v>
      </c>
      <c r="BB41" s="121" t="s">
        <v>2577</v>
      </c>
      <c r="BC41" s="2"/>
      <c r="BD41" s="3"/>
      <c r="BE41" s="3"/>
      <c r="BF41" s="3"/>
      <c r="BG41" s="3"/>
    </row>
    <row r="42" spans="1:59" ht="15">
      <c r="A42" s="65" t="s">
        <v>348</v>
      </c>
      <c r="B42" s="66"/>
      <c r="C42" s="66"/>
      <c r="D42" s="67">
        <v>400</v>
      </c>
      <c r="E42" s="69"/>
      <c r="F42" s="66"/>
      <c r="G42" s="66"/>
      <c r="H42" s="70" t="s">
        <v>348</v>
      </c>
      <c r="I42" s="71"/>
      <c r="J42" s="71"/>
      <c r="K42" s="70" t="s">
        <v>348</v>
      </c>
      <c r="L42" s="74">
        <v>1</v>
      </c>
      <c r="M42" s="75">
        <v>8576.63671875</v>
      </c>
      <c r="N42" s="75">
        <v>3056.052734375</v>
      </c>
      <c r="O42" s="76"/>
      <c r="P42" s="77"/>
      <c r="Q42" s="77"/>
      <c r="R42" s="87"/>
      <c r="S42" s="48">
        <v>0</v>
      </c>
      <c r="T42" s="48">
        <v>1</v>
      </c>
      <c r="U42" s="49">
        <v>0</v>
      </c>
      <c r="V42" s="49">
        <v>1</v>
      </c>
      <c r="W42" s="49">
        <v>0</v>
      </c>
      <c r="X42" s="49">
        <v>0.999997</v>
      </c>
      <c r="Y42" s="49">
        <v>0</v>
      </c>
      <c r="Z42" s="49">
        <v>0</v>
      </c>
      <c r="AA42" s="72">
        <v>42</v>
      </c>
      <c r="AB42" s="72"/>
      <c r="AC42" s="73"/>
      <c r="AD42" s="79" t="s">
        <v>348</v>
      </c>
      <c r="AE42" s="79"/>
      <c r="AF42" s="79"/>
      <c r="AG42" s="79"/>
      <c r="AH42" s="79"/>
      <c r="AI42" s="79" t="str">
        <f>REPLACE(INDEX(GroupVertices[Group],MATCH(Vertices[[#This Row],[Vertex]],GroupVertices[Vertex],0)),1,1,"")</f>
        <v>18</v>
      </c>
      <c r="AJ42" s="48">
        <v>4</v>
      </c>
      <c r="AK42" s="49">
        <v>11.11111111111111</v>
      </c>
      <c r="AL42" s="48">
        <v>1</v>
      </c>
      <c r="AM42" s="49">
        <v>2.7777777777777777</v>
      </c>
      <c r="AN42" s="48">
        <v>0</v>
      </c>
      <c r="AO42" s="49">
        <v>0</v>
      </c>
      <c r="AP42" s="48">
        <v>31</v>
      </c>
      <c r="AQ42" s="49">
        <v>86.11111111111111</v>
      </c>
      <c r="AR42" s="48">
        <v>36</v>
      </c>
      <c r="AS42" s="48"/>
      <c r="AT42" s="48"/>
      <c r="AU42" s="48"/>
      <c r="AV42" s="48"/>
      <c r="AW42" s="48" t="s">
        <v>1034</v>
      </c>
      <c r="AX42" s="48" t="s">
        <v>1034</v>
      </c>
      <c r="AY42" s="121" t="s">
        <v>2423</v>
      </c>
      <c r="AZ42" s="121" t="s">
        <v>2423</v>
      </c>
      <c r="BA42" s="121" t="s">
        <v>2578</v>
      </c>
      <c r="BB42" s="121" t="s">
        <v>2578</v>
      </c>
      <c r="BC42" s="2"/>
      <c r="BD42" s="3"/>
      <c r="BE42" s="3"/>
      <c r="BF42" s="3"/>
      <c r="BG42" s="3"/>
    </row>
    <row r="43" spans="1:59" ht="15">
      <c r="A43" s="65" t="s">
        <v>472</v>
      </c>
      <c r="B43" s="66"/>
      <c r="C43" s="66"/>
      <c r="D43" s="67">
        <v>400</v>
      </c>
      <c r="E43" s="69"/>
      <c r="F43" s="66"/>
      <c r="G43" s="66"/>
      <c r="H43" s="70" t="s">
        <v>472</v>
      </c>
      <c r="I43" s="71"/>
      <c r="J43" s="71"/>
      <c r="K43" s="70" t="s">
        <v>472</v>
      </c>
      <c r="L43" s="74">
        <v>1</v>
      </c>
      <c r="M43" s="75">
        <v>8576.63671875</v>
      </c>
      <c r="N43" s="75">
        <v>3446.187255859375</v>
      </c>
      <c r="O43" s="76"/>
      <c r="P43" s="77"/>
      <c r="Q43" s="77"/>
      <c r="R43" s="87"/>
      <c r="S43" s="48">
        <v>1</v>
      </c>
      <c r="T43" s="48">
        <v>0</v>
      </c>
      <c r="U43" s="49">
        <v>0</v>
      </c>
      <c r="V43" s="49">
        <v>1</v>
      </c>
      <c r="W43" s="49">
        <v>0</v>
      </c>
      <c r="X43" s="49">
        <v>0.999997</v>
      </c>
      <c r="Y43" s="49">
        <v>0</v>
      </c>
      <c r="Z43" s="49">
        <v>0</v>
      </c>
      <c r="AA43" s="72">
        <v>43</v>
      </c>
      <c r="AB43" s="72"/>
      <c r="AC43" s="73"/>
      <c r="AD43" s="79"/>
      <c r="AE43" s="79"/>
      <c r="AF43" s="79"/>
      <c r="AG43" s="79"/>
      <c r="AH43" s="79"/>
      <c r="AI43" s="79" t="str">
        <f>REPLACE(INDEX(GroupVertices[Group],MATCH(Vertices[[#This Row],[Vertex]],GroupVertices[Vertex],0)),1,1,"")</f>
        <v>18</v>
      </c>
      <c r="AJ43" s="48"/>
      <c r="AK43" s="49"/>
      <c r="AL43" s="48"/>
      <c r="AM43" s="49"/>
      <c r="AN43" s="48"/>
      <c r="AO43" s="49"/>
      <c r="AP43" s="48"/>
      <c r="AQ43" s="49"/>
      <c r="AR43" s="48"/>
      <c r="AS43" s="48"/>
      <c r="AT43" s="48"/>
      <c r="AU43" s="48"/>
      <c r="AV43" s="48"/>
      <c r="AW43" s="48"/>
      <c r="AX43" s="48"/>
      <c r="AY43" s="48"/>
      <c r="AZ43" s="48"/>
      <c r="BA43" s="48"/>
      <c r="BB43" s="48"/>
      <c r="BC43" s="2"/>
      <c r="BD43" s="3"/>
      <c r="BE43" s="3"/>
      <c r="BF43" s="3"/>
      <c r="BG43" s="3"/>
    </row>
    <row r="44" spans="1:59" ht="15">
      <c r="A44" s="65" t="s">
        <v>349</v>
      </c>
      <c r="B44" s="66"/>
      <c r="C44" s="66"/>
      <c r="D44" s="67">
        <v>400</v>
      </c>
      <c r="E44" s="69"/>
      <c r="F44" s="66"/>
      <c r="G44" s="66"/>
      <c r="H44" s="70" t="s">
        <v>349</v>
      </c>
      <c r="I44" s="71"/>
      <c r="J44" s="71"/>
      <c r="K44" s="70" t="s">
        <v>349</v>
      </c>
      <c r="L44" s="74">
        <v>1</v>
      </c>
      <c r="M44" s="75">
        <v>4216.66943359375</v>
      </c>
      <c r="N44" s="75">
        <v>4618.99853515625</v>
      </c>
      <c r="O44" s="76"/>
      <c r="P44" s="77"/>
      <c r="Q44" s="77"/>
      <c r="R44" s="87"/>
      <c r="S44" s="48">
        <v>1</v>
      </c>
      <c r="T44" s="48">
        <v>1</v>
      </c>
      <c r="U44" s="49">
        <v>0</v>
      </c>
      <c r="V44" s="49">
        <v>0</v>
      </c>
      <c r="W44" s="49">
        <v>0</v>
      </c>
      <c r="X44" s="49">
        <v>0.999997</v>
      </c>
      <c r="Y44" s="49">
        <v>0</v>
      </c>
      <c r="Z44" s="49" t="s">
        <v>2108</v>
      </c>
      <c r="AA44" s="72">
        <v>44</v>
      </c>
      <c r="AB44" s="72"/>
      <c r="AC44" s="73"/>
      <c r="AD44" s="79" t="s">
        <v>349</v>
      </c>
      <c r="AE44" s="79"/>
      <c r="AF44" s="79"/>
      <c r="AG44" s="79"/>
      <c r="AH44" s="79"/>
      <c r="AI44" s="79" t="str">
        <f>REPLACE(INDEX(GroupVertices[Group],MATCH(Vertices[[#This Row],[Vertex]],GroupVertices[Vertex],0)),1,1,"")</f>
        <v>1</v>
      </c>
      <c r="AJ44" s="48">
        <v>0</v>
      </c>
      <c r="AK44" s="49">
        <v>0</v>
      </c>
      <c r="AL44" s="48">
        <v>0</v>
      </c>
      <c r="AM44" s="49">
        <v>0</v>
      </c>
      <c r="AN44" s="48">
        <v>0</v>
      </c>
      <c r="AO44" s="49">
        <v>0</v>
      </c>
      <c r="AP44" s="48">
        <v>21</v>
      </c>
      <c r="AQ44" s="49">
        <v>100</v>
      </c>
      <c r="AR44" s="48">
        <v>21</v>
      </c>
      <c r="AS44" s="48"/>
      <c r="AT44" s="48"/>
      <c r="AU44" s="48"/>
      <c r="AV44" s="48"/>
      <c r="AW44" s="48" t="s">
        <v>1035</v>
      </c>
      <c r="AX44" s="48" t="s">
        <v>1035</v>
      </c>
      <c r="AY44" s="121" t="s">
        <v>2424</v>
      </c>
      <c r="AZ44" s="121" t="s">
        <v>2424</v>
      </c>
      <c r="BA44" s="121" t="s">
        <v>2579</v>
      </c>
      <c r="BB44" s="121" t="s">
        <v>2579</v>
      </c>
      <c r="BC44" s="2"/>
      <c r="BD44" s="3"/>
      <c r="BE44" s="3"/>
      <c r="BF44" s="3"/>
      <c r="BG44" s="3"/>
    </row>
    <row r="45" spans="1:59" ht="15">
      <c r="A45" s="65" t="s">
        <v>350</v>
      </c>
      <c r="B45" s="66"/>
      <c r="C45" s="66"/>
      <c r="D45" s="67">
        <v>400</v>
      </c>
      <c r="E45" s="69"/>
      <c r="F45" s="66"/>
      <c r="G45" s="66"/>
      <c r="H45" s="70" t="s">
        <v>350</v>
      </c>
      <c r="I45" s="71"/>
      <c r="J45" s="71"/>
      <c r="K45" s="70" t="s">
        <v>350</v>
      </c>
      <c r="L45" s="74">
        <v>1</v>
      </c>
      <c r="M45" s="75">
        <v>9420.5009765625</v>
      </c>
      <c r="N45" s="75">
        <v>3056.052734375</v>
      </c>
      <c r="O45" s="76"/>
      <c r="P45" s="77"/>
      <c r="Q45" s="77"/>
      <c r="R45" s="87"/>
      <c r="S45" s="48">
        <v>0</v>
      </c>
      <c r="T45" s="48">
        <v>1</v>
      </c>
      <c r="U45" s="49">
        <v>0</v>
      </c>
      <c r="V45" s="49">
        <v>1</v>
      </c>
      <c r="W45" s="49">
        <v>0</v>
      </c>
      <c r="X45" s="49">
        <v>0.999997</v>
      </c>
      <c r="Y45" s="49">
        <v>0</v>
      </c>
      <c r="Z45" s="49">
        <v>0</v>
      </c>
      <c r="AA45" s="72">
        <v>45</v>
      </c>
      <c r="AB45" s="72"/>
      <c r="AC45" s="73"/>
      <c r="AD45" s="79" t="s">
        <v>350</v>
      </c>
      <c r="AE45" s="79"/>
      <c r="AF45" s="79"/>
      <c r="AG45" s="79"/>
      <c r="AH45" s="79"/>
      <c r="AI45" s="79" t="str">
        <f>REPLACE(INDEX(GroupVertices[Group],MATCH(Vertices[[#This Row],[Vertex]],GroupVertices[Vertex],0)),1,1,"")</f>
        <v>17</v>
      </c>
      <c r="AJ45" s="48">
        <v>0</v>
      </c>
      <c r="AK45" s="49">
        <v>0</v>
      </c>
      <c r="AL45" s="48">
        <v>0</v>
      </c>
      <c r="AM45" s="49">
        <v>0</v>
      </c>
      <c r="AN45" s="48">
        <v>0</v>
      </c>
      <c r="AO45" s="49">
        <v>0</v>
      </c>
      <c r="AP45" s="48">
        <v>13</v>
      </c>
      <c r="AQ45" s="49">
        <v>100</v>
      </c>
      <c r="AR45" s="48">
        <v>13</v>
      </c>
      <c r="AS45" s="48"/>
      <c r="AT45" s="48"/>
      <c r="AU45" s="48"/>
      <c r="AV45" s="48"/>
      <c r="AW45" s="48" t="s">
        <v>1036</v>
      </c>
      <c r="AX45" s="48" t="s">
        <v>1036</v>
      </c>
      <c r="AY45" s="121" t="s">
        <v>2425</v>
      </c>
      <c r="AZ45" s="121" t="s">
        <v>2425</v>
      </c>
      <c r="BA45" s="121" t="s">
        <v>2580</v>
      </c>
      <c r="BB45" s="121" t="s">
        <v>2580</v>
      </c>
      <c r="BC45" s="2"/>
      <c r="BD45" s="3"/>
      <c r="BE45" s="3"/>
      <c r="BF45" s="3"/>
      <c r="BG45" s="3"/>
    </row>
    <row r="46" spans="1:59" ht="15">
      <c r="A46" s="65" t="s">
        <v>473</v>
      </c>
      <c r="B46" s="66"/>
      <c r="C46" s="66"/>
      <c r="D46" s="67">
        <v>400</v>
      </c>
      <c r="E46" s="69"/>
      <c r="F46" s="66"/>
      <c r="G46" s="66"/>
      <c r="H46" s="70" t="s">
        <v>473</v>
      </c>
      <c r="I46" s="71"/>
      <c r="J46" s="71"/>
      <c r="K46" s="70" t="s">
        <v>473</v>
      </c>
      <c r="L46" s="74">
        <v>1</v>
      </c>
      <c r="M46" s="75">
        <v>9420.5009765625</v>
      </c>
      <c r="N46" s="75">
        <v>3446.187255859375</v>
      </c>
      <c r="O46" s="76"/>
      <c r="P46" s="77"/>
      <c r="Q46" s="77"/>
      <c r="R46" s="87"/>
      <c r="S46" s="48">
        <v>1</v>
      </c>
      <c r="T46" s="48">
        <v>0</v>
      </c>
      <c r="U46" s="49">
        <v>0</v>
      </c>
      <c r="V46" s="49">
        <v>1</v>
      </c>
      <c r="W46" s="49">
        <v>0</v>
      </c>
      <c r="X46" s="49">
        <v>0.999997</v>
      </c>
      <c r="Y46" s="49">
        <v>0</v>
      </c>
      <c r="Z46" s="49">
        <v>0</v>
      </c>
      <c r="AA46" s="72">
        <v>46</v>
      </c>
      <c r="AB46" s="72"/>
      <c r="AC46" s="73"/>
      <c r="AD46" s="79"/>
      <c r="AE46" s="79"/>
      <c r="AF46" s="79"/>
      <c r="AG46" s="79"/>
      <c r="AH46" s="79"/>
      <c r="AI46" s="79" t="str">
        <f>REPLACE(INDEX(GroupVertices[Group],MATCH(Vertices[[#This Row],[Vertex]],GroupVertices[Vertex],0)),1,1,"")</f>
        <v>17</v>
      </c>
      <c r="AJ46" s="48"/>
      <c r="AK46" s="49"/>
      <c r="AL46" s="48"/>
      <c r="AM46" s="49"/>
      <c r="AN46" s="48"/>
      <c r="AO46" s="49"/>
      <c r="AP46" s="48"/>
      <c r="AQ46" s="49"/>
      <c r="AR46" s="48"/>
      <c r="AS46" s="48"/>
      <c r="AT46" s="48"/>
      <c r="AU46" s="48"/>
      <c r="AV46" s="48"/>
      <c r="AW46" s="48"/>
      <c r="AX46" s="48"/>
      <c r="AY46" s="48"/>
      <c r="AZ46" s="48"/>
      <c r="BA46" s="48"/>
      <c r="BB46" s="48"/>
      <c r="BC46" s="2"/>
      <c r="BD46" s="3"/>
      <c r="BE46" s="3"/>
      <c r="BF46" s="3"/>
      <c r="BG46" s="3"/>
    </row>
    <row r="47" spans="1:59" ht="15">
      <c r="A47" s="65" t="s">
        <v>351</v>
      </c>
      <c r="B47" s="66"/>
      <c r="C47" s="66"/>
      <c r="D47" s="67">
        <v>400</v>
      </c>
      <c r="E47" s="69"/>
      <c r="F47" s="66"/>
      <c r="G47" s="66"/>
      <c r="H47" s="70" t="s">
        <v>351</v>
      </c>
      <c r="I47" s="71"/>
      <c r="J47" s="71"/>
      <c r="K47" s="70" t="s">
        <v>351</v>
      </c>
      <c r="L47" s="74">
        <v>1</v>
      </c>
      <c r="M47" s="75">
        <v>4816.39697265625</v>
      </c>
      <c r="N47" s="75">
        <v>4618.99853515625</v>
      </c>
      <c r="O47" s="76"/>
      <c r="P47" s="77"/>
      <c r="Q47" s="77"/>
      <c r="R47" s="87"/>
      <c r="S47" s="48">
        <v>1</v>
      </c>
      <c r="T47" s="48">
        <v>1</v>
      </c>
      <c r="U47" s="49">
        <v>0</v>
      </c>
      <c r="V47" s="49">
        <v>0</v>
      </c>
      <c r="W47" s="49">
        <v>0</v>
      </c>
      <c r="X47" s="49">
        <v>0.999997</v>
      </c>
      <c r="Y47" s="49">
        <v>0</v>
      </c>
      <c r="Z47" s="49" t="s">
        <v>2108</v>
      </c>
      <c r="AA47" s="72">
        <v>47</v>
      </c>
      <c r="AB47" s="72"/>
      <c r="AC47" s="73"/>
      <c r="AD47" s="79" t="s">
        <v>351</v>
      </c>
      <c r="AE47" s="79"/>
      <c r="AF47" s="79"/>
      <c r="AG47" s="79"/>
      <c r="AH47" s="79"/>
      <c r="AI47" s="79" t="str">
        <f>REPLACE(INDEX(GroupVertices[Group],MATCH(Vertices[[#This Row],[Vertex]],GroupVertices[Vertex],0)),1,1,"")</f>
        <v>1</v>
      </c>
      <c r="AJ47" s="48">
        <v>0</v>
      </c>
      <c r="AK47" s="49">
        <v>0</v>
      </c>
      <c r="AL47" s="48">
        <v>0</v>
      </c>
      <c r="AM47" s="49">
        <v>0</v>
      </c>
      <c r="AN47" s="48">
        <v>0</v>
      </c>
      <c r="AO47" s="49">
        <v>0</v>
      </c>
      <c r="AP47" s="48">
        <v>12</v>
      </c>
      <c r="AQ47" s="49">
        <v>100</v>
      </c>
      <c r="AR47" s="48">
        <v>12</v>
      </c>
      <c r="AS47" s="48"/>
      <c r="AT47" s="48"/>
      <c r="AU47" s="48"/>
      <c r="AV47" s="48"/>
      <c r="AW47" s="48" t="s">
        <v>1037</v>
      </c>
      <c r="AX47" s="48" t="s">
        <v>1037</v>
      </c>
      <c r="AY47" s="121" t="s">
        <v>2426</v>
      </c>
      <c r="AZ47" s="121" t="s">
        <v>2426</v>
      </c>
      <c r="BA47" s="121" t="s">
        <v>2581</v>
      </c>
      <c r="BB47" s="121" t="s">
        <v>2581</v>
      </c>
      <c r="BC47" s="2"/>
      <c r="BD47" s="3"/>
      <c r="BE47" s="3"/>
      <c r="BF47" s="3"/>
      <c r="BG47" s="3"/>
    </row>
    <row r="48" spans="1:59" ht="15">
      <c r="A48" s="65" t="s">
        <v>352</v>
      </c>
      <c r="B48" s="66"/>
      <c r="C48" s="66"/>
      <c r="D48" s="67">
        <v>400</v>
      </c>
      <c r="E48" s="69"/>
      <c r="F48" s="66"/>
      <c r="G48" s="66"/>
      <c r="H48" s="70" t="s">
        <v>352</v>
      </c>
      <c r="I48" s="71"/>
      <c r="J48" s="71"/>
      <c r="K48" s="70" t="s">
        <v>352</v>
      </c>
      <c r="L48" s="74">
        <v>1</v>
      </c>
      <c r="M48" s="75">
        <v>7160.779296875</v>
      </c>
      <c r="N48" s="75">
        <v>9381.6962890625</v>
      </c>
      <c r="O48" s="76"/>
      <c r="P48" s="77"/>
      <c r="Q48" s="77"/>
      <c r="R48" s="87"/>
      <c r="S48" s="48">
        <v>0</v>
      </c>
      <c r="T48" s="48">
        <v>1</v>
      </c>
      <c r="U48" s="49">
        <v>0</v>
      </c>
      <c r="V48" s="49">
        <v>0.02</v>
      </c>
      <c r="W48" s="49">
        <v>0.053377</v>
      </c>
      <c r="X48" s="49">
        <v>0.539579</v>
      </c>
      <c r="Y48" s="49">
        <v>0</v>
      </c>
      <c r="Z48" s="49">
        <v>0</v>
      </c>
      <c r="AA48" s="72">
        <v>48</v>
      </c>
      <c r="AB48" s="72"/>
      <c r="AC48" s="73"/>
      <c r="AD48" s="79" t="s">
        <v>352</v>
      </c>
      <c r="AE48" s="79"/>
      <c r="AF48" s="79"/>
      <c r="AG48" s="79"/>
      <c r="AH48" s="79"/>
      <c r="AI48" s="79" t="str">
        <f>REPLACE(INDEX(GroupVertices[Group],MATCH(Vertices[[#This Row],[Vertex]],GroupVertices[Vertex],0)),1,1,"")</f>
        <v>2</v>
      </c>
      <c r="AJ48" s="48">
        <v>0</v>
      </c>
      <c r="AK48" s="49">
        <v>0</v>
      </c>
      <c r="AL48" s="48">
        <v>0</v>
      </c>
      <c r="AM48" s="49">
        <v>0</v>
      </c>
      <c r="AN48" s="48">
        <v>0</v>
      </c>
      <c r="AO48" s="49">
        <v>0</v>
      </c>
      <c r="AP48" s="48">
        <v>14</v>
      </c>
      <c r="AQ48" s="49">
        <v>100</v>
      </c>
      <c r="AR48" s="48">
        <v>14</v>
      </c>
      <c r="AS48" s="48"/>
      <c r="AT48" s="48"/>
      <c r="AU48" s="48"/>
      <c r="AV48" s="48"/>
      <c r="AW48" s="48" t="s">
        <v>1038</v>
      </c>
      <c r="AX48" s="48" t="s">
        <v>1038</v>
      </c>
      <c r="AY48" s="121" t="s">
        <v>2427</v>
      </c>
      <c r="AZ48" s="121" t="s">
        <v>2427</v>
      </c>
      <c r="BA48" s="121" t="s">
        <v>2582</v>
      </c>
      <c r="BB48" s="121" t="s">
        <v>2582</v>
      </c>
      <c r="BC48" s="2"/>
      <c r="BD48" s="3"/>
      <c r="BE48" s="3"/>
      <c r="BF48" s="3"/>
      <c r="BG48" s="3"/>
    </row>
    <row r="49" spans="1:59" ht="15">
      <c r="A49" s="65" t="s">
        <v>353</v>
      </c>
      <c r="B49" s="66"/>
      <c r="C49" s="66"/>
      <c r="D49" s="67">
        <v>400</v>
      </c>
      <c r="E49" s="69"/>
      <c r="F49" s="66"/>
      <c r="G49" s="66"/>
      <c r="H49" s="70" t="s">
        <v>353</v>
      </c>
      <c r="I49" s="71"/>
      <c r="J49" s="71"/>
      <c r="K49" s="70" t="s">
        <v>353</v>
      </c>
      <c r="L49" s="74">
        <v>1</v>
      </c>
      <c r="M49" s="75">
        <v>5416.12548828125</v>
      </c>
      <c r="N49" s="75">
        <v>4618.99853515625</v>
      </c>
      <c r="O49" s="76"/>
      <c r="P49" s="77"/>
      <c r="Q49" s="77"/>
      <c r="R49" s="87"/>
      <c r="S49" s="48">
        <v>1</v>
      </c>
      <c r="T49" s="48">
        <v>1</v>
      </c>
      <c r="U49" s="49">
        <v>0</v>
      </c>
      <c r="V49" s="49">
        <v>0</v>
      </c>
      <c r="W49" s="49">
        <v>0</v>
      </c>
      <c r="X49" s="49">
        <v>0.999997</v>
      </c>
      <c r="Y49" s="49">
        <v>0</v>
      </c>
      <c r="Z49" s="49" t="s">
        <v>2108</v>
      </c>
      <c r="AA49" s="72">
        <v>49</v>
      </c>
      <c r="AB49" s="72"/>
      <c r="AC49" s="73"/>
      <c r="AD49" s="79" t="s">
        <v>353</v>
      </c>
      <c r="AE49" s="79"/>
      <c r="AF49" s="79"/>
      <c r="AG49" s="79"/>
      <c r="AH49" s="79"/>
      <c r="AI49" s="79" t="str">
        <f>REPLACE(INDEX(GroupVertices[Group],MATCH(Vertices[[#This Row],[Vertex]],GroupVertices[Vertex],0)),1,1,"")</f>
        <v>1</v>
      </c>
      <c r="AJ49" s="48">
        <v>2</v>
      </c>
      <c r="AK49" s="49">
        <v>3.278688524590164</v>
      </c>
      <c r="AL49" s="48">
        <v>0</v>
      </c>
      <c r="AM49" s="49">
        <v>0</v>
      </c>
      <c r="AN49" s="48">
        <v>0</v>
      </c>
      <c r="AO49" s="49">
        <v>0</v>
      </c>
      <c r="AP49" s="48">
        <v>59</v>
      </c>
      <c r="AQ49" s="49">
        <v>96.72131147540983</v>
      </c>
      <c r="AR49" s="48">
        <v>61</v>
      </c>
      <c r="AS49" s="48"/>
      <c r="AT49" s="48"/>
      <c r="AU49" s="48"/>
      <c r="AV49" s="48"/>
      <c r="AW49" s="48" t="s">
        <v>1039</v>
      </c>
      <c r="AX49" s="48" t="s">
        <v>1039</v>
      </c>
      <c r="AY49" s="121" t="s">
        <v>2428</v>
      </c>
      <c r="AZ49" s="121" t="s">
        <v>2537</v>
      </c>
      <c r="BA49" s="121" t="s">
        <v>2583</v>
      </c>
      <c r="BB49" s="121" t="s">
        <v>2694</v>
      </c>
      <c r="BC49" s="2"/>
      <c r="BD49" s="3"/>
      <c r="BE49" s="3"/>
      <c r="BF49" s="3"/>
      <c r="BG49" s="3"/>
    </row>
    <row r="50" spans="1:59" ht="15">
      <c r="A50" s="65" t="s">
        <v>354</v>
      </c>
      <c r="B50" s="66"/>
      <c r="C50" s="66"/>
      <c r="D50" s="67">
        <v>823.5294117647059</v>
      </c>
      <c r="E50" s="69"/>
      <c r="F50" s="66"/>
      <c r="G50" s="66"/>
      <c r="H50" s="70" t="s">
        <v>354</v>
      </c>
      <c r="I50" s="71"/>
      <c r="J50" s="71"/>
      <c r="K50" s="70" t="s">
        <v>354</v>
      </c>
      <c r="L50" s="74">
        <v>278.72222222222223</v>
      </c>
      <c r="M50" s="75">
        <v>9075.525390625</v>
      </c>
      <c r="N50" s="75">
        <v>6364.9697265625</v>
      </c>
      <c r="O50" s="76"/>
      <c r="P50" s="77"/>
      <c r="Q50" s="77"/>
      <c r="R50" s="87"/>
      <c r="S50" s="48">
        <v>0</v>
      </c>
      <c r="T50" s="48">
        <v>4</v>
      </c>
      <c r="U50" s="49">
        <v>12</v>
      </c>
      <c r="V50" s="49">
        <v>0.25</v>
      </c>
      <c r="W50" s="49">
        <v>0</v>
      </c>
      <c r="X50" s="49">
        <v>2.378371</v>
      </c>
      <c r="Y50" s="49">
        <v>0</v>
      </c>
      <c r="Z50" s="49">
        <v>0</v>
      </c>
      <c r="AA50" s="72">
        <v>50</v>
      </c>
      <c r="AB50" s="72"/>
      <c r="AC50" s="73"/>
      <c r="AD50" s="79" t="s">
        <v>354</v>
      </c>
      <c r="AE50" s="79"/>
      <c r="AF50" s="79"/>
      <c r="AG50" s="79"/>
      <c r="AH50" s="79"/>
      <c r="AI50" s="79" t="str">
        <f>REPLACE(INDEX(GroupVertices[Group],MATCH(Vertices[[#This Row],[Vertex]],GroupVertices[Vertex],0)),1,1,"")</f>
        <v>5</v>
      </c>
      <c r="AJ50" s="48">
        <v>0</v>
      </c>
      <c r="AK50" s="49">
        <v>0</v>
      </c>
      <c r="AL50" s="48">
        <v>0</v>
      </c>
      <c r="AM50" s="49">
        <v>0</v>
      </c>
      <c r="AN50" s="48">
        <v>0</v>
      </c>
      <c r="AO50" s="49">
        <v>0</v>
      </c>
      <c r="AP50" s="48">
        <v>116</v>
      </c>
      <c r="AQ50" s="49">
        <v>100</v>
      </c>
      <c r="AR50" s="48">
        <v>116</v>
      </c>
      <c r="AS50" s="48"/>
      <c r="AT50" s="48"/>
      <c r="AU50" s="48"/>
      <c r="AV50" s="48"/>
      <c r="AW50" s="48"/>
      <c r="AX50" s="48"/>
      <c r="AY50" s="121" t="s">
        <v>2237</v>
      </c>
      <c r="AZ50" s="121" t="s">
        <v>2237</v>
      </c>
      <c r="BA50" s="121" t="s">
        <v>2339</v>
      </c>
      <c r="BB50" s="121" t="s">
        <v>2339</v>
      </c>
      <c r="BC50" s="2"/>
      <c r="BD50" s="3"/>
      <c r="BE50" s="3"/>
      <c r="BF50" s="3"/>
      <c r="BG50" s="3"/>
    </row>
    <row r="51" spans="1:59" ht="15">
      <c r="A51" s="65" t="s">
        <v>474</v>
      </c>
      <c r="B51" s="66"/>
      <c r="C51" s="66"/>
      <c r="D51" s="67">
        <v>400</v>
      </c>
      <c r="E51" s="69"/>
      <c r="F51" s="66"/>
      <c r="G51" s="66"/>
      <c r="H51" s="70" t="s">
        <v>474</v>
      </c>
      <c r="I51" s="71"/>
      <c r="J51" s="71"/>
      <c r="K51" s="70" t="s">
        <v>474</v>
      </c>
      <c r="L51" s="74">
        <v>1</v>
      </c>
      <c r="M51" s="75">
        <v>8470.490234375</v>
      </c>
      <c r="N51" s="75">
        <v>6013.380859375</v>
      </c>
      <c r="O51" s="76"/>
      <c r="P51" s="77"/>
      <c r="Q51" s="77"/>
      <c r="R51" s="87"/>
      <c r="S51" s="48">
        <v>1</v>
      </c>
      <c r="T51" s="48">
        <v>0</v>
      </c>
      <c r="U51" s="49">
        <v>0</v>
      </c>
      <c r="V51" s="49">
        <v>0.142857</v>
      </c>
      <c r="W51" s="49">
        <v>0</v>
      </c>
      <c r="X51" s="49">
        <v>0.655403</v>
      </c>
      <c r="Y51" s="49">
        <v>0</v>
      </c>
      <c r="Z51" s="49">
        <v>0</v>
      </c>
      <c r="AA51" s="72">
        <v>51</v>
      </c>
      <c r="AB51" s="72"/>
      <c r="AC51" s="73"/>
      <c r="AD51" s="79"/>
      <c r="AE51" s="79"/>
      <c r="AF51" s="79"/>
      <c r="AG51" s="79"/>
      <c r="AH51" s="79"/>
      <c r="AI51" s="79" t="str">
        <f>REPLACE(INDEX(GroupVertices[Group],MATCH(Vertices[[#This Row],[Vertex]],GroupVertices[Vertex],0)),1,1,"")</f>
        <v>5</v>
      </c>
      <c r="AJ51" s="48"/>
      <c r="AK51" s="49"/>
      <c r="AL51" s="48"/>
      <c r="AM51" s="49"/>
      <c r="AN51" s="48"/>
      <c r="AO51" s="49"/>
      <c r="AP51" s="48"/>
      <c r="AQ51" s="49"/>
      <c r="AR51" s="48"/>
      <c r="AS51" s="48"/>
      <c r="AT51" s="48"/>
      <c r="AU51" s="48"/>
      <c r="AV51" s="48"/>
      <c r="AW51" s="48"/>
      <c r="AX51" s="48"/>
      <c r="AY51" s="48"/>
      <c r="AZ51" s="48"/>
      <c r="BA51" s="48"/>
      <c r="BB51" s="48"/>
      <c r="BC51" s="2"/>
      <c r="BD51" s="3"/>
      <c r="BE51" s="3"/>
      <c r="BF51" s="3"/>
      <c r="BG51" s="3"/>
    </row>
    <row r="52" spans="1:59" ht="15">
      <c r="A52" s="65" t="s">
        <v>475</v>
      </c>
      <c r="B52" s="66"/>
      <c r="C52" s="66"/>
      <c r="D52" s="67">
        <v>400</v>
      </c>
      <c r="E52" s="69"/>
      <c r="F52" s="66"/>
      <c r="G52" s="66"/>
      <c r="H52" s="70" t="s">
        <v>475</v>
      </c>
      <c r="I52" s="71"/>
      <c r="J52" s="71"/>
      <c r="K52" s="70" t="s">
        <v>475</v>
      </c>
      <c r="L52" s="74">
        <v>1</v>
      </c>
      <c r="M52" s="75">
        <v>9421.9248046875</v>
      </c>
      <c r="N52" s="75">
        <v>5750.8701171875</v>
      </c>
      <c r="O52" s="76"/>
      <c r="P52" s="77"/>
      <c r="Q52" s="77"/>
      <c r="R52" s="87"/>
      <c r="S52" s="48">
        <v>1</v>
      </c>
      <c r="T52" s="48">
        <v>0</v>
      </c>
      <c r="U52" s="49">
        <v>0</v>
      </c>
      <c r="V52" s="49">
        <v>0.142857</v>
      </c>
      <c r="W52" s="49">
        <v>0</v>
      </c>
      <c r="X52" s="49">
        <v>0.655403</v>
      </c>
      <c r="Y52" s="49">
        <v>0</v>
      </c>
      <c r="Z52" s="49">
        <v>0</v>
      </c>
      <c r="AA52" s="72">
        <v>52</v>
      </c>
      <c r="AB52" s="72"/>
      <c r="AC52" s="73"/>
      <c r="AD52" s="79"/>
      <c r="AE52" s="79"/>
      <c r="AF52" s="79"/>
      <c r="AG52" s="79"/>
      <c r="AH52" s="79"/>
      <c r="AI52" s="79" t="str">
        <f>REPLACE(INDEX(GroupVertices[Group],MATCH(Vertices[[#This Row],[Vertex]],GroupVertices[Vertex],0)),1,1,"")</f>
        <v>5</v>
      </c>
      <c r="AJ52" s="48"/>
      <c r="AK52" s="49"/>
      <c r="AL52" s="48"/>
      <c r="AM52" s="49"/>
      <c r="AN52" s="48"/>
      <c r="AO52" s="49"/>
      <c r="AP52" s="48"/>
      <c r="AQ52" s="49"/>
      <c r="AR52" s="48"/>
      <c r="AS52" s="48"/>
      <c r="AT52" s="48"/>
      <c r="AU52" s="48"/>
      <c r="AV52" s="48"/>
      <c r="AW52" s="48"/>
      <c r="AX52" s="48"/>
      <c r="AY52" s="48"/>
      <c r="AZ52" s="48"/>
      <c r="BA52" s="48"/>
      <c r="BB52" s="48"/>
      <c r="BC52" s="2"/>
      <c r="BD52" s="3"/>
      <c r="BE52" s="3"/>
      <c r="BF52" s="3"/>
      <c r="BG52" s="3"/>
    </row>
    <row r="53" spans="1:59" ht="15">
      <c r="A53" s="65" t="s">
        <v>476</v>
      </c>
      <c r="B53" s="66"/>
      <c r="C53" s="66"/>
      <c r="D53" s="67">
        <v>400</v>
      </c>
      <c r="E53" s="69"/>
      <c r="F53" s="66"/>
      <c r="G53" s="66"/>
      <c r="H53" s="70" t="s">
        <v>476</v>
      </c>
      <c r="I53" s="71"/>
      <c r="J53" s="71"/>
      <c r="K53" s="70" t="s">
        <v>476</v>
      </c>
      <c r="L53" s="74">
        <v>1</v>
      </c>
      <c r="M53" s="75">
        <v>8729.126953125</v>
      </c>
      <c r="N53" s="75">
        <v>6979.07080078125</v>
      </c>
      <c r="O53" s="76"/>
      <c r="P53" s="77"/>
      <c r="Q53" s="77"/>
      <c r="R53" s="87"/>
      <c r="S53" s="48">
        <v>1</v>
      </c>
      <c r="T53" s="48">
        <v>0</v>
      </c>
      <c r="U53" s="49">
        <v>0</v>
      </c>
      <c r="V53" s="49">
        <v>0.142857</v>
      </c>
      <c r="W53" s="49">
        <v>0</v>
      </c>
      <c r="X53" s="49">
        <v>0.655403</v>
      </c>
      <c r="Y53" s="49">
        <v>0</v>
      </c>
      <c r="Z53" s="49">
        <v>0</v>
      </c>
      <c r="AA53" s="72">
        <v>53</v>
      </c>
      <c r="AB53" s="72"/>
      <c r="AC53" s="73"/>
      <c r="AD53" s="79"/>
      <c r="AE53" s="79"/>
      <c r="AF53" s="79"/>
      <c r="AG53" s="79"/>
      <c r="AH53" s="79"/>
      <c r="AI53" s="79" t="str">
        <f>REPLACE(INDEX(GroupVertices[Group],MATCH(Vertices[[#This Row],[Vertex]],GroupVertices[Vertex],0)),1,1,"")</f>
        <v>5</v>
      </c>
      <c r="AJ53" s="48"/>
      <c r="AK53" s="49"/>
      <c r="AL53" s="48"/>
      <c r="AM53" s="49"/>
      <c r="AN53" s="48"/>
      <c r="AO53" s="49"/>
      <c r="AP53" s="48"/>
      <c r="AQ53" s="49"/>
      <c r="AR53" s="48"/>
      <c r="AS53" s="48"/>
      <c r="AT53" s="48"/>
      <c r="AU53" s="48"/>
      <c r="AV53" s="48"/>
      <c r="AW53" s="48"/>
      <c r="AX53" s="48"/>
      <c r="AY53" s="48"/>
      <c r="AZ53" s="48"/>
      <c r="BA53" s="48"/>
      <c r="BB53" s="48"/>
      <c r="BC53" s="2"/>
      <c r="BD53" s="3"/>
      <c r="BE53" s="3"/>
      <c r="BF53" s="3"/>
      <c r="BG53" s="3"/>
    </row>
    <row r="54" spans="1:59" ht="15">
      <c r="A54" s="65" t="s">
        <v>477</v>
      </c>
      <c r="B54" s="66"/>
      <c r="C54" s="66"/>
      <c r="D54" s="67">
        <v>400</v>
      </c>
      <c r="E54" s="69"/>
      <c r="F54" s="66"/>
      <c r="G54" s="66"/>
      <c r="H54" s="70" t="s">
        <v>477</v>
      </c>
      <c r="I54" s="71"/>
      <c r="J54" s="71"/>
      <c r="K54" s="70" t="s">
        <v>477</v>
      </c>
      <c r="L54" s="74">
        <v>1</v>
      </c>
      <c r="M54" s="75">
        <v>9680.560546875</v>
      </c>
      <c r="N54" s="75">
        <v>6716.55908203125</v>
      </c>
      <c r="O54" s="76"/>
      <c r="P54" s="77"/>
      <c r="Q54" s="77"/>
      <c r="R54" s="87"/>
      <c r="S54" s="48">
        <v>1</v>
      </c>
      <c r="T54" s="48">
        <v>0</v>
      </c>
      <c r="U54" s="49">
        <v>0</v>
      </c>
      <c r="V54" s="49">
        <v>0.142857</v>
      </c>
      <c r="W54" s="49">
        <v>0</v>
      </c>
      <c r="X54" s="49">
        <v>0.655403</v>
      </c>
      <c r="Y54" s="49">
        <v>0</v>
      </c>
      <c r="Z54" s="49">
        <v>0</v>
      </c>
      <c r="AA54" s="72">
        <v>54</v>
      </c>
      <c r="AB54" s="72"/>
      <c r="AC54" s="73"/>
      <c r="AD54" s="79"/>
      <c r="AE54" s="79"/>
      <c r="AF54" s="79"/>
      <c r="AG54" s="79"/>
      <c r="AH54" s="79"/>
      <c r="AI54" s="79" t="str">
        <f>REPLACE(INDEX(GroupVertices[Group],MATCH(Vertices[[#This Row],[Vertex]],GroupVertices[Vertex],0)),1,1,"")</f>
        <v>5</v>
      </c>
      <c r="AJ54" s="48"/>
      <c r="AK54" s="49"/>
      <c r="AL54" s="48"/>
      <c r="AM54" s="49"/>
      <c r="AN54" s="48"/>
      <c r="AO54" s="49"/>
      <c r="AP54" s="48"/>
      <c r="AQ54" s="49"/>
      <c r="AR54" s="48"/>
      <c r="AS54" s="48"/>
      <c r="AT54" s="48"/>
      <c r="AU54" s="48"/>
      <c r="AV54" s="48"/>
      <c r="AW54" s="48"/>
      <c r="AX54" s="48"/>
      <c r="AY54" s="48"/>
      <c r="AZ54" s="48"/>
      <c r="BA54" s="48"/>
      <c r="BB54" s="48"/>
      <c r="BC54" s="2"/>
      <c r="BD54" s="3"/>
      <c r="BE54" s="3"/>
      <c r="BF54" s="3"/>
      <c r="BG54" s="3"/>
    </row>
    <row r="55" spans="1:59" ht="15">
      <c r="A55" s="65" t="s">
        <v>355</v>
      </c>
      <c r="B55" s="66"/>
      <c r="C55" s="66"/>
      <c r="D55" s="67">
        <v>400</v>
      </c>
      <c r="E55" s="69"/>
      <c r="F55" s="66"/>
      <c r="G55" s="66"/>
      <c r="H55" s="70" t="s">
        <v>355</v>
      </c>
      <c r="I55" s="71"/>
      <c r="J55" s="71"/>
      <c r="K55" s="70" t="s">
        <v>355</v>
      </c>
      <c r="L55" s="74">
        <v>1</v>
      </c>
      <c r="M55" s="75">
        <v>6894.21484375</v>
      </c>
      <c r="N55" s="75">
        <v>3056.052734375</v>
      </c>
      <c r="O55" s="76"/>
      <c r="P55" s="77"/>
      <c r="Q55" s="77"/>
      <c r="R55" s="87"/>
      <c r="S55" s="48">
        <v>0</v>
      </c>
      <c r="T55" s="48">
        <v>1</v>
      </c>
      <c r="U55" s="49">
        <v>0</v>
      </c>
      <c r="V55" s="49">
        <v>1</v>
      </c>
      <c r="W55" s="49">
        <v>0</v>
      </c>
      <c r="X55" s="49">
        <v>0.999997</v>
      </c>
      <c r="Y55" s="49">
        <v>0</v>
      </c>
      <c r="Z55" s="49">
        <v>0</v>
      </c>
      <c r="AA55" s="72">
        <v>55</v>
      </c>
      <c r="AB55" s="72"/>
      <c r="AC55" s="73"/>
      <c r="AD55" s="79" t="s">
        <v>355</v>
      </c>
      <c r="AE55" s="79"/>
      <c r="AF55" s="79"/>
      <c r="AG55" s="79"/>
      <c r="AH55" s="79"/>
      <c r="AI55" s="79" t="str">
        <f>REPLACE(INDEX(GroupVertices[Group],MATCH(Vertices[[#This Row],[Vertex]],GroupVertices[Vertex],0)),1,1,"")</f>
        <v>16</v>
      </c>
      <c r="AJ55" s="48">
        <v>0</v>
      </c>
      <c r="AK55" s="49">
        <v>0</v>
      </c>
      <c r="AL55" s="48">
        <v>0</v>
      </c>
      <c r="AM55" s="49">
        <v>0</v>
      </c>
      <c r="AN55" s="48">
        <v>0</v>
      </c>
      <c r="AO55" s="49">
        <v>0</v>
      </c>
      <c r="AP55" s="48">
        <v>8</v>
      </c>
      <c r="AQ55" s="49">
        <v>100</v>
      </c>
      <c r="AR55" s="48">
        <v>8</v>
      </c>
      <c r="AS55" s="48"/>
      <c r="AT55" s="48"/>
      <c r="AU55" s="48"/>
      <c r="AV55" s="48"/>
      <c r="AW55" s="48" t="s">
        <v>1040</v>
      </c>
      <c r="AX55" s="48" t="s">
        <v>1040</v>
      </c>
      <c r="AY55" s="121" t="s">
        <v>2429</v>
      </c>
      <c r="AZ55" s="121" t="s">
        <v>2429</v>
      </c>
      <c r="BA55" s="121" t="s">
        <v>2584</v>
      </c>
      <c r="BB55" s="121" t="s">
        <v>2584</v>
      </c>
      <c r="BC55" s="2"/>
      <c r="BD55" s="3"/>
      <c r="BE55" s="3"/>
      <c r="BF55" s="3"/>
      <c r="BG55" s="3"/>
    </row>
    <row r="56" spans="1:59" ht="15">
      <c r="A56" s="65" t="s">
        <v>478</v>
      </c>
      <c r="B56" s="66"/>
      <c r="C56" s="66"/>
      <c r="D56" s="67">
        <v>400</v>
      </c>
      <c r="E56" s="69"/>
      <c r="F56" s="66"/>
      <c r="G56" s="66"/>
      <c r="H56" s="70" t="s">
        <v>478</v>
      </c>
      <c r="I56" s="71"/>
      <c r="J56" s="71"/>
      <c r="K56" s="70" t="s">
        <v>478</v>
      </c>
      <c r="L56" s="74">
        <v>1</v>
      </c>
      <c r="M56" s="75">
        <v>6894.21484375</v>
      </c>
      <c r="N56" s="75">
        <v>3446.187255859375</v>
      </c>
      <c r="O56" s="76"/>
      <c r="P56" s="77"/>
      <c r="Q56" s="77"/>
      <c r="R56" s="87"/>
      <c r="S56" s="48">
        <v>1</v>
      </c>
      <c r="T56" s="48">
        <v>0</v>
      </c>
      <c r="U56" s="49">
        <v>0</v>
      </c>
      <c r="V56" s="49">
        <v>1</v>
      </c>
      <c r="W56" s="49">
        <v>0</v>
      </c>
      <c r="X56" s="49">
        <v>0.999997</v>
      </c>
      <c r="Y56" s="49">
        <v>0</v>
      </c>
      <c r="Z56" s="49">
        <v>0</v>
      </c>
      <c r="AA56" s="72">
        <v>56</v>
      </c>
      <c r="AB56" s="72"/>
      <c r="AC56" s="73"/>
      <c r="AD56" s="79"/>
      <c r="AE56" s="79"/>
      <c r="AF56" s="79"/>
      <c r="AG56" s="79"/>
      <c r="AH56" s="79"/>
      <c r="AI56" s="79" t="str">
        <f>REPLACE(INDEX(GroupVertices[Group],MATCH(Vertices[[#This Row],[Vertex]],GroupVertices[Vertex],0)),1,1,"")</f>
        <v>16</v>
      </c>
      <c r="AJ56" s="48"/>
      <c r="AK56" s="49"/>
      <c r="AL56" s="48"/>
      <c r="AM56" s="49"/>
      <c r="AN56" s="48"/>
      <c r="AO56" s="49"/>
      <c r="AP56" s="48"/>
      <c r="AQ56" s="49"/>
      <c r="AR56" s="48"/>
      <c r="AS56" s="48"/>
      <c r="AT56" s="48"/>
      <c r="AU56" s="48"/>
      <c r="AV56" s="48"/>
      <c r="AW56" s="48"/>
      <c r="AX56" s="48"/>
      <c r="AY56" s="48"/>
      <c r="AZ56" s="48"/>
      <c r="BA56" s="48"/>
      <c r="BB56" s="48"/>
      <c r="BC56" s="2"/>
      <c r="BD56" s="3"/>
      <c r="BE56" s="3"/>
      <c r="BF56" s="3"/>
      <c r="BG56" s="3"/>
    </row>
    <row r="57" spans="1:59" ht="15">
      <c r="A57" s="65" t="s">
        <v>356</v>
      </c>
      <c r="B57" s="66"/>
      <c r="C57" s="66"/>
      <c r="D57" s="67">
        <v>400</v>
      </c>
      <c r="E57" s="69"/>
      <c r="F57" s="66"/>
      <c r="G57" s="66"/>
      <c r="H57" s="70" t="s">
        <v>356</v>
      </c>
      <c r="I57" s="71"/>
      <c r="J57" s="71"/>
      <c r="K57" s="70" t="s">
        <v>356</v>
      </c>
      <c r="L57" s="74">
        <v>1</v>
      </c>
      <c r="M57" s="75">
        <v>5416.12548828125</v>
      </c>
      <c r="N57" s="75">
        <v>3096.99267578125</v>
      </c>
      <c r="O57" s="76"/>
      <c r="P57" s="77"/>
      <c r="Q57" s="77"/>
      <c r="R57" s="87"/>
      <c r="S57" s="48">
        <v>1</v>
      </c>
      <c r="T57" s="48">
        <v>1</v>
      </c>
      <c r="U57" s="49">
        <v>0</v>
      </c>
      <c r="V57" s="49">
        <v>0</v>
      </c>
      <c r="W57" s="49">
        <v>0</v>
      </c>
      <c r="X57" s="49">
        <v>0.999997</v>
      </c>
      <c r="Y57" s="49">
        <v>0</v>
      </c>
      <c r="Z57" s="49" t="s">
        <v>2108</v>
      </c>
      <c r="AA57" s="72">
        <v>57</v>
      </c>
      <c r="AB57" s="72"/>
      <c r="AC57" s="73"/>
      <c r="AD57" s="79" t="s">
        <v>356</v>
      </c>
      <c r="AE57" s="79"/>
      <c r="AF57" s="79" t="s">
        <v>1160</v>
      </c>
      <c r="AG57" s="79" t="s">
        <v>1173</v>
      </c>
      <c r="AH57" s="79" t="s">
        <v>1200</v>
      </c>
      <c r="AI57" s="79" t="str">
        <f>REPLACE(INDEX(GroupVertices[Group],MATCH(Vertices[[#This Row],[Vertex]],GroupVertices[Vertex],0)),1,1,"")</f>
        <v>1</v>
      </c>
      <c r="AJ57" s="48">
        <v>0</v>
      </c>
      <c r="AK57" s="49">
        <v>0</v>
      </c>
      <c r="AL57" s="48">
        <v>1</v>
      </c>
      <c r="AM57" s="49">
        <v>7.142857142857143</v>
      </c>
      <c r="AN57" s="48">
        <v>0</v>
      </c>
      <c r="AO57" s="49">
        <v>0</v>
      </c>
      <c r="AP57" s="48">
        <v>13</v>
      </c>
      <c r="AQ57" s="49">
        <v>92.85714285714286</v>
      </c>
      <c r="AR57" s="48">
        <v>14</v>
      </c>
      <c r="AS57" s="48"/>
      <c r="AT57" s="48"/>
      <c r="AU57" s="48"/>
      <c r="AV57" s="48"/>
      <c r="AW57" s="48" t="s">
        <v>1041</v>
      </c>
      <c r="AX57" s="48" t="s">
        <v>1041</v>
      </c>
      <c r="AY57" s="121" t="s">
        <v>2430</v>
      </c>
      <c r="AZ57" s="121" t="s">
        <v>2430</v>
      </c>
      <c r="BA57" s="121" t="s">
        <v>2585</v>
      </c>
      <c r="BB57" s="121" t="s">
        <v>2585</v>
      </c>
      <c r="BC57" s="2"/>
      <c r="BD57" s="3"/>
      <c r="BE57" s="3"/>
      <c r="BF57" s="3"/>
      <c r="BG57" s="3"/>
    </row>
    <row r="58" spans="1:59" ht="15">
      <c r="A58" s="65" t="s">
        <v>357</v>
      </c>
      <c r="B58" s="66"/>
      <c r="C58" s="66"/>
      <c r="D58" s="67">
        <v>400</v>
      </c>
      <c r="E58" s="69"/>
      <c r="F58" s="66"/>
      <c r="G58" s="66"/>
      <c r="H58" s="70" t="s">
        <v>357</v>
      </c>
      <c r="I58" s="71"/>
      <c r="J58" s="71"/>
      <c r="K58" s="70" t="s">
        <v>357</v>
      </c>
      <c r="L58" s="74">
        <v>1</v>
      </c>
      <c r="M58" s="75">
        <v>5416.12548828125</v>
      </c>
      <c r="N58" s="75">
        <v>1574.9869384765625</v>
      </c>
      <c r="O58" s="76"/>
      <c r="P58" s="77"/>
      <c r="Q58" s="77"/>
      <c r="R58" s="87"/>
      <c r="S58" s="48">
        <v>1</v>
      </c>
      <c r="T58" s="48">
        <v>1</v>
      </c>
      <c r="U58" s="49">
        <v>0</v>
      </c>
      <c r="V58" s="49">
        <v>0</v>
      </c>
      <c r="W58" s="49">
        <v>0</v>
      </c>
      <c r="X58" s="49">
        <v>0.999997</v>
      </c>
      <c r="Y58" s="49">
        <v>0</v>
      </c>
      <c r="Z58" s="49" t="s">
        <v>2108</v>
      </c>
      <c r="AA58" s="72">
        <v>58</v>
      </c>
      <c r="AB58" s="72"/>
      <c r="AC58" s="73"/>
      <c r="AD58" s="79" t="s">
        <v>357</v>
      </c>
      <c r="AE58" s="79"/>
      <c r="AF58" s="79"/>
      <c r="AG58" s="79"/>
      <c r="AH58" s="79"/>
      <c r="AI58" s="79" t="str">
        <f>REPLACE(INDEX(GroupVertices[Group],MATCH(Vertices[[#This Row],[Vertex]],GroupVertices[Vertex],0)),1,1,"")</f>
        <v>1</v>
      </c>
      <c r="AJ58" s="48">
        <v>0</v>
      </c>
      <c r="AK58" s="49">
        <v>0</v>
      </c>
      <c r="AL58" s="48">
        <v>1</v>
      </c>
      <c r="AM58" s="49">
        <v>9.090909090909092</v>
      </c>
      <c r="AN58" s="48">
        <v>0</v>
      </c>
      <c r="AO58" s="49">
        <v>0</v>
      </c>
      <c r="AP58" s="48">
        <v>10</v>
      </c>
      <c r="AQ58" s="49">
        <v>90.9090909090909</v>
      </c>
      <c r="AR58" s="48">
        <v>11</v>
      </c>
      <c r="AS58" s="48"/>
      <c r="AT58" s="48"/>
      <c r="AU58" s="48"/>
      <c r="AV58" s="48"/>
      <c r="AW58" s="48" t="s">
        <v>2358</v>
      </c>
      <c r="AX58" s="48" t="s">
        <v>2358</v>
      </c>
      <c r="AY58" s="121" t="s">
        <v>2431</v>
      </c>
      <c r="AZ58" s="121" t="s">
        <v>2431</v>
      </c>
      <c r="BA58" s="121" t="s">
        <v>2586</v>
      </c>
      <c r="BB58" s="121" t="s">
        <v>2586</v>
      </c>
      <c r="BC58" s="2"/>
      <c r="BD58" s="3"/>
      <c r="BE58" s="3"/>
      <c r="BF58" s="3"/>
      <c r="BG58" s="3"/>
    </row>
    <row r="59" spans="1:59" ht="15">
      <c r="A59" s="65" t="s">
        <v>358</v>
      </c>
      <c r="B59" s="66"/>
      <c r="C59" s="66"/>
      <c r="D59" s="67">
        <v>400</v>
      </c>
      <c r="E59" s="69"/>
      <c r="F59" s="66"/>
      <c r="G59" s="66"/>
      <c r="H59" s="70" t="s">
        <v>358</v>
      </c>
      <c r="I59" s="71"/>
      <c r="J59" s="71"/>
      <c r="K59" s="70" t="s">
        <v>358</v>
      </c>
      <c r="L59" s="74">
        <v>1</v>
      </c>
      <c r="M59" s="75">
        <v>6853.666015625</v>
      </c>
      <c r="N59" s="75">
        <v>8253.357421875</v>
      </c>
      <c r="O59" s="76"/>
      <c r="P59" s="77"/>
      <c r="Q59" s="77"/>
      <c r="R59" s="87"/>
      <c r="S59" s="48">
        <v>0</v>
      </c>
      <c r="T59" s="48">
        <v>1</v>
      </c>
      <c r="U59" s="49">
        <v>0</v>
      </c>
      <c r="V59" s="49">
        <v>0.02</v>
      </c>
      <c r="W59" s="49">
        <v>0.053377</v>
      </c>
      <c r="X59" s="49">
        <v>0.539579</v>
      </c>
      <c r="Y59" s="49">
        <v>0</v>
      </c>
      <c r="Z59" s="49">
        <v>0</v>
      </c>
      <c r="AA59" s="72">
        <v>59</v>
      </c>
      <c r="AB59" s="72"/>
      <c r="AC59" s="73"/>
      <c r="AD59" s="79" t="s">
        <v>358</v>
      </c>
      <c r="AE59" s="79"/>
      <c r="AF59" s="79" t="s">
        <v>1162</v>
      </c>
      <c r="AG59" s="79" t="s">
        <v>1178</v>
      </c>
      <c r="AH59" s="79" t="s">
        <v>1201</v>
      </c>
      <c r="AI59" s="79" t="str">
        <f>REPLACE(INDEX(GroupVertices[Group],MATCH(Vertices[[#This Row],[Vertex]],GroupVertices[Vertex],0)),1,1,"")</f>
        <v>2</v>
      </c>
      <c r="AJ59" s="48">
        <v>0</v>
      </c>
      <c r="AK59" s="49">
        <v>0</v>
      </c>
      <c r="AL59" s="48">
        <v>0</v>
      </c>
      <c r="AM59" s="49">
        <v>0</v>
      </c>
      <c r="AN59" s="48">
        <v>0</v>
      </c>
      <c r="AO59" s="49">
        <v>0</v>
      </c>
      <c r="AP59" s="48">
        <v>26</v>
      </c>
      <c r="AQ59" s="49">
        <v>100</v>
      </c>
      <c r="AR59" s="48">
        <v>26</v>
      </c>
      <c r="AS59" s="48"/>
      <c r="AT59" s="48"/>
      <c r="AU59" s="48"/>
      <c r="AV59" s="48"/>
      <c r="AW59" s="48" t="s">
        <v>1043</v>
      </c>
      <c r="AX59" s="48" t="s">
        <v>1043</v>
      </c>
      <c r="AY59" s="121" t="s">
        <v>2432</v>
      </c>
      <c r="AZ59" s="121" t="s">
        <v>2432</v>
      </c>
      <c r="BA59" s="121" t="s">
        <v>2587</v>
      </c>
      <c r="BB59" s="121" t="s">
        <v>2587</v>
      </c>
      <c r="BC59" s="2"/>
      <c r="BD59" s="3"/>
      <c r="BE59" s="3"/>
      <c r="BF59" s="3"/>
      <c r="BG59" s="3"/>
    </row>
    <row r="60" spans="1:59" ht="15">
      <c r="A60" s="65" t="s">
        <v>359</v>
      </c>
      <c r="B60" s="66"/>
      <c r="C60" s="66"/>
      <c r="D60" s="67">
        <v>400</v>
      </c>
      <c r="E60" s="69"/>
      <c r="F60" s="66"/>
      <c r="G60" s="66"/>
      <c r="H60" s="70" t="s">
        <v>359</v>
      </c>
      <c r="I60" s="71"/>
      <c r="J60" s="71"/>
      <c r="K60" s="70" t="s">
        <v>359</v>
      </c>
      <c r="L60" s="74">
        <v>1</v>
      </c>
      <c r="M60" s="75">
        <v>6894.21484375</v>
      </c>
      <c r="N60" s="75">
        <v>1842.30126953125</v>
      </c>
      <c r="O60" s="76"/>
      <c r="P60" s="77"/>
      <c r="Q60" s="77"/>
      <c r="R60" s="87"/>
      <c r="S60" s="48">
        <v>0</v>
      </c>
      <c r="T60" s="48">
        <v>1</v>
      </c>
      <c r="U60" s="49">
        <v>0</v>
      </c>
      <c r="V60" s="49">
        <v>1</v>
      </c>
      <c r="W60" s="49">
        <v>0</v>
      </c>
      <c r="X60" s="49">
        <v>0.999997</v>
      </c>
      <c r="Y60" s="49">
        <v>0</v>
      </c>
      <c r="Z60" s="49">
        <v>0</v>
      </c>
      <c r="AA60" s="72">
        <v>60</v>
      </c>
      <c r="AB60" s="72"/>
      <c r="AC60" s="73"/>
      <c r="AD60" s="79" t="s">
        <v>359</v>
      </c>
      <c r="AE60" s="79"/>
      <c r="AF60" s="79"/>
      <c r="AG60" s="79"/>
      <c r="AH60" s="79"/>
      <c r="AI60" s="79" t="str">
        <f>REPLACE(INDEX(GroupVertices[Group],MATCH(Vertices[[#This Row],[Vertex]],GroupVertices[Vertex],0)),1,1,"")</f>
        <v>15</v>
      </c>
      <c r="AJ60" s="48">
        <v>1</v>
      </c>
      <c r="AK60" s="49">
        <v>7.6923076923076925</v>
      </c>
      <c r="AL60" s="48">
        <v>0</v>
      </c>
      <c r="AM60" s="49">
        <v>0</v>
      </c>
      <c r="AN60" s="48">
        <v>0</v>
      </c>
      <c r="AO60" s="49">
        <v>0</v>
      </c>
      <c r="AP60" s="48">
        <v>12</v>
      </c>
      <c r="AQ60" s="49">
        <v>92.3076923076923</v>
      </c>
      <c r="AR60" s="48">
        <v>13</v>
      </c>
      <c r="AS60" s="48"/>
      <c r="AT60" s="48"/>
      <c r="AU60" s="48"/>
      <c r="AV60" s="48"/>
      <c r="AW60" s="48" t="s">
        <v>1044</v>
      </c>
      <c r="AX60" s="48" t="s">
        <v>1044</v>
      </c>
      <c r="AY60" s="121" t="s">
        <v>2433</v>
      </c>
      <c r="AZ60" s="121" t="s">
        <v>2433</v>
      </c>
      <c r="BA60" s="121" t="s">
        <v>2588</v>
      </c>
      <c r="BB60" s="121" t="s">
        <v>2588</v>
      </c>
      <c r="BC60" s="2"/>
      <c r="BD60" s="3"/>
      <c r="BE60" s="3"/>
      <c r="BF60" s="3"/>
      <c r="BG60" s="3"/>
    </row>
    <row r="61" spans="1:59" ht="15">
      <c r="A61" s="65" t="s">
        <v>479</v>
      </c>
      <c r="B61" s="66"/>
      <c r="C61" s="66"/>
      <c r="D61" s="67">
        <v>400</v>
      </c>
      <c r="E61" s="69"/>
      <c r="F61" s="66"/>
      <c r="G61" s="66"/>
      <c r="H61" s="70" t="s">
        <v>479</v>
      </c>
      <c r="I61" s="71"/>
      <c r="J61" s="71"/>
      <c r="K61" s="70" t="s">
        <v>479</v>
      </c>
      <c r="L61" s="74">
        <v>1</v>
      </c>
      <c r="M61" s="75">
        <v>6894.21484375</v>
      </c>
      <c r="N61" s="75">
        <v>2232.435791015625</v>
      </c>
      <c r="O61" s="76"/>
      <c r="P61" s="77"/>
      <c r="Q61" s="77"/>
      <c r="R61" s="87"/>
      <c r="S61" s="48">
        <v>1</v>
      </c>
      <c r="T61" s="48">
        <v>0</v>
      </c>
      <c r="U61" s="49">
        <v>0</v>
      </c>
      <c r="V61" s="49">
        <v>1</v>
      </c>
      <c r="W61" s="49">
        <v>0</v>
      </c>
      <c r="X61" s="49">
        <v>0.999997</v>
      </c>
      <c r="Y61" s="49">
        <v>0</v>
      </c>
      <c r="Z61" s="49">
        <v>0</v>
      </c>
      <c r="AA61" s="72">
        <v>61</v>
      </c>
      <c r="AB61" s="72"/>
      <c r="AC61" s="73"/>
      <c r="AD61" s="79"/>
      <c r="AE61" s="79"/>
      <c r="AF61" s="79"/>
      <c r="AG61" s="79"/>
      <c r="AH61" s="79"/>
      <c r="AI61" s="79" t="str">
        <f>REPLACE(INDEX(GroupVertices[Group],MATCH(Vertices[[#This Row],[Vertex]],GroupVertices[Vertex],0)),1,1,"")</f>
        <v>15</v>
      </c>
      <c r="AJ61" s="48"/>
      <c r="AK61" s="49"/>
      <c r="AL61" s="48"/>
      <c r="AM61" s="49"/>
      <c r="AN61" s="48"/>
      <c r="AO61" s="49"/>
      <c r="AP61" s="48"/>
      <c r="AQ61" s="49"/>
      <c r="AR61" s="48"/>
      <c r="AS61" s="48"/>
      <c r="AT61" s="48"/>
      <c r="AU61" s="48"/>
      <c r="AV61" s="48"/>
      <c r="AW61" s="48"/>
      <c r="AX61" s="48"/>
      <c r="AY61" s="48"/>
      <c r="AZ61" s="48"/>
      <c r="BA61" s="48"/>
      <c r="BB61" s="48"/>
      <c r="BC61" s="2"/>
      <c r="BD61" s="3"/>
      <c r="BE61" s="3"/>
      <c r="BF61" s="3"/>
      <c r="BG61" s="3"/>
    </row>
    <row r="62" spans="1:59" ht="15">
      <c r="A62" s="65" t="s">
        <v>360</v>
      </c>
      <c r="B62" s="66"/>
      <c r="C62" s="66"/>
      <c r="D62" s="67">
        <v>400</v>
      </c>
      <c r="E62" s="69"/>
      <c r="F62" s="66"/>
      <c r="G62" s="66"/>
      <c r="H62" s="70" t="s">
        <v>360</v>
      </c>
      <c r="I62" s="71"/>
      <c r="J62" s="71"/>
      <c r="K62" s="70" t="s">
        <v>360</v>
      </c>
      <c r="L62" s="74">
        <v>1</v>
      </c>
      <c r="M62" s="75">
        <v>6015.8525390625</v>
      </c>
      <c r="N62" s="75">
        <v>1574.9869384765625</v>
      </c>
      <c r="O62" s="76"/>
      <c r="P62" s="77"/>
      <c r="Q62" s="77"/>
      <c r="R62" s="87"/>
      <c r="S62" s="48">
        <v>1</v>
      </c>
      <c r="T62" s="48">
        <v>1</v>
      </c>
      <c r="U62" s="49">
        <v>0</v>
      </c>
      <c r="V62" s="49">
        <v>0</v>
      </c>
      <c r="W62" s="49">
        <v>0</v>
      </c>
      <c r="X62" s="49">
        <v>0.999997</v>
      </c>
      <c r="Y62" s="49">
        <v>0</v>
      </c>
      <c r="Z62" s="49" t="s">
        <v>2108</v>
      </c>
      <c r="AA62" s="72">
        <v>62</v>
      </c>
      <c r="AB62" s="72"/>
      <c r="AC62" s="73"/>
      <c r="AD62" s="79" t="s">
        <v>360</v>
      </c>
      <c r="AE62" s="79"/>
      <c r="AF62" s="79"/>
      <c r="AG62" s="79"/>
      <c r="AH62" s="79"/>
      <c r="AI62" s="79" t="str">
        <f>REPLACE(INDEX(GroupVertices[Group],MATCH(Vertices[[#This Row],[Vertex]],GroupVertices[Vertex],0)),1,1,"")</f>
        <v>1</v>
      </c>
      <c r="AJ62" s="48">
        <v>1</v>
      </c>
      <c r="AK62" s="49">
        <v>14.285714285714286</v>
      </c>
      <c r="AL62" s="48">
        <v>0</v>
      </c>
      <c r="AM62" s="49">
        <v>0</v>
      </c>
      <c r="AN62" s="48">
        <v>0</v>
      </c>
      <c r="AO62" s="49">
        <v>0</v>
      </c>
      <c r="AP62" s="48">
        <v>6</v>
      </c>
      <c r="AQ62" s="49">
        <v>85.71428571428571</v>
      </c>
      <c r="AR62" s="48">
        <v>7</v>
      </c>
      <c r="AS62" s="48"/>
      <c r="AT62" s="48"/>
      <c r="AU62" s="48"/>
      <c r="AV62" s="48"/>
      <c r="AW62" s="48" t="s">
        <v>468</v>
      </c>
      <c r="AX62" s="48" t="s">
        <v>468</v>
      </c>
      <c r="AY62" s="121" t="s">
        <v>2434</v>
      </c>
      <c r="AZ62" s="121" t="s">
        <v>2434</v>
      </c>
      <c r="BA62" s="121" t="s">
        <v>2589</v>
      </c>
      <c r="BB62" s="121" t="s">
        <v>2589</v>
      </c>
      <c r="BC62" s="2"/>
      <c r="BD62" s="3"/>
      <c r="BE62" s="3"/>
      <c r="BF62" s="3"/>
      <c r="BG62" s="3"/>
    </row>
    <row r="63" spans="1:59" ht="15">
      <c r="A63" s="65" t="s">
        <v>361</v>
      </c>
      <c r="B63" s="66"/>
      <c r="C63" s="66"/>
      <c r="D63" s="67">
        <v>400</v>
      </c>
      <c r="E63" s="69"/>
      <c r="F63" s="66"/>
      <c r="G63" s="66"/>
      <c r="H63" s="70" t="s">
        <v>361</v>
      </c>
      <c r="I63" s="71"/>
      <c r="J63" s="71"/>
      <c r="K63" s="70" t="s">
        <v>361</v>
      </c>
      <c r="L63" s="74">
        <v>1</v>
      </c>
      <c r="M63" s="75">
        <v>618.3033447265625</v>
      </c>
      <c r="N63" s="75">
        <v>813.9838256835938</v>
      </c>
      <c r="O63" s="76"/>
      <c r="P63" s="77"/>
      <c r="Q63" s="77"/>
      <c r="R63" s="87"/>
      <c r="S63" s="48">
        <v>1</v>
      </c>
      <c r="T63" s="48">
        <v>1</v>
      </c>
      <c r="U63" s="49">
        <v>0</v>
      </c>
      <c r="V63" s="49">
        <v>0</v>
      </c>
      <c r="W63" s="49">
        <v>0</v>
      </c>
      <c r="X63" s="49">
        <v>0.999997</v>
      </c>
      <c r="Y63" s="49">
        <v>0</v>
      </c>
      <c r="Z63" s="49" t="s">
        <v>2108</v>
      </c>
      <c r="AA63" s="72">
        <v>63</v>
      </c>
      <c r="AB63" s="72"/>
      <c r="AC63" s="73"/>
      <c r="AD63" s="79" t="s">
        <v>361</v>
      </c>
      <c r="AE63" s="79"/>
      <c r="AF63" s="79"/>
      <c r="AG63" s="79"/>
      <c r="AH63" s="79"/>
      <c r="AI63" s="79" t="str">
        <f>REPLACE(INDEX(GroupVertices[Group],MATCH(Vertices[[#This Row],[Vertex]],GroupVertices[Vertex],0)),1,1,"")</f>
        <v>1</v>
      </c>
      <c r="AJ63" s="48">
        <v>1</v>
      </c>
      <c r="AK63" s="49">
        <v>3.0303030303030303</v>
      </c>
      <c r="AL63" s="48">
        <v>1</v>
      </c>
      <c r="AM63" s="49">
        <v>3.0303030303030303</v>
      </c>
      <c r="AN63" s="48">
        <v>0</v>
      </c>
      <c r="AO63" s="49">
        <v>0</v>
      </c>
      <c r="AP63" s="48">
        <v>31</v>
      </c>
      <c r="AQ63" s="49">
        <v>93.93939393939394</v>
      </c>
      <c r="AR63" s="48">
        <v>33</v>
      </c>
      <c r="AS63" s="48"/>
      <c r="AT63" s="48"/>
      <c r="AU63" s="48"/>
      <c r="AV63" s="48"/>
      <c r="AW63" s="48" t="s">
        <v>2359</v>
      </c>
      <c r="AX63" s="48" t="s">
        <v>2359</v>
      </c>
      <c r="AY63" s="121" t="s">
        <v>2435</v>
      </c>
      <c r="AZ63" s="121" t="s">
        <v>2435</v>
      </c>
      <c r="BA63" s="121" t="s">
        <v>2590</v>
      </c>
      <c r="BB63" s="121" t="s">
        <v>2590</v>
      </c>
      <c r="BC63" s="2"/>
      <c r="BD63" s="3"/>
      <c r="BE63" s="3"/>
      <c r="BF63" s="3"/>
      <c r="BG63" s="3"/>
    </row>
    <row r="64" spans="1:59" ht="15">
      <c r="A64" s="65" t="s">
        <v>362</v>
      </c>
      <c r="B64" s="66"/>
      <c r="C64" s="66"/>
      <c r="D64" s="67">
        <v>400</v>
      </c>
      <c r="E64" s="69"/>
      <c r="F64" s="66"/>
      <c r="G64" s="66"/>
      <c r="H64" s="70" t="s">
        <v>362</v>
      </c>
      <c r="I64" s="71"/>
      <c r="J64" s="71"/>
      <c r="K64" s="70" t="s">
        <v>362</v>
      </c>
      <c r="L64" s="74">
        <v>1</v>
      </c>
      <c r="M64" s="75">
        <v>6894.21484375</v>
      </c>
      <c r="N64" s="75">
        <v>628.5498657226562</v>
      </c>
      <c r="O64" s="76"/>
      <c r="P64" s="77"/>
      <c r="Q64" s="77"/>
      <c r="R64" s="87"/>
      <c r="S64" s="48">
        <v>0</v>
      </c>
      <c r="T64" s="48">
        <v>1</v>
      </c>
      <c r="U64" s="49">
        <v>0</v>
      </c>
      <c r="V64" s="49">
        <v>1</v>
      </c>
      <c r="W64" s="49">
        <v>0</v>
      </c>
      <c r="X64" s="49">
        <v>0.999997</v>
      </c>
      <c r="Y64" s="49">
        <v>0</v>
      </c>
      <c r="Z64" s="49">
        <v>0</v>
      </c>
      <c r="AA64" s="72">
        <v>64</v>
      </c>
      <c r="AB64" s="72"/>
      <c r="AC64" s="73"/>
      <c r="AD64" s="79" t="s">
        <v>362</v>
      </c>
      <c r="AE64" s="79"/>
      <c r="AF64" s="79"/>
      <c r="AG64" s="79"/>
      <c r="AH64" s="79"/>
      <c r="AI64" s="79" t="str">
        <f>REPLACE(INDEX(GroupVertices[Group],MATCH(Vertices[[#This Row],[Vertex]],GroupVertices[Vertex],0)),1,1,"")</f>
        <v>14</v>
      </c>
      <c r="AJ64" s="48">
        <v>0</v>
      </c>
      <c r="AK64" s="49">
        <v>0</v>
      </c>
      <c r="AL64" s="48">
        <v>1</v>
      </c>
      <c r="AM64" s="49">
        <v>2.4390243902439024</v>
      </c>
      <c r="AN64" s="48">
        <v>0</v>
      </c>
      <c r="AO64" s="49">
        <v>0</v>
      </c>
      <c r="AP64" s="48">
        <v>40</v>
      </c>
      <c r="AQ64" s="49">
        <v>97.5609756097561</v>
      </c>
      <c r="AR64" s="48">
        <v>41</v>
      </c>
      <c r="AS64" s="48"/>
      <c r="AT64" s="48"/>
      <c r="AU64" s="48"/>
      <c r="AV64" s="48"/>
      <c r="AW64" s="48" t="s">
        <v>2219</v>
      </c>
      <c r="AX64" s="48" t="s">
        <v>2219</v>
      </c>
      <c r="AY64" s="121" t="s">
        <v>2436</v>
      </c>
      <c r="AZ64" s="121" t="s">
        <v>2436</v>
      </c>
      <c r="BA64" s="121" t="s">
        <v>2591</v>
      </c>
      <c r="BB64" s="121" t="s">
        <v>2591</v>
      </c>
      <c r="BC64" s="2"/>
      <c r="BD64" s="3"/>
      <c r="BE64" s="3"/>
      <c r="BF64" s="3"/>
      <c r="BG64" s="3"/>
    </row>
    <row r="65" spans="1:59" ht="15">
      <c r="A65" s="65" t="s">
        <v>480</v>
      </c>
      <c r="B65" s="66"/>
      <c r="C65" s="66"/>
      <c r="D65" s="67">
        <v>400</v>
      </c>
      <c r="E65" s="69"/>
      <c r="F65" s="66"/>
      <c r="G65" s="66"/>
      <c r="H65" s="70" t="s">
        <v>480</v>
      </c>
      <c r="I65" s="71"/>
      <c r="J65" s="71"/>
      <c r="K65" s="70" t="s">
        <v>480</v>
      </c>
      <c r="L65" s="74">
        <v>1</v>
      </c>
      <c r="M65" s="75">
        <v>6894.21484375</v>
      </c>
      <c r="N65" s="75">
        <v>1018.6842651367188</v>
      </c>
      <c r="O65" s="76"/>
      <c r="P65" s="77"/>
      <c r="Q65" s="77"/>
      <c r="R65" s="87"/>
      <c r="S65" s="48">
        <v>1</v>
      </c>
      <c r="T65" s="48">
        <v>0</v>
      </c>
      <c r="U65" s="49">
        <v>0</v>
      </c>
      <c r="V65" s="49">
        <v>1</v>
      </c>
      <c r="W65" s="49">
        <v>0</v>
      </c>
      <c r="X65" s="49">
        <v>0.999997</v>
      </c>
      <c r="Y65" s="49">
        <v>0</v>
      </c>
      <c r="Z65" s="49">
        <v>0</v>
      </c>
      <c r="AA65" s="72">
        <v>65</v>
      </c>
      <c r="AB65" s="72"/>
      <c r="AC65" s="73"/>
      <c r="AD65" s="79"/>
      <c r="AE65" s="79"/>
      <c r="AF65" s="79"/>
      <c r="AG65" s="79"/>
      <c r="AH65" s="79"/>
      <c r="AI65" s="79" t="str">
        <f>REPLACE(INDEX(GroupVertices[Group],MATCH(Vertices[[#This Row],[Vertex]],GroupVertices[Vertex],0)),1,1,"")</f>
        <v>14</v>
      </c>
      <c r="AJ65" s="48"/>
      <c r="AK65" s="49"/>
      <c r="AL65" s="48"/>
      <c r="AM65" s="49"/>
      <c r="AN65" s="48"/>
      <c r="AO65" s="49"/>
      <c r="AP65" s="48"/>
      <c r="AQ65" s="49"/>
      <c r="AR65" s="48"/>
      <c r="AS65" s="48"/>
      <c r="AT65" s="48"/>
      <c r="AU65" s="48"/>
      <c r="AV65" s="48"/>
      <c r="AW65" s="48"/>
      <c r="AX65" s="48"/>
      <c r="AY65" s="48"/>
      <c r="AZ65" s="48"/>
      <c r="BA65" s="48"/>
      <c r="BB65" s="48"/>
      <c r="BC65" s="2"/>
      <c r="BD65" s="3"/>
      <c r="BE65" s="3"/>
      <c r="BF65" s="3"/>
      <c r="BG65" s="3"/>
    </row>
    <row r="66" spans="1:59" ht="15">
      <c r="A66" s="65" t="s">
        <v>363</v>
      </c>
      <c r="B66" s="66"/>
      <c r="C66" s="66"/>
      <c r="D66" s="67">
        <v>400</v>
      </c>
      <c r="E66" s="69"/>
      <c r="F66" s="66"/>
      <c r="G66" s="66"/>
      <c r="H66" s="70" t="s">
        <v>363</v>
      </c>
      <c r="I66" s="71"/>
      <c r="J66" s="71"/>
      <c r="K66" s="70" t="s">
        <v>363</v>
      </c>
      <c r="L66" s="74">
        <v>1</v>
      </c>
      <c r="M66" s="75">
        <v>4816.39697265625</v>
      </c>
      <c r="N66" s="75">
        <v>1574.9869384765625</v>
      </c>
      <c r="O66" s="76"/>
      <c r="P66" s="77"/>
      <c r="Q66" s="77"/>
      <c r="R66" s="87"/>
      <c r="S66" s="48">
        <v>1</v>
      </c>
      <c r="T66" s="48">
        <v>1</v>
      </c>
      <c r="U66" s="49">
        <v>0</v>
      </c>
      <c r="V66" s="49">
        <v>0</v>
      </c>
      <c r="W66" s="49">
        <v>0</v>
      </c>
      <c r="X66" s="49">
        <v>0.999997</v>
      </c>
      <c r="Y66" s="49">
        <v>0</v>
      </c>
      <c r="Z66" s="49" t="s">
        <v>2108</v>
      </c>
      <c r="AA66" s="72">
        <v>66</v>
      </c>
      <c r="AB66" s="72"/>
      <c r="AC66" s="73"/>
      <c r="AD66" s="79" t="s">
        <v>363</v>
      </c>
      <c r="AE66" s="79"/>
      <c r="AF66" s="79"/>
      <c r="AG66" s="79"/>
      <c r="AH66" s="79"/>
      <c r="AI66" s="79" t="str">
        <f>REPLACE(INDEX(GroupVertices[Group],MATCH(Vertices[[#This Row],[Vertex]],GroupVertices[Vertex],0)),1,1,"")</f>
        <v>1</v>
      </c>
      <c r="AJ66" s="48">
        <v>0</v>
      </c>
      <c r="AK66" s="49">
        <v>0</v>
      </c>
      <c r="AL66" s="48">
        <v>0</v>
      </c>
      <c r="AM66" s="49">
        <v>0</v>
      </c>
      <c r="AN66" s="48">
        <v>0</v>
      </c>
      <c r="AO66" s="49">
        <v>0</v>
      </c>
      <c r="AP66" s="48">
        <v>15</v>
      </c>
      <c r="AQ66" s="49">
        <v>100</v>
      </c>
      <c r="AR66" s="48">
        <v>15</v>
      </c>
      <c r="AS66" s="48"/>
      <c r="AT66" s="48"/>
      <c r="AU66" s="48"/>
      <c r="AV66" s="48"/>
      <c r="AW66" s="48" t="s">
        <v>1047</v>
      </c>
      <c r="AX66" s="48" t="s">
        <v>1047</v>
      </c>
      <c r="AY66" s="121" t="s">
        <v>2437</v>
      </c>
      <c r="AZ66" s="121" t="s">
        <v>2437</v>
      </c>
      <c r="BA66" s="121" t="s">
        <v>2592</v>
      </c>
      <c r="BB66" s="121" t="s">
        <v>2592</v>
      </c>
      <c r="BC66" s="2"/>
      <c r="BD66" s="3"/>
      <c r="BE66" s="3"/>
      <c r="BF66" s="3"/>
      <c r="BG66" s="3"/>
    </row>
    <row r="67" spans="1:59" ht="15">
      <c r="A67" s="65" t="s">
        <v>364</v>
      </c>
      <c r="B67" s="66"/>
      <c r="C67" s="66"/>
      <c r="D67" s="67">
        <v>400</v>
      </c>
      <c r="E67" s="69"/>
      <c r="F67" s="66"/>
      <c r="G67" s="66"/>
      <c r="H67" s="70" t="s">
        <v>364</v>
      </c>
      <c r="I67" s="71"/>
      <c r="J67" s="71"/>
      <c r="K67" s="70" t="s">
        <v>364</v>
      </c>
      <c r="L67" s="74">
        <v>1</v>
      </c>
      <c r="M67" s="75">
        <v>3017.214111328125</v>
      </c>
      <c r="N67" s="75">
        <v>1574.9869384765625</v>
      </c>
      <c r="O67" s="76"/>
      <c r="P67" s="77"/>
      <c r="Q67" s="77"/>
      <c r="R67" s="87"/>
      <c r="S67" s="48">
        <v>1</v>
      </c>
      <c r="T67" s="48">
        <v>1</v>
      </c>
      <c r="U67" s="49">
        <v>0</v>
      </c>
      <c r="V67" s="49">
        <v>0</v>
      </c>
      <c r="W67" s="49">
        <v>0</v>
      </c>
      <c r="X67" s="49">
        <v>0.999997</v>
      </c>
      <c r="Y67" s="49">
        <v>0</v>
      </c>
      <c r="Z67" s="49" t="s">
        <v>2108</v>
      </c>
      <c r="AA67" s="72">
        <v>67</v>
      </c>
      <c r="AB67" s="72"/>
      <c r="AC67" s="73"/>
      <c r="AD67" s="79" t="s">
        <v>364</v>
      </c>
      <c r="AE67" s="79"/>
      <c r="AF67" s="79"/>
      <c r="AG67" s="79"/>
      <c r="AH67" s="79"/>
      <c r="AI67" s="79" t="str">
        <f>REPLACE(INDEX(GroupVertices[Group],MATCH(Vertices[[#This Row],[Vertex]],GroupVertices[Vertex],0)),1,1,"")</f>
        <v>1</v>
      </c>
      <c r="AJ67" s="48">
        <v>0</v>
      </c>
      <c r="AK67" s="49">
        <v>0</v>
      </c>
      <c r="AL67" s="48">
        <v>2</v>
      </c>
      <c r="AM67" s="49">
        <v>15.384615384615385</v>
      </c>
      <c r="AN67" s="48">
        <v>0</v>
      </c>
      <c r="AO67" s="49">
        <v>0</v>
      </c>
      <c r="AP67" s="48">
        <v>11</v>
      </c>
      <c r="AQ67" s="49">
        <v>84.61538461538461</v>
      </c>
      <c r="AR67" s="48">
        <v>13</v>
      </c>
      <c r="AS67" s="48"/>
      <c r="AT67" s="48"/>
      <c r="AU67" s="48"/>
      <c r="AV67" s="48"/>
      <c r="AW67" s="48" t="s">
        <v>468</v>
      </c>
      <c r="AX67" s="48" t="s">
        <v>468</v>
      </c>
      <c r="AY67" s="121" t="s">
        <v>2438</v>
      </c>
      <c r="AZ67" s="121" t="s">
        <v>2438</v>
      </c>
      <c r="BA67" s="121" t="s">
        <v>2593</v>
      </c>
      <c r="BB67" s="121" t="s">
        <v>2593</v>
      </c>
      <c r="BC67" s="2"/>
      <c r="BD67" s="3"/>
      <c r="BE67" s="3"/>
      <c r="BF67" s="3"/>
      <c r="BG67" s="3"/>
    </row>
    <row r="68" spans="1:59" ht="15">
      <c r="A68" s="65" t="s">
        <v>365</v>
      </c>
      <c r="B68" s="66"/>
      <c r="C68" s="66"/>
      <c r="D68" s="67">
        <v>400</v>
      </c>
      <c r="E68" s="69"/>
      <c r="F68" s="66"/>
      <c r="G68" s="66"/>
      <c r="H68" s="70" t="s">
        <v>365</v>
      </c>
      <c r="I68" s="71"/>
      <c r="J68" s="71"/>
      <c r="K68" s="70" t="s">
        <v>365</v>
      </c>
      <c r="L68" s="74">
        <v>1</v>
      </c>
      <c r="M68" s="75">
        <v>3616.94189453125</v>
      </c>
      <c r="N68" s="75">
        <v>1574.9869384765625</v>
      </c>
      <c r="O68" s="76"/>
      <c r="P68" s="77"/>
      <c r="Q68" s="77"/>
      <c r="R68" s="87"/>
      <c r="S68" s="48">
        <v>1</v>
      </c>
      <c r="T68" s="48">
        <v>1</v>
      </c>
      <c r="U68" s="49">
        <v>0</v>
      </c>
      <c r="V68" s="49">
        <v>0</v>
      </c>
      <c r="W68" s="49">
        <v>0</v>
      </c>
      <c r="X68" s="49">
        <v>0.999997</v>
      </c>
      <c r="Y68" s="49">
        <v>0</v>
      </c>
      <c r="Z68" s="49" t="s">
        <v>2108</v>
      </c>
      <c r="AA68" s="72">
        <v>68</v>
      </c>
      <c r="AB68" s="72"/>
      <c r="AC68" s="73"/>
      <c r="AD68" s="79" t="s">
        <v>365</v>
      </c>
      <c r="AE68" s="79"/>
      <c r="AF68" s="79"/>
      <c r="AG68" s="79"/>
      <c r="AH68" s="79"/>
      <c r="AI68" s="79" t="str">
        <f>REPLACE(INDEX(GroupVertices[Group],MATCH(Vertices[[#This Row],[Vertex]],GroupVertices[Vertex],0)),1,1,"")</f>
        <v>1</v>
      </c>
      <c r="AJ68" s="48">
        <v>0</v>
      </c>
      <c r="AK68" s="49">
        <v>0</v>
      </c>
      <c r="AL68" s="48">
        <v>0</v>
      </c>
      <c r="AM68" s="49">
        <v>0</v>
      </c>
      <c r="AN68" s="48">
        <v>0</v>
      </c>
      <c r="AO68" s="49">
        <v>0</v>
      </c>
      <c r="AP68" s="48">
        <v>28</v>
      </c>
      <c r="AQ68" s="49">
        <v>100</v>
      </c>
      <c r="AR68" s="48">
        <v>28</v>
      </c>
      <c r="AS68" s="48"/>
      <c r="AT68" s="48"/>
      <c r="AU68" s="48"/>
      <c r="AV68" s="48"/>
      <c r="AW68" s="48" t="s">
        <v>1048</v>
      </c>
      <c r="AX68" s="48" t="s">
        <v>1048</v>
      </c>
      <c r="AY68" s="121" t="s">
        <v>2439</v>
      </c>
      <c r="AZ68" s="121" t="s">
        <v>2439</v>
      </c>
      <c r="BA68" s="121" t="s">
        <v>2594</v>
      </c>
      <c r="BB68" s="121" t="s">
        <v>2594</v>
      </c>
      <c r="BC68" s="2"/>
      <c r="BD68" s="3"/>
      <c r="BE68" s="3"/>
      <c r="BF68" s="3"/>
      <c r="BG68" s="3"/>
    </row>
    <row r="69" spans="1:59" ht="15">
      <c r="A69" s="65" t="s">
        <v>366</v>
      </c>
      <c r="B69" s="66"/>
      <c r="C69" s="66"/>
      <c r="D69" s="67">
        <v>400</v>
      </c>
      <c r="E69" s="69"/>
      <c r="F69" s="66"/>
      <c r="G69" s="66"/>
      <c r="H69" s="70" t="s">
        <v>366</v>
      </c>
      <c r="I69" s="71"/>
      <c r="J69" s="71"/>
      <c r="K69" s="70" t="s">
        <v>366</v>
      </c>
      <c r="L69" s="74">
        <v>1</v>
      </c>
      <c r="M69" s="75">
        <v>4216.66943359375</v>
      </c>
      <c r="N69" s="75">
        <v>1574.9869384765625</v>
      </c>
      <c r="O69" s="76"/>
      <c r="P69" s="77"/>
      <c r="Q69" s="77"/>
      <c r="R69" s="87"/>
      <c r="S69" s="48">
        <v>1</v>
      </c>
      <c r="T69" s="48">
        <v>1</v>
      </c>
      <c r="U69" s="49">
        <v>0</v>
      </c>
      <c r="V69" s="49">
        <v>0</v>
      </c>
      <c r="W69" s="49">
        <v>0</v>
      </c>
      <c r="X69" s="49">
        <v>0.999997</v>
      </c>
      <c r="Y69" s="49">
        <v>0</v>
      </c>
      <c r="Z69" s="49" t="s">
        <v>2108</v>
      </c>
      <c r="AA69" s="72">
        <v>69</v>
      </c>
      <c r="AB69" s="72"/>
      <c r="AC69" s="73"/>
      <c r="AD69" s="79" t="s">
        <v>366</v>
      </c>
      <c r="AE69" s="79"/>
      <c r="AF69" s="79"/>
      <c r="AG69" s="79"/>
      <c r="AH69" s="79"/>
      <c r="AI69" s="79" t="str">
        <f>REPLACE(INDEX(GroupVertices[Group],MATCH(Vertices[[#This Row],[Vertex]],GroupVertices[Vertex],0)),1,1,"")</f>
        <v>1</v>
      </c>
      <c r="AJ69" s="48">
        <v>2</v>
      </c>
      <c r="AK69" s="49">
        <v>8.695652173913043</v>
      </c>
      <c r="AL69" s="48">
        <v>0</v>
      </c>
      <c r="AM69" s="49">
        <v>0</v>
      </c>
      <c r="AN69" s="48">
        <v>0</v>
      </c>
      <c r="AO69" s="49">
        <v>0</v>
      </c>
      <c r="AP69" s="48">
        <v>21</v>
      </c>
      <c r="AQ69" s="49">
        <v>91.30434782608695</v>
      </c>
      <c r="AR69" s="48">
        <v>23</v>
      </c>
      <c r="AS69" s="48"/>
      <c r="AT69" s="48"/>
      <c r="AU69" s="48"/>
      <c r="AV69" s="48"/>
      <c r="AW69" s="48" t="s">
        <v>1049</v>
      </c>
      <c r="AX69" s="48" t="s">
        <v>1049</v>
      </c>
      <c r="AY69" s="121" t="s">
        <v>2440</v>
      </c>
      <c r="AZ69" s="121" t="s">
        <v>2440</v>
      </c>
      <c r="BA69" s="121" t="s">
        <v>2595</v>
      </c>
      <c r="BB69" s="121" t="s">
        <v>2595</v>
      </c>
      <c r="BC69" s="2"/>
      <c r="BD69" s="3"/>
      <c r="BE69" s="3"/>
      <c r="BF69" s="3"/>
      <c r="BG69" s="3"/>
    </row>
    <row r="70" spans="1:59" ht="15">
      <c r="A70" s="65" t="s">
        <v>367</v>
      </c>
      <c r="B70" s="66"/>
      <c r="C70" s="66"/>
      <c r="D70" s="67">
        <v>400</v>
      </c>
      <c r="E70" s="69"/>
      <c r="F70" s="66"/>
      <c r="G70" s="66"/>
      <c r="H70" s="70" t="s">
        <v>367</v>
      </c>
      <c r="I70" s="71"/>
      <c r="J70" s="71"/>
      <c r="K70" s="70" t="s">
        <v>367</v>
      </c>
      <c r="L70" s="74">
        <v>1</v>
      </c>
      <c r="M70" s="75">
        <v>3616.94189453125</v>
      </c>
      <c r="N70" s="75">
        <v>813.9838256835938</v>
      </c>
      <c r="O70" s="76"/>
      <c r="P70" s="77"/>
      <c r="Q70" s="77"/>
      <c r="R70" s="87"/>
      <c r="S70" s="48">
        <v>1</v>
      </c>
      <c r="T70" s="48">
        <v>1</v>
      </c>
      <c r="U70" s="49">
        <v>0</v>
      </c>
      <c r="V70" s="49">
        <v>0</v>
      </c>
      <c r="W70" s="49">
        <v>0</v>
      </c>
      <c r="X70" s="49">
        <v>0.999997</v>
      </c>
      <c r="Y70" s="49">
        <v>0</v>
      </c>
      <c r="Z70" s="49" t="s">
        <v>2108</v>
      </c>
      <c r="AA70" s="72">
        <v>70</v>
      </c>
      <c r="AB70" s="72"/>
      <c r="AC70" s="73"/>
      <c r="AD70" s="79" t="s">
        <v>367</v>
      </c>
      <c r="AE70" s="79"/>
      <c r="AF70" s="79"/>
      <c r="AG70" s="79"/>
      <c r="AH70" s="79"/>
      <c r="AI70" s="79" t="str">
        <f>REPLACE(INDEX(GroupVertices[Group],MATCH(Vertices[[#This Row],[Vertex]],GroupVertices[Vertex],0)),1,1,"")</f>
        <v>1</v>
      </c>
      <c r="AJ70" s="48">
        <v>2</v>
      </c>
      <c r="AK70" s="49">
        <v>2.197802197802198</v>
      </c>
      <c r="AL70" s="48">
        <v>2</v>
      </c>
      <c r="AM70" s="49">
        <v>2.197802197802198</v>
      </c>
      <c r="AN70" s="48">
        <v>0</v>
      </c>
      <c r="AO70" s="49">
        <v>0</v>
      </c>
      <c r="AP70" s="48">
        <v>87</v>
      </c>
      <c r="AQ70" s="49">
        <v>95.6043956043956</v>
      </c>
      <c r="AR70" s="48">
        <v>91</v>
      </c>
      <c r="AS70" s="48"/>
      <c r="AT70" s="48"/>
      <c r="AU70" s="48"/>
      <c r="AV70" s="48"/>
      <c r="AW70" s="48" t="s">
        <v>1050</v>
      </c>
      <c r="AX70" s="48" t="s">
        <v>1050</v>
      </c>
      <c r="AY70" s="121" t="s">
        <v>2441</v>
      </c>
      <c r="AZ70" s="121" t="s">
        <v>2441</v>
      </c>
      <c r="BA70" s="121" t="s">
        <v>2596</v>
      </c>
      <c r="BB70" s="121" t="s">
        <v>2596</v>
      </c>
      <c r="BC70" s="2"/>
      <c r="BD70" s="3"/>
      <c r="BE70" s="3"/>
      <c r="BF70" s="3"/>
      <c r="BG70" s="3"/>
    </row>
    <row r="71" spans="1:59" ht="15">
      <c r="A71" s="65" t="s">
        <v>368</v>
      </c>
      <c r="B71" s="66"/>
      <c r="C71" s="66"/>
      <c r="D71" s="67">
        <v>400</v>
      </c>
      <c r="E71" s="69"/>
      <c r="F71" s="66"/>
      <c r="G71" s="66"/>
      <c r="H71" s="70" t="s">
        <v>368</v>
      </c>
      <c r="I71" s="71"/>
      <c r="J71" s="71"/>
      <c r="K71" s="70" t="s">
        <v>368</v>
      </c>
      <c r="L71" s="74">
        <v>1</v>
      </c>
      <c r="M71" s="75">
        <v>4216.66943359375</v>
      </c>
      <c r="N71" s="75">
        <v>813.9838256835938</v>
      </c>
      <c r="O71" s="76"/>
      <c r="P71" s="77"/>
      <c r="Q71" s="77"/>
      <c r="R71" s="87"/>
      <c r="S71" s="48">
        <v>1</v>
      </c>
      <c r="T71" s="48">
        <v>1</v>
      </c>
      <c r="U71" s="49">
        <v>0</v>
      </c>
      <c r="V71" s="49">
        <v>0</v>
      </c>
      <c r="W71" s="49">
        <v>0</v>
      </c>
      <c r="X71" s="49">
        <v>0.999997</v>
      </c>
      <c r="Y71" s="49">
        <v>0</v>
      </c>
      <c r="Z71" s="49" t="s">
        <v>2108</v>
      </c>
      <c r="AA71" s="72">
        <v>71</v>
      </c>
      <c r="AB71" s="72"/>
      <c r="AC71" s="73"/>
      <c r="AD71" s="79" t="s">
        <v>368</v>
      </c>
      <c r="AE71" s="79"/>
      <c r="AF71" s="79"/>
      <c r="AG71" s="79"/>
      <c r="AH71" s="79"/>
      <c r="AI71" s="79" t="str">
        <f>REPLACE(INDEX(GroupVertices[Group],MATCH(Vertices[[#This Row],[Vertex]],GroupVertices[Vertex],0)),1,1,"")</f>
        <v>1</v>
      </c>
      <c r="AJ71" s="48">
        <v>2</v>
      </c>
      <c r="AK71" s="49">
        <v>7.142857142857143</v>
      </c>
      <c r="AL71" s="48">
        <v>1</v>
      </c>
      <c r="AM71" s="49">
        <v>3.5714285714285716</v>
      </c>
      <c r="AN71" s="48">
        <v>0</v>
      </c>
      <c r="AO71" s="49">
        <v>0</v>
      </c>
      <c r="AP71" s="48">
        <v>25</v>
      </c>
      <c r="AQ71" s="49">
        <v>89.28571428571429</v>
      </c>
      <c r="AR71" s="48">
        <v>28</v>
      </c>
      <c r="AS71" s="48"/>
      <c r="AT71" s="48"/>
      <c r="AU71" s="48"/>
      <c r="AV71" s="48"/>
      <c r="AW71" s="48" t="s">
        <v>1051</v>
      </c>
      <c r="AX71" s="48" t="s">
        <v>1051</v>
      </c>
      <c r="AY71" s="121" t="s">
        <v>2442</v>
      </c>
      <c r="AZ71" s="121" t="s">
        <v>2442</v>
      </c>
      <c r="BA71" s="121" t="s">
        <v>2597</v>
      </c>
      <c r="BB71" s="121" t="s">
        <v>2597</v>
      </c>
      <c r="BC71" s="2"/>
      <c r="BD71" s="3"/>
      <c r="BE71" s="3"/>
      <c r="BF71" s="3"/>
      <c r="BG71" s="3"/>
    </row>
    <row r="72" spans="1:59" ht="15">
      <c r="A72" s="65" t="s">
        <v>369</v>
      </c>
      <c r="B72" s="66"/>
      <c r="C72" s="66"/>
      <c r="D72" s="67">
        <v>400</v>
      </c>
      <c r="E72" s="69"/>
      <c r="F72" s="66"/>
      <c r="G72" s="66"/>
      <c r="H72" s="70" t="s">
        <v>369</v>
      </c>
      <c r="I72" s="71"/>
      <c r="J72" s="71"/>
      <c r="K72" s="70" t="s">
        <v>369</v>
      </c>
      <c r="L72" s="74">
        <v>1</v>
      </c>
      <c r="M72" s="75">
        <v>4816.39697265625</v>
      </c>
      <c r="N72" s="75">
        <v>813.9838256835938</v>
      </c>
      <c r="O72" s="76"/>
      <c r="P72" s="77"/>
      <c r="Q72" s="77"/>
      <c r="R72" s="87"/>
      <c r="S72" s="48">
        <v>1</v>
      </c>
      <c r="T72" s="48">
        <v>1</v>
      </c>
      <c r="U72" s="49">
        <v>0</v>
      </c>
      <c r="V72" s="49">
        <v>0</v>
      </c>
      <c r="W72" s="49">
        <v>0</v>
      </c>
      <c r="X72" s="49">
        <v>0.999997</v>
      </c>
      <c r="Y72" s="49">
        <v>0</v>
      </c>
      <c r="Z72" s="49" t="s">
        <v>2108</v>
      </c>
      <c r="AA72" s="72">
        <v>72</v>
      </c>
      <c r="AB72" s="72"/>
      <c r="AC72" s="73"/>
      <c r="AD72" s="79" t="s">
        <v>369</v>
      </c>
      <c r="AE72" s="79"/>
      <c r="AF72" s="79"/>
      <c r="AG72" s="79"/>
      <c r="AH72" s="79"/>
      <c r="AI72" s="79" t="str">
        <f>REPLACE(INDEX(GroupVertices[Group],MATCH(Vertices[[#This Row],[Vertex]],GroupVertices[Vertex],0)),1,1,"")</f>
        <v>1</v>
      </c>
      <c r="AJ72" s="48">
        <v>0</v>
      </c>
      <c r="AK72" s="49">
        <v>0</v>
      </c>
      <c r="AL72" s="48">
        <v>0</v>
      </c>
      <c r="AM72" s="49">
        <v>0</v>
      </c>
      <c r="AN72" s="48">
        <v>0</v>
      </c>
      <c r="AO72" s="49">
        <v>0</v>
      </c>
      <c r="AP72" s="48">
        <v>22</v>
      </c>
      <c r="AQ72" s="49">
        <v>100</v>
      </c>
      <c r="AR72" s="48">
        <v>22</v>
      </c>
      <c r="AS72" s="48"/>
      <c r="AT72" s="48"/>
      <c r="AU72" s="48"/>
      <c r="AV72" s="48"/>
      <c r="AW72" s="48" t="s">
        <v>1052</v>
      </c>
      <c r="AX72" s="48" t="s">
        <v>1052</v>
      </c>
      <c r="AY72" s="121" t="s">
        <v>2443</v>
      </c>
      <c r="AZ72" s="121" t="s">
        <v>2443</v>
      </c>
      <c r="BA72" s="121" t="s">
        <v>2598</v>
      </c>
      <c r="BB72" s="121" t="s">
        <v>2598</v>
      </c>
      <c r="BC72" s="2"/>
      <c r="BD72" s="3"/>
      <c r="BE72" s="3"/>
      <c r="BF72" s="3"/>
      <c r="BG72" s="3"/>
    </row>
    <row r="73" spans="1:59" ht="15">
      <c r="A73" s="65" t="s">
        <v>370</v>
      </c>
      <c r="B73" s="66"/>
      <c r="C73" s="66"/>
      <c r="D73" s="67">
        <v>400</v>
      </c>
      <c r="E73" s="69"/>
      <c r="F73" s="66"/>
      <c r="G73" s="66"/>
      <c r="H73" s="70" t="s">
        <v>370</v>
      </c>
      <c r="I73" s="71"/>
      <c r="J73" s="71"/>
      <c r="K73" s="70" t="s">
        <v>370</v>
      </c>
      <c r="L73" s="74">
        <v>1</v>
      </c>
      <c r="M73" s="75">
        <v>3017.214111328125</v>
      </c>
      <c r="N73" s="75">
        <v>813.9838256835938</v>
      </c>
      <c r="O73" s="76"/>
      <c r="P73" s="77"/>
      <c r="Q73" s="77"/>
      <c r="R73" s="87"/>
      <c r="S73" s="48">
        <v>1</v>
      </c>
      <c r="T73" s="48">
        <v>1</v>
      </c>
      <c r="U73" s="49">
        <v>0</v>
      </c>
      <c r="V73" s="49">
        <v>0</v>
      </c>
      <c r="W73" s="49">
        <v>0</v>
      </c>
      <c r="X73" s="49">
        <v>0.999997</v>
      </c>
      <c r="Y73" s="49">
        <v>0</v>
      </c>
      <c r="Z73" s="49" t="s">
        <v>2108</v>
      </c>
      <c r="AA73" s="72">
        <v>73</v>
      </c>
      <c r="AB73" s="72"/>
      <c r="AC73" s="73"/>
      <c r="AD73" s="79" t="s">
        <v>370</v>
      </c>
      <c r="AE73" s="79"/>
      <c r="AF73" s="79"/>
      <c r="AG73" s="79"/>
      <c r="AH73" s="79"/>
      <c r="AI73" s="79" t="str">
        <f>REPLACE(INDEX(GroupVertices[Group],MATCH(Vertices[[#This Row],[Vertex]],GroupVertices[Vertex],0)),1,1,"")</f>
        <v>1</v>
      </c>
      <c r="AJ73" s="48">
        <v>0</v>
      </c>
      <c r="AK73" s="49">
        <v>0</v>
      </c>
      <c r="AL73" s="48">
        <v>0</v>
      </c>
      <c r="AM73" s="49">
        <v>0</v>
      </c>
      <c r="AN73" s="48">
        <v>0</v>
      </c>
      <c r="AO73" s="49">
        <v>0</v>
      </c>
      <c r="AP73" s="48">
        <v>6</v>
      </c>
      <c r="AQ73" s="49">
        <v>100</v>
      </c>
      <c r="AR73" s="48">
        <v>6</v>
      </c>
      <c r="AS73" s="48"/>
      <c r="AT73" s="48"/>
      <c r="AU73" s="48"/>
      <c r="AV73" s="48"/>
      <c r="AW73" s="48" t="s">
        <v>1053</v>
      </c>
      <c r="AX73" s="48" t="s">
        <v>1053</v>
      </c>
      <c r="AY73" s="121" t="s">
        <v>2444</v>
      </c>
      <c r="AZ73" s="121" t="s">
        <v>2444</v>
      </c>
      <c r="BA73" s="121" t="s">
        <v>2599</v>
      </c>
      <c r="BB73" s="121" t="s">
        <v>2599</v>
      </c>
      <c r="BC73" s="2"/>
      <c r="BD73" s="3"/>
      <c r="BE73" s="3"/>
      <c r="BF73" s="3"/>
      <c r="BG73" s="3"/>
    </row>
    <row r="74" spans="1:59" ht="15">
      <c r="A74" s="65" t="s">
        <v>371</v>
      </c>
      <c r="B74" s="66"/>
      <c r="C74" s="66"/>
      <c r="D74" s="67">
        <v>400</v>
      </c>
      <c r="E74" s="69"/>
      <c r="F74" s="66"/>
      <c r="G74" s="66"/>
      <c r="H74" s="70" t="s">
        <v>371</v>
      </c>
      <c r="I74" s="71"/>
      <c r="J74" s="71"/>
      <c r="K74" s="70" t="s">
        <v>371</v>
      </c>
      <c r="L74" s="74">
        <v>1</v>
      </c>
      <c r="M74" s="75">
        <v>1218.031005859375</v>
      </c>
      <c r="N74" s="75">
        <v>813.9838256835938</v>
      </c>
      <c r="O74" s="76"/>
      <c r="P74" s="77"/>
      <c r="Q74" s="77"/>
      <c r="R74" s="87"/>
      <c r="S74" s="48">
        <v>1</v>
      </c>
      <c r="T74" s="48">
        <v>1</v>
      </c>
      <c r="U74" s="49">
        <v>0</v>
      </c>
      <c r="V74" s="49">
        <v>0</v>
      </c>
      <c r="W74" s="49">
        <v>0</v>
      </c>
      <c r="X74" s="49">
        <v>0.999997</v>
      </c>
      <c r="Y74" s="49">
        <v>0</v>
      </c>
      <c r="Z74" s="49" t="s">
        <v>2108</v>
      </c>
      <c r="AA74" s="72">
        <v>74</v>
      </c>
      <c r="AB74" s="72"/>
      <c r="AC74" s="73"/>
      <c r="AD74" s="79" t="s">
        <v>371</v>
      </c>
      <c r="AE74" s="79"/>
      <c r="AF74" s="79"/>
      <c r="AG74" s="79"/>
      <c r="AH74" s="79"/>
      <c r="AI74" s="79" t="str">
        <f>REPLACE(INDEX(GroupVertices[Group],MATCH(Vertices[[#This Row],[Vertex]],GroupVertices[Vertex],0)),1,1,"")</f>
        <v>1</v>
      </c>
      <c r="AJ74" s="48">
        <v>1</v>
      </c>
      <c r="AK74" s="49">
        <v>33.333333333333336</v>
      </c>
      <c r="AL74" s="48">
        <v>0</v>
      </c>
      <c r="AM74" s="49">
        <v>0</v>
      </c>
      <c r="AN74" s="48">
        <v>0</v>
      </c>
      <c r="AO74" s="49">
        <v>0</v>
      </c>
      <c r="AP74" s="48">
        <v>2</v>
      </c>
      <c r="AQ74" s="49">
        <v>66.66666666666667</v>
      </c>
      <c r="AR74" s="48">
        <v>3</v>
      </c>
      <c r="AS74" s="48"/>
      <c r="AT74" s="48"/>
      <c r="AU74" s="48"/>
      <c r="AV74" s="48"/>
      <c r="AW74" s="48" t="s">
        <v>468</v>
      </c>
      <c r="AX74" s="48" t="s">
        <v>468</v>
      </c>
      <c r="AY74" s="121" t="s">
        <v>2445</v>
      </c>
      <c r="AZ74" s="121" t="s">
        <v>2445</v>
      </c>
      <c r="BA74" s="121" t="s">
        <v>2600</v>
      </c>
      <c r="BB74" s="121" t="s">
        <v>2600</v>
      </c>
      <c r="BC74" s="2"/>
      <c r="BD74" s="3"/>
      <c r="BE74" s="3"/>
      <c r="BF74" s="3"/>
      <c r="BG74" s="3"/>
    </row>
    <row r="75" spans="1:59" ht="15">
      <c r="A75" s="65" t="s">
        <v>372</v>
      </c>
      <c r="B75" s="66"/>
      <c r="C75" s="66"/>
      <c r="D75" s="67">
        <v>1000</v>
      </c>
      <c r="E75" s="69"/>
      <c r="F75" s="66"/>
      <c r="G75" s="66"/>
      <c r="H75" s="70" t="s">
        <v>372</v>
      </c>
      <c r="I75" s="71"/>
      <c r="J75" s="71"/>
      <c r="K75" s="70" t="s">
        <v>372</v>
      </c>
      <c r="L75" s="74">
        <v>3125.375</v>
      </c>
      <c r="M75" s="75">
        <v>7622.0478515625</v>
      </c>
      <c r="N75" s="75">
        <v>6549.15673828125</v>
      </c>
      <c r="O75" s="76"/>
      <c r="P75" s="77"/>
      <c r="Q75" s="77"/>
      <c r="R75" s="87"/>
      <c r="S75" s="48">
        <v>0</v>
      </c>
      <c r="T75" s="48">
        <v>4</v>
      </c>
      <c r="U75" s="49">
        <v>135</v>
      </c>
      <c r="V75" s="49">
        <v>0.02381</v>
      </c>
      <c r="W75" s="49">
        <v>0.070003</v>
      </c>
      <c r="X75" s="49">
        <v>1.846655</v>
      </c>
      <c r="Y75" s="49">
        <v>0</v>
      </c>
      <c r="Z75" s="49">
        <v>0</v>
      </c>
      <c r="AA75" s="72">
        <v>75</v>
      </c>
      <c r="AB75" s="72"/>
      <c r="AC75" s="73"/>
      <c r="AD75" s="79" t="s">
        <v>372</v>
      </c>
      <c r="AE75" s="79"/>
      <c r="AF75" s="79"/>
      <c r="AG75" s="79"/>
      <c r="AH75" s="79"/>
      <c r="AI75" s="79" t="str">
        <f>REPLACE(INDEX(GroupVertices[Group],MATCH(Vertices[[#This Row],[Vertex]],GroupVertices[Vertex],0)),1,1,"")</f>
        <v>3</v>
      </c>
      <c r="AJ75" s="48">
        <v>8</v>
      </c>
      <c r="AK75" s="49">
        <v>3.278688524590164</v>
      </c>
      <c r="AL75" s="48">
        <v>0</v>
      </c>
      <c r="AM75" s="49">
        <v>0</v>
      </c>
      <c r="AN75" s="48">
        <v>0</v>
      </c>
      <c r="AO75" s="49">
        <v>0</v>
      </c>
      <c r="AP75" s="48">
        <v>236</v>
      </c>
      <c r="AQ75" s="49">
        <v>96.72131147540983</v>
      </c>
      <c r="AR75" s="48">
        <v>244</v>
      </c>
      <c r="AS75" s="48"/>
      <c r="AT75" s="48"/>
      <c r="AU75" s="48"/>
      <c r="AV75" s="48"/>
      <c r="AW75" s="48"/>
      <c r="AX75" s="48"/>
      <c r="AY75" s="121" t="s">
        <v>2446</v>
      </c>
      <c r="AZ75" s="121" t="s">
        <v>2446</v>
      </c>
      <c r="BA75" s="121" t="s">
        <v>2601</v>
      </c>
      <c r="BB75" s="121" t="s">
        <v>2601</v>
      </c>
      <c r="BC75" s="2"/>
      <c r="BD75" s="3"/>
      <c r="BE75" s="3"/>
      <c r="BF75" s="3"/>
      <c r="BG75" s="3"/>
    </row>
    <row r="76" spans="1:59" ht="15">
      <c r="A76" s="65" t="s">
        <v>481</v>
      </c>
      <c r="B76" s="66"/>
      <c r="C76" s="66"/>
      <c r="D76" s="67">
        <v>400</v>
      </c>
      <c r="E76" s="69"/>
      <c r="F76" s="66"/>
      <c r="G76" s="66"/>
      <c r="H76" s="70" t="s">
        <v>481</v>
      </c>
      <c r="I76" s="71"/>
      <c r="J76" s="71"/>
      <c r="K76" s="70" t="s">
        <v>481</v>
      </c>
      <c r="L76" s="74">
        <v>1</v>
      </c>
      <c r="M76" s="75">
        <v>7907.78173828125</v>
      </c>
      <c r="N76" s="75">
        <v>6979.07080078125</v>
      </c>
      <c r="O76" s="76"/>
      <c r="P76" s="77"/>
      <c r="Q76" s="77"/>
      <c r="R76" s="87"/>
      <c r="S76" s="48">
        <v>1</v>
      </c>
      <c r="T76" s="48">
        <v>0</v>
      </c>
      <c r="U76" s="49">
        <v>0</v>
      </c>
      <c r="V76" s="49">
        <v>0.015873</v>
      </c>
      <c r="W76" s="49">
        <v>0.006045</v>
      </c>
      <c r="X76" s="49">
        <v>0.542414</v>
      </c>
      <c r="Y76" s="49">
        <v>0</v>
      </c>
      <c r="Z76" s="49">
        <v>0</v>
      </c>
      <c r="AA76" s="72">
        <v>76</v>
      </c>
      <c r="AB76" s="72"/>
      <c r="AC76" s="73"/>
      <c r="AD76" s="79"/>
      <c r="AE76" s="79"/>
      <c r="AF76" s="79"/>
      <c r="AG76" s="79"/>
      <c r="AH76" s="79"/>
      <c r="AI76" s="79" t="str">
        <f>REPLACE(INDEX(GroupVertices[Group],MATCH(Vertices[[#This Row],[Vertex]],GroupVertices[Vertex],0)),1,1,"")</f>
        <v>3</v>
      </c>
      <c r="AJ76" s="48"/>
      <c r="AK76" s="49"/>
      <c r="AL76" s="48"/>
      <c r="AM76" s="49"/>
      <c r="AN76" s="48"/>
      <c r="AO76" s="49"/>
      <c r="AP76" s="48"/>
      <c r="AQ76" s="49"/>
      <c r="AR76" s="48"/>
      <c r="AS76" s="48"/>
      <c r="AT76" s="48"/>
      <c r="AU76" s="48"/>
      <c r="AV76" s="48"/>
      <c r="AW76" s="48"/>
      <c r="AX76" s="48"/>
      <c r="AY76" s="48"/>
      <c r="AZ76" s="48"/>
      <c r="BA76" s="48"/>
      <c r="BB76" s="48"/>
      <c r="BC76" s="2"/>
      <c r="BD76" s="3"/>
      <c r="BE76" s="3"/>
      <c r="BF76" s="3"/>
      <c r="BG76" s="3"/>
    </row>
    <row r="77" spans="1:59" ht="15">
      <c r="A77" s="65" t="s">
        <v>482</v>
      </c>
      <c r="B77" s="66"/>
      <c r="C77" s="66"/>
      <c r="D77" s="67">
        <v>1000</v>
      </c>
      <c r="E77" s="69"/>
      <c r="F77" s="66"/>
      <c r="G77" s="66"/>
      <c r="H77" s="70" t="s">
        <v>482</v>
      </c>
      <c r="I77" s="71"/>
      <c r="J77" s="71"/>
      <c r="K77" s="70" t="s">
        <v>482</v>
      </c>
      <c r="L77" s="74">
        <v>973.0277777777778</v>
      </c>
      <c r="M77" s="75">
        <v>7111.4658203125</v>
      </c>
      <c r="N77" s="75">
        <v>6594.052734375</v>
      </c>
      <c r="O77" s="76"/>
      <c r="P77" s="77"/>
      <c r="Q77" s="77"/>
      <c r="R77" s="87"/>
      <c r="S77" s="48">
        <v>2</v>
      </c>
      <c r="T77" s="48">
        <v>0</v>
      </c>
      <c r="U77" s="49">
        <v>42</v>
      </c>
      <c r="V77" s="49">
        <v>0.016393</v>
      </c>
      <c r="W77" s="49">
        <v>0.006433</v>
      </c>
      <c r="X77" s="49">
        <v>1.048788</v>
      </c>
      <c r="Y77" s="49">
        <v>0</v>
      </c>
      <c r="Z77" s="49">
        <v>0</v>
      </c>
      <c r="AA77" s="72">
        <v>77</v>
      </c>
      <c r="AB77" s="72"/>
      <c r="AC77" s="73"/>
      <c r="AD77" s="79"/>
      <c r="AE77" s="79"/>
      <c r="AF77" s="79"/>
      <c r="AG77" s="79"/>
      <c r="AH77" s="79"/>
      <c r="AI77" s="79" t="str">
        <f>REPLACE(INDEX(GroupVertices[Group],MATCH(Vertices[[#This Row],[Vertex]],GroupVertices[Vertex],0)),1,1,"")</f>
        <v>3</v>
      </c>
      <c r="AJ77" s="48"/>
      <c r="AK77" s="49"/>
      <c r="AL77" s="48"/>
      <c r="AM77" s="49"/>
      <c r="AN77" s="48"/>
      <c r="AO77" s="49"/>
      <c r="AP77" s="48"/>
      <c r="AQ77" s="49"/>
      <c r="AR77" s="48"/>
      <c r="AS77" s="48"/>
      <c r="AT77" s="48"/>
      <c r="AU77" s="48"/>
      <c r="AV77" s="48"/>
      <c r="AW77" s="48"/>
      <c r="AX77" s="48"/>
      <c r="AY77" s="48"/>
      <c r="AZ77" s="48"/>
      <c r="BA77" s="48"/>
      <c r="BB77" s="48"/>
      <c r="BC77" s="2"/>
      <c r="BD77" s="3"/>
      <c r="BE77" s="3"/>
      <c r="BF77" s="3"/>
      <c r="BG77" s="3"/>
    </row>
    <row r="78" spans="1:59" ht="15">
      <c r="A78" s="65" t="s">
        <v>483</v>
      </c>
      <c r="B78" s="66"/>
      <c r="C78" s="66"/>
      <c r="D78" s="67">
        <v>541.1764705882354</v>
      </c>
      <c r="E78" s="69"/>
      <c r="F78" s="66"/>
      <c r="G78" s="66"/>
      <c r="H78" s="70" t="s">
        <v>483</v>
      </c>
      <c r="I78" s="71"/>
      <c r="J78" s="71"/>
      <c r="K78" s="70" t="s">
        <v>483</v>
      </c>
      <c r="L78" s="74">
        <v>93.57407407407408</v>
      </c>
      <c r="M78" s="75">
        <v>7884.921875</v>
      </c>
      <c r="N78" s="75">
        <v>6131.55908203125</v>
      </c>
      <c r="O78" s="76"/>
      <c r="P78" s="77"/>
      <c r="Q78" s="77"/>
      <c r="R78" s="87"/>
      <c r="S78" s="48">
        <v>2</v>
      </c>
      <c r="T78" s="48">
        <v>0</v>
      </c>
      <c r="U78" s="49">
        <v>4</v>
      </c>
      <c r="V78" s="49">
        <v>0.016393</v>
      </c>
      <c r="W78" s="49">
        <v>0.011338</v>
      </c>
      <c r="X78" s="49">
        <v>0.941858</v>
      </c>
      <c r="Y78" s="49">
        <v>0</v>
      </c>
      <c r="Z78" s="49">
        <v>0</v>
      </c>
      <c r="AA78" s="72">
        <v>78</v>
      </c>
      <c r="AB78" s="72"/>
      <c r="AC78" s="73"/>
      <c r="AD78" s="79"/>
      <c r="AE78" s="79"/>
      <c r="AF78" s="79"/>
      <c r="AG78" s="79"/>
      <c r="AH78" s="79"/>
      <c r="AI78" s="79" t="str">
        <f>REPLACE(INDEX(GroupVertices[Group],MATCH(Vertices[[#This Row],[Vertex]],GroupVertices[Vertex],0)),1,1,"")</f>
        <v>3</v>
      </c>
      <c r="AJ78" s="48"/>
      <c r="AK78" s="49"/>
      <c r="AL78" s="48"/>
      <c r="AM78" s="49"/>
      <c r="AN78" s="48"/>
      <c r="AO78" s="49"/>
      <c r="AP78" s="48"/>
      <c r="AQ78" s="49"/>
      <c r="AR78" s="48"/>
      <c r="AS78" s="48"/>
      <c r="AT78" s="48"/>
      <c r="AU78" s="48"/>
      <c r="AV78" s="48"/>
      <c r="AW78" s="48"/>
      <c r="AX78" s="48"/>
      <c r="AY78" s="48"/>
      <c r="AZ78" s="48"/>
      <c r="BA78" s="48"/>
      <c r="BB78" s="48"/>
      <c r="BC78" s="2"/>
      <c r="BD78" s="3"/>
      <c r="BE78" s="3"/>
      <c r="BF78" s="3"/>
      <c r="BG78" s="3"/>
    </row>
    <row r="79" spans="1:59" ht="15">
      <c r="A79" s="65" t="s">
        <v>373</v>
      </c>
      <c r="B79" s="66"/>
      <c r="C79" s="66"/>
      <c r="D79" s="67">
        <v>400</v>
      </c>
      <c r="E79" s="69"/>
      <c r="F79" s="66"/>
      <c r="G79" s="66"/>
      <c r="H79" s="70" t="s">
        <v>373</v>
      </c>
      <c r="I79" s="71"/>
      <c r="J79" s="71"/>
      <c r="K79" s="70" t="s">
        <v>373</v>
      </c>
      <c r="L79" s="74">
        <v>1</v>
      </c>
      <c r="M79" s="75">
        <v>1817.7587890625</v>
      </c>
      <c r="N79" s="75">
        <v>813.9838256835938</v>
      </c>
      <c r="O79" s="76"/>
      <c r="P79" s="77"/>
      <c r="Q79" s="77"/>
      <c r="R79" s="87"/>
      <c r="S79" s="48">
        <v>1</v>
      </c>
      <c r="T79" s="48">
        <v>1</v>
      </c>
      <c r="U79" s="49">
        <v>0</v>
      </c>
      <c r="V79" s="49">
        <v>0</v>
      </c>
      <c r="W79" s="49">
        <v>0</v>
      </c>
      <c r="X79" s="49">
        <v>0.999997</v>
      </c>
      <c r="Y79" s="49">
        <v>0</v>
      </c>
      <c r="Z79" s="49" t="s">
        <v>2108</v>
      </c>
      <c r="AA79" s="72">
        <v>79</v>
      </c>
      <c r="AB79" s="72"/>
      <c r="AC79" s="73"/>
      <c r="AD79" s="79" t="s">
        <v>373</v>
      </c>
      <c r="AE79" s="79"/>
      <c r="AF79" s="79"/>
      <c r="AG79" s="79"/>
      <c r="AH79" s="79"/>
      <c r="AI79" s="79" t="str">
        <f>REPLACE(INDEX(GroupVertices[Group],MATCH(Vertices[[#This Row],[Vertex]],GroupVertices[Vertex],0)),1,1,"")</f>
        <v>1</v>
      </c>
      <c r="AJ79" s="48">
        <v>2</v>
      </c>
      <c r="AK79" s="49">
        <v>6.0606060606060606</v>
      </c>
      <c r="AL79" s="48">
        <v>0</v>
      </c>
      <c r="AM79" s="49">
        <v>0</v>
      </c>
      <c r="AN79" s="48">
        <v>0</v>
      </c>
      <c r="AO79" s="49">
        <v>0</v>
      </c>
      <c r="AP79" s="48">
        <v>31</v>
      </c>
      <c r="AQ79" s="49">
        <v>93.93939393939394</v>
      </c>
      <c r="AR79" s="48">
        <v>33</v>
      </c>
      <c r="AS79" s="48"/>
      <c r="AT79" s="48"/>
      <c r="AU79" s="48"/>
      <c r="AV79" s="48"/>
      <c r="AW79" s="48" t="s">
        <v>1054</v>
      </c>
      <c r="AX79" s="48" t="s">
        <v>1054</v>
      </c>
      <c r="AY79" s="121" t="s">
        <v>2447</v>
      </c>
      <c r="AZ79" s="121" t="s">
        <v>2447</v>
      </c>
      <c r="BA79" s="121" t="s">
        <v>2602</v>
      </c>
      <c r="BB79" s="121" t="s">
        <v>2602</v>
      </c>
      <c r="BC79" s="2"/>
      <c r="BD79" s="3"/>
      <c r="BE79" s="3"/>
      <c r="BF79" s="3"/>
      <c r="BG79" s="3"/>
    </row>
    <row r="80" spans="1:59" ht="15">
      <c r="A80" s="65" t="s">
        <v>374</v>
      </c>
      <c r="B80" s="66"/>
      <c r="C80" s="66"/>
      <c r="D80" s="67">
        <v>400</v>
      </c>
      <c r="E80" s="69"/>
      <c r="F80" s="66"/>
      <c r="G80" s="66"/>
      <c r="H80" s="70" t="s">
        <v>374</v>
      </c>
      <c r="I80" s="71"/>
      <c r="J80" s="71"/>
      <c r="K80" s="70" t="s">
        <v>374</v>
      </c>
      <c r="L80" s="74">
        <v>1</v>
      </c>
      <c r="M80" s="75">
        <v>2417.486572265625</v>
      </c>
      <c r="N80" s="75">
        <v>813.9838256835938</v>
      </c>
      <c r="O80" s="76"/>
      <c r="P80" s="77"/>
      <c r="Q80" s="77"/>
      <c r="R80" s="87"/>
      <c r="S80" s="48">
        <v>1</v>
      </c>
      <c r="T80" s="48">
        <v>1</v>
      </c>
      <c r="U80" s="49">
        <v>0</v>
      </c>
      <c r="V80" s="49">
        <v>0</v>
      </c>
      <c r="W80" s="49">
        <v>0</v>
      </c>
      <c r="X80" s="49">
        <v>0.999997</v>
      </c>
      <c r="Y80" s="49">
        <v>0</v>
      </c>
      <c r="Z80" s="49" t="s">
        <v>2108</v>
      </c>
      <c r="AA80" s="72">
        <v>80</v>
      </c>
      <c r="AB80" s="72"/>
      <c r="AC80" s="73"/>
      <c r="AD80" s="79" t="s">
        <v>374</v>
      </c>
      <c r="AE80" s="79"/>
      <c r="AF80" s="79" t="s">
        <v>1160</v>
      </c>
      <c r="AG80" s="79" t="s">
        <v>1173</v>
      </c>
      <c r="AH80" s="79" t="s">
        <v>1202</v>
      </c>
      <c r="AI80" s="79" t="str">
        <f>REPLACE(INDEX(GroupVertices[Group],MATCH(Vertices[[#This Row],[Vertex]],GroupVertices[Vertex],0)),1,1,"")</f>
        <v>1</v>
      </c>
      <c r="AJ80" s="48">
        <v>0</v>
      </c>
      <c r="AK80" s="49">
        <v>0</v>
      </c>
      <c r="AL80" s="48">
        <v>0</v>
      </c>
      <c r="AM80" s="49">
        <v>0</v>
      </c>
      <c r="AN80" s="48">
        <v>0</v>
      </c>
      <c r="AO80" s="49">
        <v>0</v>
      </c>
      <c r="AP80" s="48">
        <v>4</v>
      </c>
      <c r="AQ80" s="49">
        <v>100</v>
      </c>
      <c r="AR80" s="48">
        <v>4</v>
      </c>
      <c r="AS80" s="48"/>
      <c r="AT80" s="48"/>
      <c r="AU80" s="48"/>
      <c r="AV80" s="48"/>
      <c r="AW80" s="48" t="s">
        <v>1055</v>
      </c>
      <c r="AX80" s="48" t="s">
        <v>1055</v>
      </c>
      <c r="AY80" s="121" t="s">
        <v>888</v>
      </c>
      <c r="AZ80" s="121" t="s">
        <v>888</v>
      </c>
      <c r="BA80" s="121" t="s">
        <v>2603</v>
      </c>
      <c r="BB80" s="121" t="s">
        <v>2603</v>
      </c>
      <c r="BC80" s="2"/>
      <c r="BD80" s="3"/>
      <c r="BE80" s="3"/>
      <c r="BF80" s="3"/>
      <c r="BG80" s="3"/>
    </row>
    <row r="81" spans="1:59" ht="15">
      <c r="A81" s="65" t="s">
        <v>375</v>
      </c>
      <c r="B81" s="66"/>
      <c r="C81" s="66"/>
      <c r="D81" s="67">
        <v>400</v>
      </c>
      <c r="E81" s="69"/>
      <c r="F81" s="66"/>
      <c r="G81" s="66"/>
      <c r="H81" s="70" t="s">
        <v>375</v>
      </c>
      <c r="I81" s="71"/>
      <c r="J81" s="71"/>
      <c r="K81" s="70" t="s">
        <v>375</v>
      </c>
      <c r="L81" s="74">
        <v>1</v>
      </c>
      <c r="M81" s="75">
        <v>2417.486572265625</v>
      </c>
      <c r="N81" s="75">
        <v>1574.9869384765625</v>
      </c>
      <c r="O81" s="76"/>
      <c r="P81" s="77"/>
      <c r="Q81" s="77"/>
      <c r="R81" s="87"/>
      <c r="S81" s="48">
        <v>1</v>
      </c>
      <c r="T81" s="48">
        <v>1</v>
      </c>
      <c r="U81" s="49">
        <v>0</v>
      </c>
      <c r="V81" s="49">
        <v>0</v>
      </c>
      <c r="W81" s="49">
        <v>0</v>
      </c>
      <c r="X81" s="49">
        <v>0.999997</v>
      </c>
      <c r="Y81" s="49">
        <v>0</v>
      </c>
      <c r="Z81" s="49" t="s">
        <v>2108</v>
      </c>
      <c r="AA81" s="72">
        <v>81</v>
      </c>
      <c r="AB81" s="72"/>
      <c r="AC81" s="73"/>
      <c r="AD81" s="79" t="s">
        <v>375</v>
      </c>
      <c r="AE81" s="79"/>
      <c r="AF81" s="79"/>
      <c r="AG81" s="79"/>
      <c r="AH81" s="79"/>
      <c r="AI81" s="79" t="str">
        <f>REPLACE(INDEX(GroupVertices[Group],MATCH(Vertices[[#This Row],[Vertex]],GroupVertices[Vertex],0)),1,1,"")</f>
        <v>1</v>
      </c>
      <c r="AJ81" s="48">
        <v>0</v>
      </c>
      <c r="AK81" s="49">
        <v>0</v>
      </c>
      <c r="AL81" s="48">
        <v>0</v>
      </c>
      <c r="AM81" s="49">
        <v>0</v>
      </c>
      <c r="AN81" s="48">
        <v>0</v>
      </c>
      <c r="AO81" s="49">
        <v>0</v>
      </c>
      <c r="AP81" s="48">
        <v>18</v>
      </c>
      <c r="AQ81" s="49">
        <v>100</v>
      </c>
      <c r="AR81" s="48">
        <v>18</v>
      </c>
      <c r="AS81" s="48"/>
      <c r="AT81" s="48"/>
      <c r="AU81" s="48"/>
      <c r="AV81" s="48"/>
      <c r="AW81" s="48" t="s">
        <v>468</v>
      </c>
      <c r="AX81" s="48" t="s">
        <v>468</v>
      </c>
      <c r="AY81" s="121" t="s">
        <v>2448</v>
      </c>
      <c r="AZ81" s="121" t="s">
        <v>2448</v>
      </c>
      <c r="BA81" s="121" t="s">
        <v>2604</v>
      </c>
      <c r="BB81" s="121" t="s">
        <v>2604</v>
      </c>
      <c r="BC81" s="2"/>
      <c r="BD81" s="3"/>
      <c r="BE81" s="3"/>
      <c r="BF81" s="3"/>
      <c r="BG81" s="3"/>
    </row>
    <row r="82" spans="1:59" ht="15">
      <c r="A82" s="65" t="s">
        <v>376</v>
      </c>
      <c r="B82" s="66"/>
      <c r="C82" s="66"/>
      <c r="D82" s="67">
        <v>823.5294117647059</v>
      </c>
      <c r="E82" s="69"/>
      <c r="F82" s="66"/>
      <c r="G82" s="66"/>
      <c r="H82" s="70" t="s">
        <v>376</v>
      </c>
      <c r="I82" s="71"/>
      <c r="J82" s="71"/>
      <c r="K82" s="70" t="s">
        <v>376</v>
      </c>
      <c r="L82" s="74">
        <v>278.72222222222223</v>
      </c>
      <c r="M82" s="75">
        <v>7239.19091796875</v>
      </c>
      <c r="N82" s="75">
        <v>4696.06201171875</v>
      </c>
      <c r="O82" s="76"/>
      <c r="P82" s="77"/>
      <c r="Q82" s="77"/>
      <c r="R82" s="87"/>
      <c r="S82" s="48">
        <v>0</v>
      </c>
      <c r="T82" s="48">
        <v>4</v>
      </c>
      <c r="U82" s="49">
        <v>12</v>
      </c>
      <c r="V82" s="49">
        <v>0.25</v>
      </c>
      <c r="W82" s="49">
        <v>0</v>
      </c>
      <c r="X82" s="49">
        <v>2.378371</v>
      </c>
      <c r="Y82" s="49">
        <v>0</v>
      </c>
      <c r="Z82" s="49">
        <v>0</v>
      </c>
      <c r="AA82" s="72">
        <v>82</v>
      </c>
      <c r="AB82" s="72"/>
      <c r="AC82" s="73"/>
      <c r="AD82" s="79" t="s">
        <v>376</v>
      </c>
      <c r="AE82" s="79"/>
      <c r="AF82" s="79"/>
      <c r="AG82" s="79"/>
      <c r="AH82" s="79"/>
      <c r="AI82" s="79" t="str">
        <f>REPLACE(INDEX(GroupVertices[Group],MATCH(Vertices[[#This Row],[Vertex]],GroupVertices[Vertex],0)),1,1,"")</f>
        <v>4</v>
      </c>
      <c r="AJ82" s="48">
        <v>8</v>
      </c>
      <c r="AK82" s="49">
        <v>6.666666666666667</v>
      </c>
      <c r="AL82" s="48">
        <v>4</v>
      </c>
      <c r="AM82" s="49">
        <v>3.3333333333333335</v>
      </c>
      <c r="AN82" s="48">
        <v>0</v>
      </c>
      <c r="AO82" s="49">
        <v>0</v>
      </c>
      <c r="AP82" s="48">
        <v>108</v>
      </c>
      <c r="AQ82" s="49">
        <v>90</v>
      </c>
      <c r="AR82" s="48">
        <v>120</v>
      </c>
      <c r="AS82" s="48"/>
      <c r="AT82" s="48"/>
      <c r="AU82" s="48"/>
      <c r="AV82" s="48"/>
      <c r="AW82" s="48" t="s">
        <v>1056</v>
      </c>
      <c r="AX82" s="48" t="s">
        <v>1056</v>
      </c>
      <c r="AY82" s="121" t="s">
        <v>2236</v>
      </c>
      <c r="AZ82" s="121" t="s">
        <v>2236</v>
      </c>
      <c r="BA82" s="121" t="s">
        <v>2338</v>
      </c>
      <c r="BB82" s="121" t="s">
        <v>2338</v>
      </c>
      <c r="BC82" s="2"/>
      <c r="BD82" s="3"/>
      <c r="BE82" s="3"/>
      <c r="BF82" s="3"/>
      <c r="BG82" s="3"/>
    </row>
    <row r="83" spans="1:59" ht="15">
      <c r="A83" s="65" t="s">
        <v>484</v>
      </c>
      <c r="B83" s="66"/>
      <c r="C83" s="66"/>
      <c r="D83" s="67">
        <v>400</v>
      </c>
      <c r="E83" s="69"/>
      <c r="F83" s="66"/>
      <c r="G83" s="66"/>
      <c r="H83" s="70" t="s">
        <v>484</v>
      </c>
      <c r="I83" s="71"/>
      <c r="J83" s="71"/>
      <c r="K83" s="70" t="s">
        <v>484</v>
      </c>
      <c r="L83" s="74">
        <v>1</v>
      </c>
      <c r="M83" s="75">
        <v>6634.15625</v>
      </c>
      <c r="N83" s="75">
        <v>4340.33642578125</v>
      </c>
      <c r="O83" s="76"/>
      <c r="P83" s="77"/>
      <c r="Q83" s="77"/>
      <c r="R83" s="87"/>
      <c r="S83" s="48">
        <v>1</v>
      </c>
      <c r="T83" s="48">
        <v>0</v>
      </c>
      <c r="U83" s="49">
        <v>0</v>
      </c>
      <c r="V83" s="49">
        <v>0.142857</v>
      </c>
      <c r="W83" s="49">
        <v>0</v>
      </c>
      <c r="X83" s="49">
        <v>0.655403</v>
      </c>
      <c r="Y83" s="49">
        <v>0</v>
      </c>
      <c r="Z83" s="49">
        <v>0</v>
      </c>
      <c r="AA83" s="72">
        <v>83</v>
      </c>
      <c r="AB83" s="72"/>
      <c r="AC83" s="73"/>
      <c r="AD83" s="79"/>
      <c r="AE83" s="79"/>
      <c r="AF83" s="79"/>
      <c r="AG83" s="79"/>
      <c r="AH83" s="79"/>
      <c r="AI83" s="79" t="str">
        <f>REPLACE(INDEX(GroupVertices[Group],MATCH(Vertices[[#This Row],[Vertex]],GroupVertices[Vertex],0)),1,1,"")</f>
        <v>4</v>
      </c>
      <c r="AJ83" s="48"/>
      <c r="AK83" s="49"/>
      <c r="AL83" s="48"/>
      <c r="AM83" s="49"/>
      <c r="AN83" s="48"/>
      <c r="AO83" s="49"/>
      <c r="AP83" s="48"/>
      <c r="AQ83" s="49"/>
      <c r="AR83" s="48"/>
      <c r="AS83" s="48"/>
      <c r="AT83" s="48"/>
      <c r="AU83" s="48"/>
      <c r="AV83" s="48"/>
      <c r="AW83" s="48"/>
      <c r="AX83" s="48"/>
      <c r="AY83" s="48"/>
      <c r="AZ83" s="48"/>
      <c r="BA83" s="48"/>
      <c r="BB83" s="48"/>
      <c r="BC83" s="2"/>
      <c r="BD83" s="3"/>
      <c r="BE83" s="3"/>
      <c r="BF83" s="3"/>
      <c r="BG83" s="3"/>
    </row>
    <row r="84" spans="1:59" ht="15">
      <c r="A84" s="65" t="s">
        <v>485</v>
      </c>
      <c r="B84" s="66"/>
      <c r="C84" s="66"/>
      <c r="D84" s="67">
        <v>400</v>
      </c>
      <c r="E84" s="69"/>
      <c r="F84" s="66"/>
      <c r="G84" s="66"/>
      <c r="H84" s="70" t="s">
        <v>485</v>
      </c>
      <c r="I84" s="71"/>
      <c r="J84" s="71"/>
      <c r="K84" s="70" t="s">
        <v>485</v>
      </c>
      <c r="L84" s="74">
        <v>1</v>
      </c>
      <c r="M84" s="75">
        <v>7585.58984375</v>
      </c>
      <c r="N84" s="75">
        <v>4074.737060546875</v>
      </c>
      <c r="O84" s="76"/>
      <c r="P84" s="77"/>
      <c r="Q84" s="77"/>
      <c r="R84" s="87"/>
      <c r="S84" s="48">
        <v>1</v>
      </c>
      <c r="T84" s="48">
        <v>0</v>
      </c>
      <c r="U84" s="49">
        <v>0</v>
      </c>
      <c r="V84" s="49">
        <v>0.142857</v>
      </c>
      <c r="W84" s="49">
        <v>0</v>
      </c>
      <c r="X84" s="49">
        <v>0.655403</v>
      </c>
      <c r="Y84" s="49">
        <v>0</v>
      </c>
      <c r="Z84" s="49">
        <v>0</v>
      </c>
      <c r="AA84" s="72">
        <v>84</v>
      </c>
      <c r="AB84" s="72"/>
      <c r="AC84" s="73"/>
      <c r="AD84" s="79"/>
      <c r="AE84" s="79"/>
      <c r="AF84" s="79"/>
      <c r="AG84" s="79"/>
      <c r="AH84" s="79"/>
      <c r="AI84" s="79" t="str">
        <f>REPLACE(INDEX(GroupVertices[Group],MATCH(Vertices[[#This Row],[Vertex]],GroupVertices[Vertex],0)),1,1,"")</f>
        <v>4</v>
      </c>
      <c r="AJ84" s="48"/>
      <c r="AK84" s="49"/>
      <c r="AL84" s="48"/>
      <c r="AM84" s="49"/>
      <c r="AN84" s="48"/>
      <c r="AO84" s="49"/>
      <c r="AP84" s="48"/>
      <c r="AQ84" s="49"/>
      <c r="AR84" s="48"/>
      <c r="AS84" s="48"/>
      <c r="AT84" s="48"/>
      <c r="AU84" s="48"/>
      <c r="AV84" s="48"/>
      <c r="AW84" s="48"/>
      <c r="AX84" s="48"/>
      <c r="AY84" s="48"/>
      <c r="AZ84" s="48"/>
      <c r="BA84" s="48"/>
      <c r="BB84" s="48"/>
      <c r="BC84" s="2"/>
      <c r="BD84" s="3"/>
      <c r="BE84" s="3"/>
      <c r="BF84" s="3"/>
      <c r="BG84" s="3"/>
    </row>
    <row r="85" spans="1:59" ht="15">
      <c r="A85" s="65" t="s">
        <v>486</v>
      </c>
      <c r="B85" s="66"/>
      <c r="C85" s="66"/>
      <c r="D85" s="67">
        <v>400</v>
      </c>
      <c r="E85" s="69"/>
      <c r="F85" s="66"/>
      <c r="G85" s="66"/>
      <c r="H85" s="70" t="s">
        <v>486</v>
      </c>
      <c r="I85" s="71"/>
      <c r="J85" s="71"/>
      <c r="K85" s="70" t="s">
        <v>486</v>
      </c>
      <c r="L85" s="74">
        <v>1</v>
      </c>
      <c r="M85" s="75">
        <v>6892.79248046875</v>
      </c>
      <c r="N85" s="75">
        <v>5317.38720703125</v>
      </c>
      <c r="O85" s="76"/>
      <c r="P85" s="77"/>
      <c r="Q85" s="77"/>
      <c r="R85" s="87"/>
      <c r="S85" s="48">
        <v>1</v>
      </c>
      <c r="T85" s="48">
        <v>0</v>
      </c>
      <c r="U85" s="49">
        <v>0</v>
      </c>
      <c r="V85" s="49">
        <v>0.142857</v>
      </c>
      <c r="W85" s="49">
        <v>0</v>
      </c>
      <c r="X85" s="49">
        <v>0.655403</v>
      </c>
      <c r="Y85" s="49">
        <v>0</v>
      </c>
      <c r="Z85" s="49">
        <v>0</v>
      </c>
      <c r="AA85" s="72">
        <v>85</v>
      </c>
      <c r="AB85" s="72"/>
      <c r="AC85" s="73"/>
      <c r="AD85" s="79"/>
      <c r="AE85" s="79"/>
      <c r="AF85" s="79"/>
      <c r="AG85" s="79"/>
      <c r="AH85" s="79"/>
      <c r="AI85" s="79" t="str">
        <f>REPLACE(INDEX(GroupVertices[Group],MATCH(Vertices[[#This Row],[Vertex]],GroupVertices[Vertex],0)),1,1,"")</f>
        <v>4</v>
      </c>
      <c r="AJ85" s="48"/>
      <c r="AK85" s="49"/>
      <c r="AL85" s="48"/>
      <c r="AM85" s="49"/>
      <c r="AN85" s="48"/>
      <c r="AO85" s="49"/>
      <c r="AP85" s="48"/>
      <c r="AQ85" s="49"/>
      <c r="AR85" s="48"/>
      <c r="AS85" s="48"/>
      <c r="AT85" s="48"/>
      <c r="AU85" s="48"/>
      <c r="AV85" s="48"/>
      <c r="AW85" s="48"/>
      <c r="AX85" s="48"/>
      <c r="AY85" s="48"/>
      <c r="AZ85" s="48"/>
      <c r="BA85" s="48"/>
      <c r="BB85" s="48"/>
      <c r="BC85" s="2"/>
      <c r="BD85" s="3"/>
      <c r="BE85" s="3"/>
      <c r="BF85" s="3"/>
      <c r="BG85" s="3"/>
    </row>
    <row r="86" spans="1:59" ht="15">
      <c r="A86" s="65" t="s">
        <v>487</v>
      </c>
      <c r="B86" s="66"/>
      <c r="C86" s="66"/>
      <c r="D86" s="67">
        <v>400</v>
      </c>
      <c r="E86" s="69"/>
      <c r="F86" s="66"/>
      <c r="G86" s="66"/>
      <c r="H86" s="70" t="s">
        <v>487</v>
      </c>
      <c r="I86" s="71"/>
      <c r="J86" s="71"/>
      <c r="K86" s="70" t="s">
        <v>487</v>
      </c>
      <c r="L86" s="74">
        <v>1</v>
      </c>
      <c r="M86" s="75">
        <v>7844.22607421875</v>
      </c>
      <c r="N86" s="75">
        <v>5051.78662109375</v>
      </c>
      <c r="O86" s="76"/>
      <c r="P86" s="77"/>
      <c r="Q86" s="77"/>
      <c r="R86" s="87"/>
      <c r="S86" s="48">
        <v>1</v>
      </c>
      <c r="T86" s="48">
        <v>0</v>
      </c>
      <c r="U86" s="49">
        <v>0</v>
      </c>
      <c r="V86" s="49">
        <v>0.142857</v>
      </c>
      <c r="W86" s="49">
        <v>0</v>
      </c>
      <c r="X86" s="49">
        <v>0.655403</v>
      </c>
      <c r="Y86" s="49">
        <v>0</v>
      </c>
      <c r="Z86" s="49">
        <v>0</v>
      </c>
      <c r="AA86" s="72">
        <v>86</v>
      </c>
      <c r="AB86" s="72"/>
      <c r="AC86" s="73"/>
      <c r="AD86" s="79"/>
      <c r="AE86" s="79"/>
      <c r="AF86" s="79"/>
      <c r="AG86" s="79"/>
      <c r="AH86" s="79"/>
      <c r="AI86" s="79" t="str">
        <f>REPLACE(INDEX(GroupVertices[Group],MATCH(Vertices[[#This Row],[Vertex]],GroupVertices[Vertex],0)),1,1,"")</f>
        <v>4</v>
      </c>
      <c r="AJ86" s="48"/>
      <c r="AK86" s="49"/>
      <c r="AL86" s="48"/>
      <c r="AM86" s="49"/>
      <c r="AN86" s="48"/>
      <c r="AO86" s="49"/>
      <c r="AP86" s="48"/>
      <c r="AQ86" s="49"/>
      <c r="AR86" s="48"/>
      <c r="AS86" s="48"/>
      <c r="AT86" s="48"/>
      <c r="AU86" s="48"/>
      <c r="AV86" s="48"/>
      <c r="AW86" s="48"/>
      <c r="AX86" s="48"/>
      <c r="AY86" s="48"/>
      <c r="AZ86" s="48"/>
      <c r="BA86" s="48"/>
      <c r="BB86" s="48"/>
      <c r="BC86" s="2"/>
      <c r="BD86" s="3"/>
      <c r="BE86" s="3"/>
      <c r="BF86" s="3"/>
      <c r="BG86" s="3"/>
    </row>
    <row r="87" spans="1:59" ht="15">
      <c r="A87" s="65" t="s">
        <v>377</v>
      </c>
      <c r="B87" s="66"/>
      <c r="C87" s="66"/>
      <c r="D87" s="67">
        <v>400</v>
      </c>
      <c r="E87" s="69"/>
      <c r="F87" s="66"/>
      <c r="G87" s="66"/>
      <c r="H87" s="70" t="s">
        <v>377</v>
      </c>
      <c r="I87" s="71"/>
      <c r="J87" s="71"/>
      <c r="K87" s="70" t="s">
        <v>377</v>
      </c>
      <c r="L87" s="74">
        <v>1</v>
      </c>
      <c r="M87" s="75">
        <v>2417.486572265625</v>
      </c>
      <c r="N87" s="75">
        <v>2335.990234375</v>
      </c>
      <c r="O87" s="76"/>
      <c r="P87" s="77"/>
      <c r="Q87" s="77"/>
      <c r="R87" s="87"/>
      <c r="S87" s="48">
        <v>1</v>
      </c>
      <c r="T87" s="48">
        <v>1</v>
      </c>
      <c r="U87" s="49">
        <v>0</v>
      </c>
      <c r="V87" s="49">
        <v>0</v>
      </c>
      <c r="W87" s="49">
        <v>0</v>
      </c>
      <c r="X87" s="49">
        <v>0.999997</v>
      </c>
      <c r="Y87" s="49">
        <v>0</v>
      </c>
      <c r="Z87" s="49" t="s">
        <v>2108</v>
      </c>
      <c r="AA87" s="72">
        <v>87</v>
      </c>
      <c r="AB87" s="72"/>
      <c r="AC87" s="73"/>
      <c r="AD87" s="79" t="s">
        <v>377</v>
      </c>
      <c r="AE87" s="79"/>
      <c r="AF87" s="79"/>
      <c r="AG87" s="79"/>
      <c r="AH87" s="79"/>
      <c r="AI87" s="79" t="str">
        <f>REPLACE(INDEX(GroupVertices[Group],MATCH(Vertices[[#This Row],[Vertex]],GroupVertices[Vertex],0)),1,1,"")</f>
        <v>1</v>
      </c>
      <c r="AJ87" s="48">
        <v>0</v>
      </c>
      <c r="AK87" s="49">
        <v>0</v>
      </c>
      <c r="AL87" s="48">
        <v>0</v>
      </c>
      <c r="AM87" s="49">
        <v>0</v>
      </c>
      <c r="AN87" s="48">
        <v>0</v>
      </c>
      <c r="AO87" s="49">
        <v>0</v>
      </c>
      <c r="AP87" s="48">
        <v>14</v>
      </c>
      <c r="AQ87" s="49">
        <v>100</v>
      </c>
      <c r="AR87" s="48">
        <v>14</v>
      </c>
      <c r="AS87" s="48"/>
      <c r="AT87" s="48"/>
      <c r="AU87" s="48"/>
      <c r="AV87" s="48"/>
      <c r="AW87" s="48" t="s">
        <v>1057</v>
      </c>
      <c r="AX87" s="48" t="s">
        <v>1057</v>
      </c>
      <c r="AY87" s="121" t="s">
        <v>2449</v>
      </c>
      <c r="AZ87" s="121" t="s">
        <v>2449</v>
      </c>
      <c r="BA87" s="121" t="s">
        <v>2605</v>
      </c>
      <c r="BB87" s="121" t="s">
        <v>2605</v>
      </c>
      <c r="BC87" s="2"/>
      <c r="BD87" s="3"/>
      <c r="BE87" s="3"/>
      <c r="BF87" s="3"/>
      <c r="BG87" s="3"/>
    </row>
    <row r="88" spans="1:59" ht="15">
      <c r="A88" s="65" t="s">
        <v>378</v>
      </c>
      <c r="B88" s="66"/>
      <c r="C88" s="66"/>
      <c r="D88" s="67">
        <v>400</v>
      </c>
      <c r="E88" s="69"/>
      <c r="F88" s="66"/>
      <c r="G88" s="66"/>
      <c r="H88" s="70" t="s">
        <v>378</v>
      </c>
      <c r="I88" s="71"/>
      <c r="J88" s="71"/>
      <c r="K88" s="70" t="s">
        <v>378</v>
      </c>
      <c r="L88" s="74">
        <v>1</v>
      </c>
      <c r="M88" s="75">
        <v>3017.214111328125</v>
      </c>
      <c r="N88" s="75">
        <v>2335.990234375</v>
      </c>
      <c r="O88" s="76"/>
      <c r="P88" s="77"/>
      <c r="Q88" s="77"/>
      <c r="R88" s="87"/>
      <c r="S88" s="48">
        <v>1</v>
      </c>
      <c r="T88" s="48">
        <v>1</v>
      </c>
      <c r="U88" s="49">
        <v>0</v>
      </c>
      <c r="V88" s="49">
        <v>0</v>
      </c>
      <c r="W88" s="49">
        <v>0</v>
      </c>
      <c r="X88" s="49">
        <v>0.999997</v>
      </c>
      <c r="Y88" s="49">
        <v>0</v>
      </c>
      <c r="Z88" s="49" t="s">
        <v>2108</v>
      </c>
      <c r="AA88" s="72">
        <v>88</v>
      </c>
      <c r="AB88" s="72"/>
      <c r="AC88" s="73"/>
      <c r="AD88" s="79" t="s">
        <v>378</v>
      </c>
      <c r="AE88" s="79"/>
      <c r="AF88" s="79" t="s">
        <v>1163</v>
      </c>
      <c r="AG88" s="79" t="s">
        <v>1179</v>
      </c>
      <c r="AH88" s="79" t="s">
        <v>1203</v>
      </c>
      <c r="AI88" s="79" t="str">
        <f>REPLACE(INDEX(GroupVertices[Group],MATCH(Vertices[[#This Row],[Vertex]],GroupVertices[Vertex],0)),1,1,"")</f>
        <v>1</v>
      </c>
      <c r="AJ88" s="48">
        <v>0</v>
      </c>
      <c r="AK88" s="49">
        <v>0</v>
      </c>
      <c r="AL88" s="48">
        <v>0</v>
      </c>
      <c r="AM88" s="49">
        <v>0</v>
      </c>
      <c r="AN88" s="48">
        <v>0</v>
      </c>
      <c r="AO88" s="49">
        <v>0</v>
      </c>
      <c r="AP88" s="48">
        <v>89</v>
      </c>
      <c r="AQ88" s="49">
        <v>100</v>
      </c>
      <c r="AR88" s="48">
        <v>89</v>
      </c>
      <c r="AS88" s="48"/>
      <c r="AT88" s="48"/>
      <c r="AU88" s="48"/>
      <c r="AV88" s="48"/>
      <c r="AW88" s="48" t="s">
        <v>2360</v>
      </c>
      <c r="AX88" s="48" t="s">
        <v>2360</v>
      </c>
      <c r="AY88" s="121" t="s">
        <v>2450</v>
      </c>
      <c r="AZ88" s="121" t="s">
        <v>2450</v>
      </c>
      <c r="BA88" s="121" t="s">
        <v>2606</v>
      </c>
      <c r="BB88" s="121" t="s">
        <v>2606</v>
      </c>
      <c r="BC88" s="2"/>
      <c r="BD88" s="3"/>
      <c r="BE88" s="3"/>
      <c r="BF88" s="3"/>
      <c r="BG88" s="3"/>
    </row>
    <row r="89" spans="1:59" ht="15">
      <c r="A89" s="65" t="s">
        <v>379</v>
      </c>
      <c r="B89" s="66"/>
      <c r="C89" s="66"/>
      <c r="D89" s="67">
        <v>400</v>
      </c>
      <c r="E89" s="69"/>
      <c r="F89" s="66"/>
      <c r="G89" s="66"/>
      <c r="H89" s="70" t="s">
        <v>379</v>
      </c>
      <c r="I89" s="71"/>
      <c r="J89" s="71"/>
      <c r="K89" s="70" t="s">
        <v>379</v>
      </c>
      <c r="L89" s="74">
        <v>1</v>
      </c>
      <c r="M89" s="75">
        <v>3616.94189453125</v>
      </c>
      <c r="N89" s="75">
        <v>2335.990234375</v>
      </c>
      <c r="O89" s="76"/>
      <c r="P89" s="77"/>
      <c r="Q89" s="77"/>
      <c r="R89" s="87"/>
      <c r="S89" s="48">
        <v>1</v>
      </c>
      <c r="T89" s="48">
        <v>1</v>
      </c>
      <c r="U89" s="49">
        <v>0</v>
      </c>
      <c r="V89" s="49">
        <v>0</v>
      </c>
      <c r="W89" s="49">
        <v>0</v>
      </c>
      <c r="X89" s="49">
        <v>0.999997</v>
      </c>
      <c r="Y89" s="49">
        <v>0</v>
      </c>
      <c r="Z89" s="49" t="s">
        <v>2108</v>
      </c>
      <c r="AA89" s="72">
        <v>89</v>
      </c>
      <c r="AB89" s="72"/>
      <c r="AC89" s="73"/>
      <c r="AD89" s="79" t="s">
        <v>379</v>
      </c>
      <c r="AE89" s="79"/>
      <c r="AF89" s="79"/>
      <c r="AG89" s="79"/>
      <c r="AH89" s="79"/>
      <c r="AI89" s="79" t="str">
        <f>REPLACE(INDEX(GroupVertices[Group],MATCH(Vertices[[#This Row],[Vertex]],GroupVertices[Vertex],0)),1,1,"")</f>
        <v>1</v>
      </c>
      <c r="AJ89" s="48">
        <v>1</v>
      </c>
      <c r="AK89" s="49">
        <v>2.1739130434782608</v>
      </c>
      <c r="AL89" s="48">
        <v>0</v>
      </c>
      <c r="AM89" s="49">
        <v>0</v>
      </c>
      <c r="AN89" s="48">
        <v>0</v>
      </c>
      <c r="AO89" s="49">
        <v>0</v>
      </c>
      <c r="AP89" s="48">
        <v>45</v>
      </c>
      <c r="AQ89" s="49">
        <v>97.82608695652173</v>
      </c>
      <c r="AR89" s="48">
        <v>46</v>
      </c>
      <c r="AS89" s="48"/>
      <c r="AT89" s="48"/>
      <c r="AU89" s="48"/>
      <c r="AV89" s="48"/>
      <c r="AW89" s="48" t="s">
        <v>1059</v>
      </c>
      <c r="AX89" s="48" t="s">
        <v>1059</v>
      </c>
      <c r="AY89" s="121" t="s">
        <v>2451</v>
      </c>
      <c r="AZ89" s="121" t="s">
        <v>2451</v>
      </c>
      <c r="BA89" s="121" t="s">
        <v>2607</v>
      </c>
      <c r="BB89" s="121" t="s">
        <v>2607</v>
      </c>
      <c r="BC89" s="2"/>
      <c r="BD89" s="3"/>
      <c r="BE89" s="3"/>
      <c r="BF89" s="3"/>
      <c r="BG89" s="3"/>
    </row>
    <row r="90" spans="1:59" ht="15">
      <c r="A90" s="65" t="s">
        <v>380</v>
      </c>
      <c r="B90" s="66"/>
      <c r="C90" s="66"/>
      <c r="D90" s="67">
        <v>400</v>
      </c>
      <c r="E90" s="69"/>
      <c r="F90" s="66"/>
      <c r="G90" s="66"/>
      <c r="H90" s="70" t="s">
        <v>380</v>
      </c>
      <c r="I90" s="71"/>
      <c r="J90" s="71"/>
      <c r="K90" s="70" t="s">
        <v>380</v>
      </c>
      <c r="L90" s="74">
        <v>1</v>
      </c>
      <c r="M90" s="75">
        <v>1817.7587890625</v>
      </c>
      <c r="N90" s="75">
        <v>2335.990234375</v>
      </c>
      <c r="O90" s="76"/>
      <c r="P90" s="77"/>
      <c r="Q90" s="77"/>
      <c r="R90" s="87"/>
      <c r="S90" s="48">
        <v>1</v>
      </c>
      <c r="T90" s="48">
        <v>1</v>
      </c>
      <c r="U90" s="49">
        <v>0</v>
      </c>
      <c r="V90" s="49">
        <v>0</v>
      </c>
      <c r="W90" s="49">
        <v>0</v>
      </c>
      <c r="X90" s="49">
        <v>0.999997</v>
      </c>
      <c r="Y90" s="49">
        <v>0</v>
      </c>
      <c r="Z90" s="49" t="s">
        <v>2108</v>
      </c>
      <c r="AA90" s="72">
        <v>90</v>
      </c>
      <c r="AB90" s="72"/>
      <c r="AC90" s="73"/>
      <c r="AD90" s="79" t="s">
        <v>380</v>
      </c>
      <c r="AE90" s="79"/>
      <c r="AF90" s="79"/>
      <c r="AG90" s="79"/>
      <c r="AH90" s="79"/>
      <c r="AI90" s="79" t="str">
        <f>REPLACE(INDEX(GroupVertices[Group],MATCH(Vertices[[#This Row],[Vertex]],GroupVertices[Vertex],0)),1,1,"")</f>
        <v>1</v>
      </c>
      <c r="AJ90" s="48">
        <v>2</v>
      </c>
      <c r="AK90" s="49">
        <v>5.405405405405405</v>
      </c>
      <c r="AL90" s="48">
        <v>0</v>
      </c>
      <c r="AM90" s="49">
        <v>0</v>
      </c>
      <c r="AN90" s="48">
        <v>0</v>
      </c>
      <c r="AO90" s="49">
        <v>0</v>
      </c>
      <c r="AP90" s="48">
        <v>35</v>
      </c>
      <c r="AQ90" s="49">
        <v>94.5945945945946</v>
      </c>
      <c r="AR90" s="48">
        <v>37</v>
      </c>
      <c r="AS90" s="48"/>
      <c r="AT90" s="48"/>
      <c r="AU90" s="48"/>
      <c r="AV90" s="48"/>
      <c r="AW90" s="48" t="s">
        <v>1024</v>
      </c>
      <c r="AX90" s="48" t="s">
        <v>1024</v>
      </c>
      <c r="AY90" s="121" t="s">
        <v>2452</v>
      </c>
      <c r="AZ90" s="121" t="s">
        <v>2452</v>
      </c>
      <c r="BA90" s="121" t="s">
        <v>2608</v>
      </c>
      <c r="BB90" s="121" t="s">
        <v>2608</v>
      </c>
      <c r="BC90" s="2"/>
      <c r="BD90" s="3"/>
      <c r="BE90" s="3"/>
      <c r="BF90" s="3"/>
      <c r="BG90" s="3"/>
    </row>
    <row r="91" spans="1:59" ht="15">
      <c r="A91" s="65" t="s">
        <v>381</v>
      </c>
      <c r="B91" s="66"/>
      <c r="C91" s="66"/>
      <c r="D91" s="67">
        <v>400</v>
      </c>
      <c r="E91" s="69"/>
      <c r="F91" s="66"/>
      <c r="G91" s="66"/>
      <c r="H91" s="70" t="s">
        <v>381</v>
      </c>
      <c r="I91" s="71"/>
      <c r="J91" s="71"/>
      <c r="K91" s="70" t="s">
        <v>381</v>
      </c>
      <c r="L91" s="74">
        <v>1</v>
      </c>
      <c r="M91" s="75">
        <v>6015.8525390625</v>
      </c>
      <c r="N91" s="75">
        <v>3096.99267578125</v>
      </c>
      <c r="O91" s="76"/>
      <c r="P91" s="77"/>
      <c r="Q91" s="77"/>
      <c r="R91" s="87"/>
      <c r="S91" s="48">
        <v>1</v>
      </c>
      <c r="T91" s="48">
        <v>1</v>
      </c>
      <c r="U91" s="49">
        <v>0</v>
      </c>
      <c r="V91" s="49">
        <v>0</v>
      </c>
      <c r="W91" s="49">
        <v>0</v>
      </c>
      <c r="X91" s="49">
        <v>0.999997</v>
      </c>
      <c r="Y91" s="49">
        <v>0</v>
      </c>
      <c r="Z91" s="49" t="s">
        <v>2108</v>
      </c>
      <c r="AA91" s="72">
        <v>91</v>
      </c>
      <c r="AB91" s="72"/>
      <c r="AC91" s="73"/>
      <c r="AD91" s="79" t="s">
        <v>381</v>
      </c>
      <c r="AE91" s="79"/>
      <c r="AF91" s="79"/>
      <c r="AG91" s="79"/>
      <c r="AH91" s="79"/>
      <c r="AI91" s="79" t="str">
        <f>REPLACE(INDEX(GroupVertices[Group],MATCH(Vertices[[#This Row],[Vertex]],GroupVertices[Vertex],0)),1,1,"")</f>
        <v>1</v>
      </c>
      <c r="AJ91" s="48">
        <v>0</v>
      </c>
      <c r="AK91" s="49">
        <v>0</v>
      </c>
      <c r="AL91" s="48">
        <v>1</v>
      </c>
      <c r="AM91" s="49">
        <v>4</v>
      </c>
      <c r="AN91" s="48">
        <v>0</v>
      </c>
      <c r="AO91" s="49">
        <v>0</v>
      </c>
      <c r="AP91" s="48">
        <v>24</v>
      </c>
      <c r="AQ91" s="49">
        <v>96</v>
      </c>
      <c r="AR91" s="48">
        <v>25</v>
      </c>
      <c r="AS91" s="48"/>
      <c r="AT91" s="48"/>
      <c r="AU91" s="48"/>
      <c r="AV91" s="48"/>
      <c r="AW91" s="48" t="s">
        <v>1060</v>
      </c>
      <c r="AX91" s="48" t="s">
        <v>1060</v>
      </c>
      <c r="AY91" s="121" t="s">
        <v>2453</v>
      </c>
      <c r="AZ91" s="121" t="s">
        <v>2453</v>
      </c>
      <c r="BA91" s="121" t="s">
        <v>2609</v>
      </c>
      <c r="BB91" s="121" t="s">
        <v>2609</v>
      </c>
      <c r="BC91" s="2"/>
      <c r="BD91" s="3"/>
      <c r="BE91" s="3"/>
      <c r="BF91" s="3"/>
      <c r="BG91" s="3"/>
    </row>
    <row r="92" spans="1:59" ht="15">
      <c r="A92" s="65" t="s">
        <v>382</v>
      </c>
      <c r="B92" s="66"/>
      <c r="C92" s="66"/>
      <c r="D92" s="67">
        <v>400</v>
      </c>
      <c r="E92" s="69"/>
      <c r="F92" s="66"/>
      <c r="G92" s="66"/>
      <c r="H92" s="70" t="s">
        <v>382</v>
      </c>
      <c r="I92" s="71"/>
      <c r="J92" s="71"/>
      <c r="K92" s="70" t="s">
        <v>382</v>
      </c>
      <c r="L92" s="74">
        <v>1</v>
      </c>
      <c r="M92" s="75">
        <v>618.3033447265625</v>
      </c>
      <c r="N92" s="75">
        <v>2335.990234375</v>
      </c>
      <c r="O92" s="76"/>
      <c r="P92" s="77"/>
      <c r="Q92" s="77"/>
      <c r="R92" s="87"/>
      <c r="S92" s="48">
        <v>1</v>
      </c>
      <c r="T92" s="48">
        <v>1</v>
      </c>
      <c r="U92" s="49">
        <v>0</v>
      </c>
      <c r="V92" s="49">
        <v>0</v>
      </c>
      <c r="W92" s="49">
        <v>0</v>
      </c>
      <c r="X92" s="49">
        <v>0.999997</v>
      </c>
      <c r="Y92" s="49">
        <v>0</v>
      </c>
      <c r="Z92" s="49" t="s">
        <v>2108</v>
      </c>
      <c r="AA92" s="72">
        <v>92</v>
      </c>
      <c r="AB92" s="72"/>
      <c r="AC92" s="73"/>
      <c r="AD92" s="79" t="s">
        <v>382</v>
      </c>
      <c r="AE92" s="79"/>
      <c r="AF92" s="79"/>
      <c r="AG92" s="79"/>
      <c r="AH92" s="79"/>
      <c r="AI92" s="79" t="str">
        <f>REPLACE(INDEX(GroupVertices[Group],MATCH(Vertices[[#This Row],[Vertex]],GroupVertices[Vertex],0)),1,1,"")</f>
        <v>1</v>
      </c>
      <c r="AJ92" s="48">
        <v>1</v>
      </c>
      <c r="AK92" s="49">
        <v>5.555555555555555</v>
      </c>
      <c r="AL92" s="48">
        <v>0</v>
      </c>
      <c r="AM92" s="49">
        <v>0</v>
      </c>
      <c r="AN92" s="48">
        <v>0</v>
      </c>
      <c r="AO92" s="49">
        <v>0</v>
      </c>
      <c r="AP92" s="48">
        <v>17</v>
      </c>
      <c r="AQ92" s="49">
        <v>94.44444444444444</v>
      </c>
      <c r="AR92" s="48">
        <v>18</v>
      </c>
      <c r="AS92" s="48"/>
      <c r="AT92" s="48"/>
      <c r="AU92" s="48"/>
      <c r="AV92" s="48"/>
      <c r="AW92" s="48" t="s">
        <v>1061</v>
      </c>
      <c r="AX92" s="48" t="s">
        <v>1061</v>
      </c>
      <c r="AY92" s="121" t="s">
        <v>2454</v>
      </c>
      <c r="AZ92" s="121" t="s">
        <v>2454</v>
      </c>
      <c r="BA92" s="121" t="s">
        <v>2610</v>
      </c>
      <c r="BB92" s="121" t="s">
        <v>2610</v>
      </c>
      <c r="BC92" s="2"/>
      <c r="BD92" s="3"/>
      <c r="BE92" s="3"/>
      <c r="BF92" s="3"/>
      <c r="BG92" s="3"/>
    </row>
    <row r="93" spans="1:59" ht="15">
      <c r="A93" s="65" t="s">
        <v>383</v>
      </c>
      <c r="B93" s="66"/>
      <c r="C93" s="66"/>
      <c r="D93" s="67">
        <v>400</v>
      </c>
      <c r="E93" s="69"/>
      <c r="F93" s="66"/>
      <c r="G93" s="66"/>
      <c r="H93" s="70" t="s">
        <v>383</v>
      </c>
      <c r="I93" s="71"/>
      <c r="J93" s="71"/>
      <c r="K93" s="70" t="s">
        <v>383</v>
      </c>
      <c r="L93" s="74">
        <v>1</v>
      </c>
      <c r="M93" s="75">
        <v>1218.031005859375</v>
      </c>
      <c r="N93" s="75">
        <v>2335.990234375</v>
      </c>
      <c r="O93" s="76"/>
      <c r="P93" s="77"/>
      <c r="Q93" s="77"/>
      <c r="R93" s="87"/>
      <c r="S93" s="48">
        <v>1</v>
      </c>
      <c r="T93" s="48">
        <v>1</v>
      </c>
      <c r="U93" s="49">
        <v>0</v>
      </c>
      <c r="V93" s="49">
        <v>0</v>
      </c>
      <c r="W93" s="49">
        <v>0</v>
      </c>
      <c r="X93" s="49">
        <v>0.999997</v>
      </c>
      <c r="Y93" s="49">
        <v>0</v>
      </c>
      <c r="Z93" s="49" t="s">
        <v>2108</v>
      </c>
      <c r="AA93" s="72">
        <v>93</v>
      </c>
      <c r="AB93" s="72"/>
      <c r="AC93" s="73"/>
      <c r="AD93" s="79" t="s">
        <v>383</v>
      </c>
      <c r="AE93" s="79"/>
      <c r="AF93" s="79" t="s">
        <v>1164</v>
      </c>
      <c r="AG93" s="79" t="s">
        <v>1180</v>
      </c>
      <c r="AH93" s="79" t="s">
        <v>1204</v>
      </c>
      <c r="AI93" s="79" t="str">
        <f>REPLACE(INDEX(GroupVertices[Group],MATCH(Vertices[[#This Row],[Vertex]],GroupVertices[Vertex],0)),1,1,"")</f>
        <v>1</v>
      </c>
      <c r="AJ93" s="48">
        <v>0</v>
      </c>
      <c r="AK93" s="49">
        <v>0</v>
      </c>
      <c r="AL93" s="48">
        <v>1</v>
      </c>
      <c r="AM93" s="49">
        <v>2.9411764705882355</v>
      </c>
      <c r="AN93" s="48">
        <v>0</v>
      </c>
      <c r="AO93" s="49">
        <v>0</v>
      </c>
      <c r="AP93" s="48">
        <v>33</v>
      </c>
      <c r="AQ93" s="49">
        <v>97.05882352941177</v>
      </c>
      <c r="AR93" s="48">
        <v>34</v>
      </c>
      <c r="AS93" s="48"/>
      <c r="AT93" s="48"/>
      <c r="AU93" s="48"/>
      <c r="AV93" s="48"/>
      <c r="AW93" s="48" t="s">
        <v>2361</v>
      </c>
      <c r="AX93" s="48" t="s">
        <v>2361</v>
      </c>
      <c r="AY93" s="121" t="s">
        <v>2455</v>
      </c>
      <c r="AZ93" s="121" t="s">
        <v>2455</v>
      </c>
      <c r="BA93" s="121" t="s">
        <v>2611</v>
      </c>
      <c r="BB93" s="121" t="s">
        <v>2611</v>
      </c>
      <c r="BC93" s="2"/>
      <c r="BD93" s="3"/>
      <c r="BE93" s="3"/>
      <c r="BF93" s="3"/>
      <c r="BG93" s="3"/>
    </row>
    <row r="94" spans="1:59" ht="15">
      <c r="A94" s="65" t="s">
        <v>384</v>
      </c>
      <c r="B94" s="66"/>
      <c r="C94" s="66"/>
      <c r="D94" s="67">
        <v>400</v>
      </c>
      <c r="E94" s="69"/>
      <c r="F94" s="66"/>
      <c r="G94" s="66"/>
      <c r="H94" s="70" t="s">
        <v>384</v>
      </c>
      <c r="I94" s="71"/>
      <c r="J94" s="71"/>
      <c r="K94" s="70" t="s">
        <v>384</v>
      </c>
      <c r="L94" s="74">
        <v>1</v>
      </c>
      <c r="M94" s="75">
        <v>618.3033447265625</v>
      </c>
      <c r="N94" s="75">
        <v>1574.9869384765625</v>
      </c>
      <c r="O94" s="76"/>
      <c r="P94" s="77"/>
      <c r="Q94" s="77"/>
      <c r="R94" s="87"/>
      <c r="S94" s="48">
        <v>1</v>
      </c>
      <c r="T94" s="48">
        <v>1</v>
      </c>
      <c r="U94" s="49">
        <v>0</v>
      </c>
      <c r="V94" s="49">
        <v>0</v>
      </c>
      <c r="W94" s="49">
        <v>0</v>
      </c>
      <c r="X94" s="49">
        <v>0.999997</v>
      </c>
      <c r="Y94" s="49">
        <v>0</v>
      </c>
      <c r="Z94" s="49" t="s">
        <v>2108</v>
      </c>
      <c r="AA94" s="72">
        <v>94</v>
      </c>
      <c r="AB94" s="72"/>
      <c r="AC94" s="73"/>
      <c r="AD94" s="79" t="s">
        <v>384</v>
      </c>
      <c r="AE94" s="79"/>
      <c r="AF94" s="79"/>
      <c r="AG94" s="79"/>
      <c r="AH94" s="79"/>
      <c r="AI94" s="79" t="str">
        <f>REPLACE(INDEX(GroupVertices[Group],MATCH(Vertices[[#This Row],[Vertex]],GroupVertices[Vertex],0)),1,1,"")</f>
        <v>1</v>
      </c>
      <c r="AJ94" s="48">
        <v>0</v>
      </c>
      <c r="AK94" s="49">
        <v>0</v>
      </c>
      <c r="AL94" s="48">
        <v>0</v>
      </c>
      <c r="AM94" s="49">
        <v>0</v>
      </c>
      <c r="AN94" s="48">
        <v>0</v>
      </c>
      <c r="AO94" s="49">
        <v>0</v>
      </c>
      <c r="AP94" s="48">
        <v>15</v>
      </c>
      <c r="AQ94" s="49">
        <v>100</v>
      </c>
      <c r="AR94" s="48">
        <v>15</v>
      </c>
      <c r="AS94" s="48"/>
      <c r="AT94" s="48"/>
      <c r="AU94" s="48"/>
      <c r="AV94" s="48"/>
      <c r="AW94" s="48" t="s">
        <v>468</v>
      </c>
      <c r="AX94" s="48" t="s">
        <v>468</v>
      </c>
      <c r="AY94" s="121" t="s">
        <v>2456</v>
      </c>
      <c r="AZ94" s="121" t="s">
        <v>2456</v>
      </c>
      <c r="BA94" s="121" t="s">
        <v>2612</v>
      </c>
      <c r="BB94" s="121" t="s">
        <v>2612</v>
      </c>
      <c r="BC94" s="2"/>
      <c r="BD94" s="3"/>
      <c r="BE94" s="3"/>
      <c r="BF94" s="3"/>
      <c r="BG94" s="3"/>
    </row>
    <row r="95" spans="1:59" ht="15">
      <c r="A95" s="65" t="s">
        <v>385</v>
      </c>
      <c r="B95" s="66"/>
      <c r="C95" s="66"/>
      <c r="D95" s="67">
        <v>400</v>
      </c>
      <c r="E95" s="69"/>
      <c r="F95" s="66"/>
      <c r="G95" s="66"/>
      <c r="H95" s="70" t="s">
        <v>385</v>
      </c>
      <c r="I95" s="71"/>
      <c r="J95" s="71"/>
      <c r="K95" s="70" t="s">
        <v>385</v>
      </c>
      <c r="L95" s="74">
        <v>1</v>
      </c>
      <c r="M95" s="75">
        <v>1218.031005859375</v>
      </c>
      <c r="N95" s="75">
        <v>1574.9869384765625</v>
      </c>
      <c r="O95" s="76"/>
      <c r="P95" s="77"/>
      <c r="Q95" s="77"/>
      <c r="R95" s="87"/>
      <c r="S95" s="48">
        <v>1</v>
      </c>
      <c r="T95" s="48">
        <v>1</v>
      </c>
      <c r="U95" s="49">
        <v>0</v>
      </c>
      <c r="V95" s="49">
        <v>0</v>
      </c>
      <c r="W95" s="49">
        <v>0</v>
      </c>
      <c r="X95" s="49">
        <v>0.999997</v>
      </c>
      <c r="Y95" s="49">
        <v>0</v>
      </c>
      <c r="Z95" s="49" t="s">
        <v>2108</v>
      </c>
      <c r="AA95" s="72">
        <v>95</v>
      </c>
      <c r="AB95" s="72"/>
      <c r="AC95" s="73"/>
      <c r="AD95" s="79" t="s">
        <v>385</v>
      </c>
      <c r="AE95" s="79"/>
      <c r="AF95" s="79"/>
      <c r="AG95" s="79"/>
      <c r="AH95" s="79"/>
      <c r="AI95" s="79" t="str">
        <f>REPLACE(INDEX(GroupVertices[Group],MATCH(Vertices[[#This Row],[Vertex]],GroupVertices[Vertex],0)),1,1,"")</f>
        <v>1</v>
      </c>
      <c r="AJ95" s="48">
        <v>1</v>
      </c>
      <c r="AK95" s="49">
        <v>1.5151515151515151</v>
      </c>
      <c r="AL95" s="48">
        <v>0</v>
      </c>
      <c r="AM95" s="49">
        <v>0</v>
      </c>
      <c r="AN95" s="48">
        <v>0</v>
      </c>
      <c r="AO95" s="49">
        <v>0</v>
      </c>
      <c r="AP95" s="48">
        <v>65</v>
      </c>
      <c r="AQ95" s="49">
        <v>98.48484848484848</v>
      </c>
      <c r="AR95" s="48">
        <v>66</v>
      </c>
      <c r="AS95" s="48"/>
      <c r="AT95" s="48"/>
      <c r="AU95" s="48"/>
      <c r="AV95" s="48"/>
      <c r="AW95" s="48" t="s">
        <v>2362</v>
      </c>
      <c r="AX95" s="48" t="s">
        <v>2362</v>
      </c>
      <c r="AY95" s="121" t="s">
        <v>2457</v>
      </c>
      <c r="AZ95" s="121" t="s">
        <v>2457</v>
      </c>
      <c r="BA95" s="121" t="s">
        <v>2613</v>
      </c>
      <c r="BB95" s="121" t="s">
        <v>2613</v>
      </c>
      <c r="BC95" s="2"/>
      <c r="BD95" s="3"/>
      <c r="BE95" s="3"/>
      <c r="BF95" s="3"/>
      <c r="BG95" s="3"/>
    </row>
    <row r="96" spans="1:59" ht="15">
      <c r="A96" s="65" t="s">
        <v>386</v>
      </c>
      <c r="B96" s="66"/>
      <c r="C96" s="66"/>
      <c r="D96" s="67">
        <v>400</v>
      </c>
      <c r="E96" s="69"/>
      <c r="F96" s="66"/>
      <c r="G96" s="66"/>
      <c r="H96" s="70" t="s">
        <v>386</v>
      </c>
      <c r="I96" s="71"/>
      <c r="J96" s="71"/>
      <c r="K96" s="70" t="s">
        <v>386</v>
      </c>
      <c r="L96" s="74">
        <v>1</v>
      </c>
      <c r="M96" s="75">
        <v>1817.7587890625</v>
      </c>
      <c r="N96" s="75">
        <v>1574.9869384765625</v>
      </c>
      <c r="O96" s="76"/>
      <c r="P96" s="77"/>
      <c r="Q96" s="77"/>
      <c r="R96" s="87"/>
      <c r="S96" s="48">
        <v>1</v>
      </c>
      <c r="T96" s="48">
        <v>1</v>
      </c>
      <c r="U96" s="49">
        <v>0</v>
      </c>
      <c r="V96" s="49">
        <v>0</v>
      </c>
      <c r="W96" s="49">
        <v>0</v>
      </c>
      <c r="X96" s="49">
        <v>0.999997</v>
      </c>
      <c r="Y96" s="49">
        <v>0</v>
      </c>
      <c r="Z96" s="49" t="s">
        <v>2108</v>
      </c>
      <c r="AA96" s="72">
        <v>96</v>
      </c>
      <c r="AB96" s="72"/>
      <c r="AC96" s="73"/>
      <c r="AD96" s="79" t="s">
        <v>386</v>
      </c>
      <c r="AE96" s="79"/>
      <c r="AF96" s="79"/>
      <c r="AG96" s="79"/>
      <c r="AH96" s="79"/>
      <c r="AI96" s="79" t="str">
        <f>REPLACE(INDEX(GroupVertices[Group],MATCH(Vertices[[#This Row],[Vertex]],GroupVertices[Vertex],0)),1,1,"")</f>
        <v>1</v>
      </c>
      <c r="AJ96" s="48">
        <v>1</v>
      </c>
      <c r="AK96" s="49">
        <v>1.7241379310344827</v>
      </c>
      <c r="AL96" s="48">
        <v>0</v>
      </c>
      <c r="AM96" s="49">
        <v>0</v>
      </c>
      <c r="AN96" s="48">
        <v>0</v>
      </c>
      <c r="AO96" s="49">
        <v>0</v>
      </c>
      <c r="AP96" s="48">
        <v>57</v>
      </c>
      <c r="AQ96" s="49">
        <v>98.27586206896552</v>
      </c>
      <c r="AR96" s="48">
        <v>58</v>
      </c>
      <c r="AS96" s="48"/>
      <c r="AT96" s="48"/>
      <c r="AU96" s="48"/>
      <c r="AV96" s="48"/>
      <c r="AW96" s="48" t="s">
        <v>1064</v>
      </c>
      <c r="AX96" s="48" t="s">
        <v>1064</v>
      </c>
      <c r="AY96" s="121" t="s">
        <v>2458</v>
      </c>
      <c r="AZ96" s="121" t="s">
        <v>2458</v>
      </c>
      <c r="BA96" s="121" t="s">
        <v>2614</v>
      </c>
      <c r="BB96" s="121" t="s">
        <v>2614</v>
      </c>
      <c r="BC96" s="2"/>
      <c r="BD96" s="3"/>
      <c r="BE96" s="3"/>
      <c r="BF96" s="3"/>
      <c r="BG96" s="3"/>
    </row>
    <row r="97" spans="1:59" ht="15">
      <c r="A97" s="65" t="s">
        <v>387</v>
      </c>
      <c r="B97" s="66"/>
      <c r="C97" s="66"/>
      <c r="D97" s="67">
        <v>400</v>
      </c>
      <c r="E97" s="69"/>
      <c r="F97" s="66"/>
      <c r="G97" s="66"/>
      <c r="H97" s="70" t="s">
        <v>387</v>
      </c>
      <c r="I97" s="71"/>
      <c r="J97" s="71"/>
      <c r="K97" s="70" t="s">
        <v>387</v>
      </c>
      <c r="L97" s="74">
        <v>1</v>
      </c>
      <c r="M97" s="75">
        <v>6015.8525390625</v>
      </c>
      <c r="N97" s="75">
        <v>2335.990234375</v>
      </c>
      <c r="O97" s="76"/>
      <c r="P97" s="77"/>
      <c r="Q97" s="77"/>
      <c r="R97" s="87"/>
      <c r="S97" s="48">
        <v>1</v>
      </c>
      <c r="T97" s="48">
        <v>1</v>
      </c>
      <c r="U97" s="49">
        <v>0</v>
      </c>
      <c r="V97" s="49">
        <v>0</v>
      </c>
      <c r="W97" s="49">
        <v>0</v>
      </c>
      <c r="X97" s="49">
        <v>0.999997</v>
      </c>
      <c r="Y97" s="49">
        <v>0</v>
      </c>
      <c r="Z97" s="49" t="s">
        <v>2108</v>
      </c>
      <c r="AA97" s="72">
        <v>97</v>
      </c>
      <c r="AB97" s="72"/>
      <c r="AC97" s="73"/>
      <c r="AD97" s="79" t="s">
        <v>387</v>
      </c>
      <c r="AE97" s="79"/>
      <c r="AF97" s="79"/>
      <c r="AG97" s="79"/>
      <c r="AH97" s="79"/>
      <c r="AI97" s="79" t="str">
        <f>REPLACE(INDEX(GroupVertices[Group],MATCH(Vertices[[#This Row],[Vertex]],GroupVertices[Vertex],0)),1,1,"")</f>
        <v>1</v>
      </c>
      <c r="AJ97" s="48">
        <v>3</v>
      </c>
      <c r="AK97" s="49">
        <v>21.428571428571427</v>
      </c>
      <c r="AL97" s="48">
        <v>0</v>
      </c>
      <c r="AM97" s="49">
        <v>0</v>
      </c>
      <c r="AN97" s="48">
        <v>0</v>
      </c>
      <c r="AO97" s="49">
        <v>0</v>
      </c>
      <c r="AP97" s="48">
        <v>11</v>
      </c>
      <c r="AQ97" s="49">
        <v>78.57142857142857</v>
      </c>
      <c r="AR97" s="48">
        <v>14</v>
      </c>
      <c r="AS97" s="48"/>
      <c r="AT97" s="48"/>
      <c r="AU97" s="48"/>
      <c r="AV97" s="48"/>
      <c r="AW97" s="48" t="s">
        <v>1065</v>
      </c>
      <c r="AX97" s="48" t="s">
        <v>1065</v>
      </c>
      <c r="AY97" s="121" t="s">
        <v>2459</v>
      </c>
      <c r="AZ97" s="121" t="s">
        <v>2459</v>
      </c>
      <c r="BA97" s="121" t="s">
        <v>2615</v>
      </c>
      <c r="BB97" s="121" t="s">
        <v>2615</v>
      </c>
      <c r="BC97" s="2"/>
      <c r="BD97" s="3"/>
      <c r="BE97" s="3"/>
      <c r="BF97" s="3"/>
      <c r="BG97" s="3"/>
    </row>
    <row r="98" spans="1:59" ht="15">
      <c r="A98" s="65" t="s">
        <v>388</v>
      </c>
      <c r="B98" s="66"/>
      <c r="C98" s="66"/>
      <c r="D98" s="67">
        <v>400</v>
      </c>
      <c r="E98" s="69"/>
      <c r="F98" s="66"/>
      <c r="G98" s="66"/>
      <c r="H98" s="70" t="s">
        <v>388</v>
      </c>
      <c r="I98" s="71"/>
      <c r="J98" s="71"/>
      <c r="K98" s="70" t="s">
        <v>388</v>
      </c>
      <c r="L98" s="74">
        <v>1</v>
      </c>
      <c r="M98" s="75">
        <v>4216.66943359375</v>
      </c>
      <c r="N98" s="75">
        <v>2335.990234375</v>
      </c>
      <c r="O98" s="76"/>
      <c r="P98" s="77"/>
      <c r="Q98" s="77"/>
      <c r="R98" s="87"/>
      <c r="S98" s="48">
        <v>1</v>
      </c>
      <c r="T98" s="48">
        <v>1</v>
      </c>
      <c r="U98" s="49">
        <v>0</v>
      </c>
      <c r="V98" s="49">
        <v>0</v>
      </c>
      <c r="W98" s="49">
        <v>0</v>
      </c>
      <c r="X98" s="49">
        <v>0.999997</v>
      </c>
      <c r="Y98" s="49">
        <v>0</v>
      </c>
      <c r="Z98" s="49" t="s">
        <v>2108</v>
      </c>
      <c r="AA98" s="72">
        <v>98</v>
      </c>
      <c r="AB98" s="72"/>
      <c r="AC98" s="73"/>
      <c r="AD98" s="79" t="s">
        <v>388</v>
      </c>
      <c r="AE98" s="79"/>
      <c r="AF98" s="79" t="s">
        <v>1160</v>
      </c>
      <c r="AG98" s="79" t="s">
        <v>1175</v>
      </c>
      <c r="AH98" s="79" t="s">
        <v>1205</v>
      </c>
      <c r="AI98" s="79" t="str">
        <f>REPLACE(INDEX(GroupVertices[Group],MATCH(Vertices[[#This Row],[Vertex]],GroupVertices[Vertex],0)),1,1,"")</f>
        <v>1</v>
      </c>
      <c r="AJ98" s="48">
        <v>3</v>
      </c>
      <c r="AK98" s="49">
        <v>23.076923076923077</v>
      </c>
      <c r="AL98" s="48">
        <v>0</v>
      </c>
      <c r="AM98" s="49">
        <v>0</v>
      </c>
      <c r="AN98" s="48">
        <v>0</v>
      </c>
      <c r="AO98" s="49">
        <v>0</v>
      </c>
      <c r="AP98" s="48">
        <v>10</v>
      </c>
      <c r="AQ98" s="49">
        <v>76.92307692307692</v>
      </c>
      <c r="AR98" s="48">
        <v>13</v>
      </c>
      <c r="AS98" s="48"/>
      <c r="AT98" s="48"/>
      <c r="AU98" s="48"/>
      <c r="AV98" s="48"/>
      <c r="AW98" s="48" t="s">
        <v>1066</v>
      </c>
      <c r="AX98" s="48" t="s">
        <v>1066</v>
      </c>
      <c r="AY98" s="121" t="s">
        <v>2460</v>
      </c>
      <c r="AZ98" s="121" t="s">
        <v>2460</v>
      </c>
      <c r="BA98" s="121" t="s">
        <v>2616</v>
      </c>
      <c r="BB98" s="121" t="s">
        <v>2616</v>
      </c>
      <c r="BC98" s="2"/>
      <c r="BD98" s="3"/>
      <c r="BE98" s="3"/>
      <c r="BF98" s="3"/>
      <c r="BG98" s="3"/>
    </row>
    <row r="99" spans="1:59" ht="15">
      <c r="A99" s="65" t="s">
        <v>389</v>
      </c>
      <c r="B99" s="66"/>
      <c r="C99" s="66"/>
      <c r="D99" s="67">
        <v>400</v>
      </c>
      <c r="E99" s="69"/>
      <c r="F99" s="66"/>
      <c r="G99" s="66"/>
      <c r="H99" s="70" t="s">
        <v>389</v>
      </c>
      <c r="I99" s="71"/>
      <c r="J99" s="71"/>
      <c r="K99" s="70" t="s">
        <v>389</v>
      </c>
      <c r="L99" s="74">
        <v>1</v>
      </c>
      <c r="M99" s="75">
        <v>4816.39697265625</v>
      </c>
      <c r="N99" s="75">
        <v>2335.990234375</v>
      </c>
      <c r="O99" s="76"/>
      <c r="P99" s="77"/>
      <c r="Q99" s="77"/>
      <c r="R99" s="87"/>
      <c r="S99" s="48">
        <v>1</v>
      </c>
      <c r="T99" s="48">
        <v>1</v>
      </c>
      <c r="U99" s="49">
        <v>0</v>
      </c>
      <c r="V99" s="49">
        <v>0</v>
      </c>
      <c r="W99" s="49">
        <v>0</v>
      </c>
      <c r="X99" s="49">
        <v>0.999997</v>
      </c>
      <c r="Y99" s="49">
        <v>0</v>
      </c>
      <c r="Z99" s="49" t="s">
        <v>2108</v>
      </c>
      <c r="AA99" s="72">
        <v>99</v>
      </c>
      <c r="AB99" s="72"/>
      <c r="AC99" s="73"/>
      <c r="AD99" s="79" t="s">
        <v>389</v>
      </c>
      <c r="AE99" s="79"/>
      <c r="AF99" s="79"/>
      <c r="AG99" s="79"/>
      <c r="AH99" s="79"/>
      <c r="AI99" s="79" t="str">
        <f>REPLACE(INDEX(GroupVertices[Group],MATCH(Vertices[[#This Row],[Vertex]],GroupVertices[Vertex],0)),1,1,"")</f>
        <v>1</v>
      </c>
      <c r="AJ99" s="48">
        <v>0</v>
      </c>
      <c r="AK99" s="49">
        <v>0</v>
      </c>
      <c r="AL99" s="48">
        <v>0</v>
      </c>
      <c r="AM99" s="49">
        <v>0</v>
      </c>
      <c r="AN99" s="48">
        <v>0</v>
      </c>
      <c r="AO99" s="49">
        <v>0</v>
      </c>
      <c r="AP99" s="48">
        <v>1</v>
      </c>
      <c r="AQ99" s="49">
        <v>100</v>
      </c>
      <c r="AR99" s="48">
        <v>1</v>
      </c>
      <c r="AS99" s="48"/>
      <c r="AT99" s="48"/>
      <c r="AU99" s="48"/>
      <c r="AV99" s="48"/>
      <c r="AW99" s="48" t="s">
        <v>468</v>
      </c>
      <c r="AX99" s="48" t="s">
        <v>468</v>
      </c>
      <c r="AY99" s="121" t="s">
        <v>848</v>
      </c>
      <c r="AZ99" s="121" t="s">
        <v>848</v>
      </c>
      <c r="BA99" s="121" t="s">
        <v>2240</v>
      </c>
      <c r="BB99" s="121" t="s">
        <v>2240</v>
      </c>
      <c r="BC99" s="2"/>
      <c r="BD99" s="3"/>
      <c r="BE99" s="3"/>
      <c r="BF99" s="3"/>
      <c r="BG99" s="3"/>
    </row>
    <row r="100" spans="1:59" ht="15">
      <c r="A100" s="65" t="s">
        <v>390</v>
      </c>
      <c r="B100" s="66"/>
      <c r="C100" s="66"/>
      <c r="D100" s="67">
        <v>400</v>
      </c>
      <c r="E100" s="69"/>
      <c r="F100" s="66"/>
      <c r="G100" s="66"/>
      <c r="H100" s="70" t="s">
        <v>390</v>
      </c>
      <c r="I100" s="71"/>
      <c r="J100" s="71"/>
      <c r="K100" s="70" t="s">
        <v>390</v>
      </c>
      <c r="L100" s="74">
        <v>1</v>
      </c>
      <c r="M100" s="75">
        <v>5416.12548828125</v>
      </c>
      <c r="N100" s="75">
        <v>2335.990234375</v>
      </c>
      <c r="O100" s="76"/>
      <c r="P100" s="77"/>
      <c r="Q100" s="77"/>
      <c r="R100" s="87"/>
      <c r="S100" s="48">
        <v>1</v>
      </c>
      <c r="T100" s="48">
        <v>1</v>
      </c>
      <c r="U100" s="49">
        <v>0</v>
      </c>
      <c r="V100" s="49">
        <v>0</v>
      </c>
      <c r="W100" s="49">
        <v>0</v>
      </c>
      <c r="X100" s="49">
        <v>0.999997</v>
      </c>
      <c r="Y100" s="49">
        <v>0</v>
      </c>
      <c r="Z100" s="49" t="s">
        <v>2108</v>
      </c>
      <c r="AA100" s="72">
        <v>100</v>
      </c>
      <c r="AB100" s="72"/>
      <c r="AC100" s="73"/>
      <c r="AD100" s="79" t="s">
        <v>390</v>
      </c>
      <c r="AE100" s="79"/>
      <c r="AF100" s="79"/>
      <c r="AG100" s="79"/>
      <c r="AH100" s="79"/>
      <c r="AI100" s="79" t="str">
        <f>REPLACE(INDEX(GroupVertices[Group],MATCH(Vertices[[#This Row],[Vertex]],GroupVertices[Vertex],0)),1,1,"")</f>
        <v>1</v>
      </c>
      <c r="AJ100" s="48">
        <v>0</v>
      </c>
      <c r="AK100" s="49">
        <v>0</v>
      </c>
      <c r="AL100" s="48">
        <v>0</v>
      </c>
      <c r="AM100" s="49">
        <v>0</v>
      </c>
      <c r="AN100" s="48">
        <v>0</v>
      </c>
      <c r="AO100" s="49">
        <v>0</v>
      </c>
      <c r="AP100" s="48">
        <v>15</v>
      </c>
      <c r="AQ100" s="49">
        <v>100</v>
      </c>
      <c r="AR100" s="48">
        <v>15</v>
      </c>
      <c r="AS100" s="48"/>
      <c r="AT100" s="48"/>
      <c r="AU100" s="48"/>
      <c r="AV100" s="48"/>
      <c r="AW100" s="48" t="s">
        <v>1067</v>
      </c>
      <c r="AX100" s="48" t="s">
        <v>1067</v>
      </c>
      <c r="AY100" s="121" t="s">
        <v>2461</v>
      </c>
      <c r="AZ100" s="121" t="s">
        <v>2461</v>
      </c>
      <c r="BA100" s="121" t="s">
        <v>2617</v>
      </c>
      <c r="BB100" s="121" t="s">
        <v>2617</v>
      </c>
      <c r="BC100" s="2"/>
      <c r="BD100" s="3"/>
      <c r="BE100" s="3"/>
      <c r="BF100" s="3"/>
      <c r="BG100" s="3"/>
    </row>
    <row r="101" spans="1:59" ht="15">
      <c r="A101" s="65" t="s">
        <v>391</v>
      </c>
      <c r="B101" s="66"/>
      <c r="C101" s="66"/>
      <c r="D101" s="67">
        <v>400</v>
      </c>
      <c r="E101" s="69"/>
      <c r="F101" s="66"/>
      <c r="G101" s="66"/>
      <c r="H101" s="70" t="s">
        <v>391</v>
      </c>
      <c r="I101" s="71"/>
      <c r="J101" s="71"/>
      <c r="K101" s="70" t="s">
        <v>391</v>
      </c>
      <c r="L101" s="74">
        <v>1</v>
      </c>
      <c r="M101" s="75">
        <v>6015.8525390625</v>
      </c>
      <c r="N101" s="75">
        <v>8424.0126953125</v>
      </c>
      <c r="O101" s="76"/>
      <c r="P101" s="77"/>
      <c r="Q101" s="77"/>
      <c r="R101" s="87"/>
      <c r="S101" s="48">
        <v>1</v>
      </c>
      <c r="T101" s="48">
        <v>1</v>
      </c>
      <c r="U101" s="49">
        <v>0</v>
      </c>
      <c r="V101" s="49">
        <v>0</v>
      </c>
      <c r="W101" s="49">
        <v>0</v>
      </c>
      <c r="X101" s="49">
        <v>0.999997</v>
      </c>
      <c r="Y101" s="49">
        <v>0</v>
      </c>
      <c r="Z101" s="49" t="s">
        <v>2108</v>
      </c>
      <c r="AA101" s="72">
        <v>101</v>
      </c>
      <c r="AB101" s="72"/>
      <c r="AC101" s="73"/>
      <c r="AD101" s="79" t="s">
        <v>391</v>
      </c>
      <c r="AE101" s="79"/>
      <c r="AF101" s="79"/>
      <c r="AG101" s="79"/>
      <c r="AH101" s="79"/>
      <c r="AI101" s="79" t="str">
        <f>REPLACE(INDEX(GroupVertices[Group],MATCH(Vertices[[#This Row],[Vertex]],GroupVertices[Vertex],0)),1,1,"")</f>
        <v>1</v>
      </c>
      <c r="AJ101" s="48">
        <v>0</v>
      </c>
      <c r="AK101" s="49">
        <v>0</v>
      </c>
      <c r="AL101" s="48">
        <v>0</v>
      </c>
      <c r="AM101" s="49">
        <v>0</v>
      </c>
      <c r="AN101" s="48">
        <v>0</v>
      </c>
      <c r="AO101" s="49">
        <v>0</v>
      </c>
      <c r="AP101" s="48">
        <v>22</v>
      </c>
      <c r="AQ101" s="49">
        <v>100</v>
      </c>
      <c r="AR101" s="48">
        <v>22</v>
      </c>
      <c r="AS101" s="48"/>
      <c r="AT101" s="48"/>
      <c r="AU101" s="48"/>
      <c r="AV101" s="48"/>
      <c r="AW101" s="48" t="s">
        <v>1068</v>
      </c>
      <c r="AX101" s="48" t="s">
        <v>1068</v>
      </c>
      <c r="AY101" s="121" t="s">
        <v>2462</v>
      </c>
      <c r="AZ101" s="121" t="s">
        <v>2462</v>
      </c>
      <c r="BA101" s="121" t="s">
        <v>2618</v>
      </c>
      <c r="BB101" s="121" t="s">
        <v>2618</v>
      </c>
      <c r="BC101" s="2"/>
      <c r="BD101" s="3"/>
      <c r="BE101" s="3"/>
      <c r="BF101" s="3"/>
      <c r="BG101" s="3"/>
    </row>
    <row r="102" spans="1:59" ht="15">
      <c r="A102" s="65" t="s">
        <v>392</v>
      </c>
      <c r="B102" s="66"/>
      <c r="C102" s="66"/>
      <c r="D102" s="67">
        <v>400</v>
      </c>
      <c r="E102" s="69"/>
      <c r="F102" s="66"/>
      <c r="G102" s="66"/>
      <c r="H102" s="70" t="s">
        <v>392</v>
      </c>
      <c r="I102" s="71"/>
      <c r="J102" s="71"/>
      <c r="K102" s="70" t="s">
        <v>392</v>
      </c>
      <c r="L102" s="74">
        <v>1</v>
      </c>
      <c r="M102" s="75">
        <v>618.3033447265625</v>
      </c>
      <c r="N102" s="75">
        <v>7663.01025390625</v>
      </c>
      <c r="O102" s="76"/>
      <c r="P102" s="77"/>
      <c r="Q102" s="77"/>
      <c r="R102" s="87"/>
      <c r="S102" s="48">
        <v>1</v>
      </c>
      <c r="T102" s="48">
        <v>1</v>
      </c>
      <c r="U102" s="49">
        <v>0</v>
      </c>
      <c r="V102" s="49">
        <v>0</v>
      </c>
      <c r="W102" s="49">
        <v>0</v>
      </c>
      <c r="X102" s="49">
        <v>0.999997</v>
      </c>
      <c r="Y102" s="49">
        <v>0</v>
      </c>
      <c r="Z102" s="49" t="s">
        <v>2108</v>
      </c>
      <c r="AA102" s="72">
        <v>102</v>
      </c>
      <c r="AB102" s="72"/>
      <c r="AC102" s="73"/>
      <c r="AD102" s="79" t="s">
        <v>392</v>
      </c>
      <c r="AE102" s="79"/>
      <c r="AF102" s="79"/>
      <c r="AG102" s="79"/>
      <c r="AH102" s="79"/>
      <c r="AI102" s="79" t="str">
        <f>REPLACE(INDEX(GroupVertices[Group],MATCH(Vertices[[#This Row],[Vertex]],GroupVertices[Vertex],0)),1,1,"")</f>
        <v>1</v>
      </c>
      <c r="AJ102" s="48">
        <v>2</v>
      </c>
      <c r="AK102" s="49">
        <v>4.081632653061225</v>
      </c>
      <c r="AL102" s="48">
        <v>0</v>
      </c>
      <c r="AM102" s="49">
        <v>0</v>
      </c>
      <c r="AN102" s="48">
        <v>0</v>
      </c>
      <c r="AO102" s="49">
        <v>0</v>
      </c>
      <c r="AP102" s="48">
        <v>47</v>
      </c>
      <c r="AQ102" s="49">
        <v>95.91836734693878</v>
      </c>
      <c r="AR102" s="48">
        <v>49</v>
      </c>
      <c r="AS102" s="48"/>
      <c r="AT102" s="48"/>
      <c r="AU102" s="48"/>
      <c r="AV102" s="48"/>
      <c r="AW102" s="48" t="s">
        <v>1069</v>
      </c>
      <c r="AX102" s="48" t="s">
        <v>1069</v>
      </c>
      <c r="AY102" s="121" t="s">
        <v>2463</v>
      </c>
      <c r="AZ102" s="121" t="s">
        <v>2463</v>
      </c>
      <c r="BA102" s="121" t="s">
        <v>2619</v>
      </c>
      <c r="BB102" s="121" t="s">
        <v>2619</v>
      </c>
      <c r="BC102" s="2"/>
      <c r="BD102" s="3"/>
      <c r="BE102" s="3"/>
      <c r="BF102" s="3"/>
      <c r="BG102" s="3"/>
    </row>
    <row r="103" spans="1:59" ht="15">
      <c r="A103" s="65" t="s">
        <v>393</v>
      </c>
      <c r="B103" s="66"/>
      <c r="C103" s="66"/>
      <c r="D103" s="67">
        <v>400</v>
      </c>
      <c r="E103" s="69"/>
      <c r="F103" s="66"/>
      <c r="G103" s="66"/>
      <c r="H103" s="70" t="s">
        <v>393</v>
      </c>
      <c r="I103" s="71"/>
      <c r="J103" s="71"/>
      <c r="K103" s="70" t="s">
        <v>393</v>
      </c>
      <c r="L103" s="74">
        <v>1</v>
      </c>
      <c r="M103" s="75">
        <v>9420.5009765625</v>
      </c>
      <c r="N103" s="75">
        <v>1842.30126953125</v>
      </c>
      <c r="O103" s="76"/>
      <c r="P103" s="77"/>
      <c r="Q103" s="77"/>
      <c r="R103" s="87"/>
      <c r="S103" s="48">
        <v>0</v>
      </c>
      <c r="T103" s="48">
        <v>1</v>
      </c>
      <c r="U103" s="49">
        <v>0</v>
      </c>
      <c r="V103" s="49">
        <v>1</v>
      </c>
      <c r="W103" s="49">
        <v>0</v>
      </c>
      <c r="X103" s="49">
        <v>0.999997</v>
      </c>
      <c r="Y103" s="49">
        <v>0</v>
      </c>
      <c r="Z103" s="49">
        <v>0</v>
      </c>
      <c r="AA103" s="72">
        <v>103</v>
      </c>
      <c r="AB103" s="72"/>
      <c r="AC103" s="73"/>
      <c r="AD103" s="79" t="s">
        <v>393</v>
      </c>
      <c r="AE103" s="79"/>
      <c r="AF103" s="79"/>
      <c r="AG103" s="79"/>
      <c r="AH103" s="79"/>
      <c r="AI103" s="79" t="str">
        <f>REPLACE(INDEX(GroupVertices[Group],MATCH(Vertices[[#This Row],[Vertex]],GroupVertices[Vertex],0)),1,1,"")</f>
        <v>13</v>
      </c>
      <c r="AJ103" s="48">
        <v>0</v>
      </c>
      <c r="AK103" s="49">
        <v>0</v>
      </c>
      <c r="AL103" s="48">
        <v>0</v>
      </c>
      <c r="AM103" s="49">
        <v>0</v>
      </c>
      <c r="AN103" s="48">
        <v>0</v>
      </c>
      <c r="AO103" s="49">
        <v>0</v>
      </c>
      <c r="AP103" s="48">
        <v>19</v>
      </c>
      <c r="AQ103" s="49">
        <v>100</v>
      </c>
      <c r="AR103" s="48">
        <v>19</v>
      </c>
      <c r="AS103" s="48"/>
      <c r="AT103" s="48"/>
      <c r="AU103" s="48"/>
      <c r="AV103" s="48"/>
      <c r="AW103" s="48" t="s">
        <v>2218</v>
      </c>
      <c r="AX103" s="48" t="s">
        <v>2218</v>
      </c>
      <c r="AY103" s="121" t="s">
        <v>2464</v>
      </c>
      <c r="AZ103" s="121" t="s">
        <v>2464</v>
      </c>
      <c r="BA103" s="121" t="s">
        <v>2620</v>
      </c>
      <c r="BB103" s="121" t="s">
        <v>2620</v>
      </c>
      <c r="BC103" s="2"/>
      <c r="BD103" s="3"/>
      <c r="BE103" s="3"/>
      <c r="BF103" s="3"/>
      <c r="BG103" s="3"/>
    </row>
    <row r="104" spans="1:59" ht="15">
      <c r="A104" s="65" t="s">
        <v>488</v>
      </c>
      <c r="B104" s="66"/>
      <c r="C104" s="66"/>
      <c r="D104" s="67">
        <v>400</v>
      </c>
      <c r="E104" s="69"/>
      <c r="F104" s="66"/>
      <c r="G104" s="66"/>
      <c r="H104" s="70" t="s">
        <v>488</v>
      </c>
      <c r="I104" s="71"/>
      <c r="J104" s="71"/>
      <c r="K104" s="70" t="s">
        <v>488</v>
      </c>
      <c r="L104" s="74">
        <v>1</v>
      </c>
      <c r="M104" s="75">
        <v>9420.5009765625</v>
      </c>
      <c r="N104" s="75">
        <v>2232.435791015625</v>
      </c>
      <c r="O104" s="76"/>
      <c r="P104" s="77"/>
      <c r="Q104" s="77"/>
      <c r="R104" s="87"/>
      <c r="S104" s="48">
        <v>1</v>
      </c>
      <c r="T104" s="48">
        <v>0</v>
      </c>
      <c r="U104" s="49">
        <v>0</v>
      </c>
      <c r="V104" s="49">
        <v>1</v>
      </c>
      <c r="W104" s="49">
        <v>0</v>
      </c>
      <c r="X104" s="49">
        <v>0.999997</v>
      </c>
      <c r="Y104" s="49">
        <v>0</v>
      </c>
      <c r="Z104" s="49">
        <v>0</v>
      </c>
      <c r="AA104" s="72">
        <v>104</v>
      </c>
      <c r="AB104" s="72"/>
      <c r="AC104" s="73"/>
      <c r="AD104" s="79"/>
      <c r="AE104" s="79"/>
      <c r="AF104" s="79"/>
      <c r="AG104" s="79"/>
      <c r="AH104" s="79"/>
      <c r="AI104" s="79" t="str">
        <f>REPLACE(INDEX(GroupVertices[Group],MATCH(Vertices[[#This Row],[Vertex]],GroupVertices[Vertex],0)),1,1,"")</f>
        <v>13</v>
      </c>
      <c r="AJ104" s="48"/>
      <c r="AK104" s="49"/>
      <c r="AL104" s="48"/>
      <c r="AM104" s="49"/>
      <c r="AN104" s="48"/>
      <c r="AO104" s="49"/>
      <c r="AP104" s="48"/>
      <c r="AQ104" s="49"/>
      <c r="AR104" s="48"/>
      <c r="AS104" s="48"/>
      <c r="AT104" s="48"/>
      <c r="AU104" s="48"/>
      <c r="AV104" s="48"/>
      <c r="AW104" s="48"/>
      <c r="AX104" s="48"/>
      <c r="AY104" s="48"/>
      <c r="AZ104" s="48"/>
      <c r="BA104" s="48"/>
      <c r="BB104" s="48"/>
      <c r="BC104" s="2"/>
      <c r="BD104" s="3"/>
      <c r="BE104" s="3"/>
      <c r="BF104" s="3"/>
      <c r="BG104" s="3"/>
    </row>
    <row r="105" spans="1:59" ht="15">
      <c r="A105" s="65" t="s">
        <v>394</v>
      </c>
      <c r="B105" s="66"/>
      <c r="C105" s="66"/>
      <c r="D105" s="67">
        <v>400</v>
      </c>
      <c r="E105" s="69"/>
      <c r="F105" s="66"/>
      <c r="G105" s="66"/>
      <c r="H105" s="70" t="s">
        <v>394</v>
      </c>
      <c r="I105" s="71"/>
      <c r="J105" s="71"/>
      <c r="K105" s="70" t="s">
        <v>394</v>
      </c>
      <c r="L105" s="74">
        <v>1</v>
      </c>
      <c r="M105" s="75">
        <v>1218.031005859375</v>
      </c>
      <c r="N105" s="75">
        <v>7663.01025390625</v>
      </c>
      <c r="O105" s="76"/>
      <c r="P105" s="77"/>
      <c r="Q105" s="77"/>
      <c r="R105" s="87"/>
      <c r="S105" s="48">
        <v>1</v>
      </c>
      <c r="T105" s="48">
        <v>1</v>
      </c>
      <c r="U105" s="49">
        <v>0</v>
      </c>
      <c r="V105" s="49">
        <v>0</v>
      </c>
      <c r="W105" s="49">
        <v>0</v>
      </c>
      <c r="X105" s="49">
        <v>0.999997</v>
      </c>
      <c r="Y105" s="49">
        <v>0</v>
      </c>
      <c r="Z105" s="49" t="s">
        <v>2108</v>
      </c>
      <c r="AA105" s="72">
        <v>105</v>
      </c>
      <c r="AB105" s="72"/>
      <c r="AC105" s="73"/>
      <c r="AD105" s="79" t="s">
        <v>394</v>
      </c>
      <c r="AE105" s="79"/>
      <c r="AF105" s="79"/>
      <c r="AG105" s="79"/>
      <c r="AH105" s="79"/>
      <c r="AI105" s="79" t="str">
        <f>REPLACE(INDEX(GroupVertices[Group],MATCH(Vertices[[#This Row],[Vertex]],GroupVertices[Vertex],0)),1,1,"")</f>
        <v>1</v>
      </c>
      <c r="AJ105" s="48">
        <v>0</v>
      </c>
      <c r="AK105" s="49">
        <v>0</v>
      </c>
      <c r="AL105" s="48">
        <v>0</v>
      </c>
      <c r="AM105" s="49">
        <v>0</v>
      </c>
      <c r="AN105" s="48">
        <v>0</v>
      </c>
      <c r="AO105" s="49">
        <v>0</v>
      </c>
      <c r="AP105" s="48">
        <v>3</v>
      </c>
      <c r="AQ105" s="49">
        <v>100</v>
      </c>
      <c r="AR105" s="48">
        <v>3</v>
      </c>
      <c r="AS105" s="48"/>
      <c r="AT105" s="48"/>
      <c r="AU105" s="48"/>
      <c r="AV105" s="48"/>
      <c r="AW105" s="48" t="s">
        <v>1071</v>
      </c>
      <c r="AX105" s="48" t="s">
        <v>1071</v>
      </c>
      <c r="AY105" s="121" t="s">
        <v>907</v>
      </c>
      <c r="AZ105" s="121" t="s">
        <v>907</v>
      </c>
      <c r="BA105" s="121" t="s">
        <v>2621</v>
      </c>
      <c r="BB105" s="121" t="s">
        <v>2621</v>
      </c>
      <c r="BC105" s="2"/>
      <c r="BD105" s="3"/>
      <c r="BE105" s="3"/>
      <c r="BF105" s="3"/>
      <c r="BG105" s="3"/>
    </row>
    <row r="106" spans="1:59" ht="15">
      <c r="A106" s="65" t="s">
        <v>395</v>
      </c>
      <c r="B106" s="66"/>
      <c r="C106" s="66"/>
      <c r="D106" s="67">
        <v>400</v>
      </c>
      <c r="E106" s="69"/>
      <c r="F106" s="66"/>
      <c r="G106" s="66"/>
      <c r="H106" s="70" t="s">
        <v>395</v>
      </c>
      <c r="I106" s="71"/>
      <c r="J106" s="71"/>
      <c r="K106" s="70" t="s">
        <v>395</v>
      </c>
      <c r="L106" s="74">
        <v>1</v>
      </c>
      <c r="M106" s="75">
        <v>5416.12548828125</v>
      </c>
      <c r="N106" s="75">
        <v>8424.0126953125</v>
      </c>
      <c r="O106" s="76"/>
      <c r="P106" s="77"/>
      <c r="Q106" s="77"/>
      <c r="R106" s="87"/>
      <c r="S106" s="48">
        <v>1</v>
      </c>
      <c r="T106" s="48">
        <v>1</v>
      </c>
      <c r="U106" s="49">
        <v>0</v>
      </c>
      <c r="V106" s="49">
        <v>0</v>
      </c>
      <c r="W106" s="49">
        <v>0</v>
      </c>
      <c r="X106" s="49">
        <v>0.999997</v>
      </c>
      <c r="Y106" s="49">
        <v>0</v>
      </c>
      <c r="Z106" s="49" t="s">
        <v>2108</v>
      </c>
      <c r="AA106" s="72">
        <v>106</v>
      </c>
      <c r="AB106" s="72"/>
      <c r="AC106" s="73"/>
      <c r="AD106" s="79" t="s">
        <v>395</v>
      </c>
      <c r="AE106" s="79"/>
      <c r="AF106" s="79"/>
      <c r="AG106" s="79"/>
      <c r="AH106" s="79"/>
      <c r="AI106" s="79" t="str">
        <f>REPLACE(INDEX(GroupVertices[Group],MATCH(Vertices[[#This Row],[Vertex]],GroupVertices[Vertex],0)),1,1,"")</f>
        <v>1</v>
      </c>
      <c r="AJ106" s="48">
        <v>2</v>
      </c>
      <c r="AK106" s="49">
        <v>2.6315789473684212</v>
      </c>
      <c r="AL106" s="48">
        <v>0</v>
      </c>
      <c r="AM106" s="49">
        <v>0</v>
      </c>
      <c r="AN106" s="48">
        <v>0</v>
      </c>
      <c r="AO106" s="49">
        <v>0</v>
      </c>
      <c r="AP106" s="48">
        <v>74</v>
      </c>
      <c r="AQ106" s="49">
        <v>97.36842105263158</v>
      </c>
      <c r="AR106" s="48">
        <v>76</v>
      </c>
      <c r="AS106" s="48"/>
      <c r="AT106" s="48"/>
      <c r="AU106" s="48"/>
      <c r="AV106" s="48"/>
      <c r="AW106" s="48" t="s">
        <v>1072</v>
      </c>
      <c r="AX106" s="48" t="s">
        <v>1072</v>
      </c>
      <c r="AY106" s="121" t="s">
        <v>2465</v>
      </c>
      <c r="AZ106" s="121" t="s">
        <v>2465</v>
      </c>
      <c r="BA106" s="121" t="s">
        <v>2622</v>
      </c>
      <c r="BB106" s="121" t="s">
        <v>2622</v>
      </c>
      <c r="BC106" s="2"/>
      <c r="BD106" s="3"/>
      <c r="BE106" s="3"/>
      <c r="BF106" s="3"/>
      <c r="BG106" s="3"/>
    </row>
    <row r="107" spans="1:59" ht="15">
      <c r="A107" s="65" t="s">
        <v>396</v>
      </c>
      <c r="B107" s="66"/>
      <c r="C107" s="66"/>
      <c r="D107" s="67">
        <v>400</v>
      </c>
      <c r="E107" s="69"/>
      <c r="F107" s="66"/>
      <c r="G107" s="66"/>
      <c r="H107" s="70" t="s">
        <v>396</v>
      </c>
      <c r="I107" s="71"/>
      <c r="J107" s="71"/>
      <c r="K107" s="70" t="s">
        <v>396</v>
      </c>
      <c r="L107" s="74">
        <v>1</v>
      </c>
      <c r="M107" s="75">
        <v>3616.94189453125</v>
      </c>
      <c r="N107" s="75">
        <v>8424.0126953125</v>
      </c>
      <c r="O107" s="76"/>
      <c r="P107" s="77"/>
      <c r="Q107" s="77"/>
      <c r="R107" s="87"/>
      <c r="S107" s="48">
        <v>1</v>
      </c>
      <c r="T107" s="48">
        <v>1</v>
      </c>
      <c r="U107" s="49">
        <v>0</v>
      </c>
      <c r="V107" s="49">
        <v>0</v>
      </c>
      <c r="W107" s="49">
        <v>0</v>
      </c>
      <c r="X107" s="49">
        <v>0.999997</v>
      </c>
      <c r="Y107" s="49">
        <v>0</v>
      </c>
      <c r="Z107" s="49" t="s">
        <v>2108</v>
      </c>
      <c r="AA107" s="72">
        <v>107</v>
      </c>
      <c r="AB107" s="72"/>
      <c r="AC107" s="73"/>
      <c r="AD107" s="79" t="s">
        <v>396</v>
      </c>
      <c r="AE107" s="79"/>
      <c r="AF107" s="79"/>
      <c r="AG107" s="79"/>
      <c r="AH107" s="79"/>
      <c r="AI107" s="79" t="str">
        <f>REPLACE(INDEX(GroupVertices[Group],MATCH(Vertices[[#This Row],[Vertex]],GroupVertices[Vertex],0)),1,1,"")</f>
        <v>1</v>
      </c>
      <c r="AJ107" s="48">
        <v>3</v>
      </c>
      <c r="AK107" s="49">
        <v>6.666666666666667</v>
      </c>
      <c r="AL107" s="48">
        <v>0</v>
      </c>
      <c r="AM107" s="49">
        <v>0</v>
      </c>
      <c r="AN107" s="48">
        <v>0</v>
      </c>
      <c r="AO107" s="49">
        <v>0</v>
      </c>
      <c r="AP107" s="48">
        <v>42</v>
      </c>
      <c r="AQ107" s="49">
        <v>93.33333333333333</v>
      </c>
      <c r="AR107" s="48">
        <v>45</v>
      </c>
      <c r="AS107" s="48"/>
      <c r="AT107" s="48"/>
      <c r="AU107" s="48"/>
      <c r="AV107" s="48"/>
      <c r="AW107" s="48" t="s">
        <v>2363</v>
      </c>
      <c r="AX107" s="48" t="s">
        <v>2363</v>
      </c>
      <c r="AY107" s="121" t="s">
        <v>2466</v>
      </c>
      <c r="AZ107" s="121" t="s">
        <v>2466</v>
      </c>
      <c r="BA107" s="121" t="s">
        <v>2623</v>
      </c>
      <c r="BB107" s="121" t="s">
        <v>2623</v>
      </c>
      <c r="BC107" s="2"/>
      <c r="BD107" s="3"/>
      <c r="BE107" s="3"/>
      <c r="BF107" s="3"/>
      <c r="BG107" s="3"/>
    </row>
    <row r="108" spans="1:59" ht="15">
      <c r="A108" s="65" t="s">
        <v>397</v>
      </c>
      <c r="B108" s="66"/>
      <c r="C108" s="66"/>
      <c r="D108" s="67">
        <v>400</v>
      </c>
      <c r="E108" s="69"/>
      <c r="F108" s="66"/>
      <c r="G108" s="66"/>
      <c r="H108" s="70" t="s">
        <v>397</v>
      </c>
      <c r="I108" s="71"/>
      <c r="J108" s="71"/>
      <c r="K108" s="70" t="s">
        <v>397</v>
      </c>
      <c r="L108" s="74">
        <v>1</v>
      </c>
      <c r="M108" s="75">
        <v>8560.2236328125</v>
      </c>
      <c r="N108" s="75">
        <v>8424.3359375</v>
      </c>
      <c r="O108" s="76"/>
      <c r="P108" s="77"/>
      <c r="Q108" s="77"/>
      <c r="R108" s="87"/>
      <c r="S108" s="48">
        <v>0</v>
      </c>
      <c r="T108" s="48">
        <v>1</v>
      </c>
      <c r="U108" s="49">
        <v>0</v>
      </c>
      <c r="V108" s="49">
        <v>0.02</v>
      </c>
      <c r="W108" s="49">
        <v>0.053377</v>
      </c>
      <c r="X108" s="49">
        <v>0.539579</v>
      </c>
      <c r="Y108" s="49">
        <v>0</v>
      </c>
      <c r="Z108" s="49">
        <v>0</v>
      </c>
      <c r="AA108" s="72">
        <v>108</v>
      </c>
      <c r="AB108" s="72"/>
      <c r="AC108" s="73"/>
      <c r="AD108" s="79" t="s">
        <v>397</v>
      </c>
      <c r="AE108" s="79"/>
      <c r="AF108" s="79" t="s">
        <v>1160</v>
      </c>
      <c r="AG108" s="79" t="s">
        <v>1174</v>
      </c>
      <c r="AH108" s="79" t="s">
        <v>1195</v>
      </c>
      <c r="AI108" s="79" t="str">
        <f>REPLACE(INDEX(GroupVertices[Group],MATCH(Vertices[[#This Row],[Vertex]],GroupVertices[Vertex],0)),1,1,"")</f>
        <v>2</v>
      </c>
      <c r="AJ108" s="48">
        <v>0</v>
      </c>
      <c r="AK108" s="49">
        <v>0</v>
      </c>
      <c r="AL108" s="48">
        <v>0</v>
      </c>
      <c r="AM108" s="49">
        <v>0</v>
      </c>
      <c r="AN108" s="48">
        <v>0</v>
      </c>
      <c r="AO108" s="49">
        <v>0</v>
      </c>
      <c r="AP108" s="48">
        <v>13</v>
      </c>
      <c r="AQ108" s="49">
        <v>100</v>
      </c>
      <c r="AR108" s="48">
        <v>13</v>
      </c>
      <c r="AS108" s="48"/>
      <c r="AT108" s="48"/>
      <c r="AU108" s="48"/>
      <c r="AV108" s="48"/>
      <c r="AW108" s="48" t="s">
        <v>1074</v>
      </c>
      <c r="AX108" s="48" t="s">
        <v>1074</v>
      </c>
      <c r="AY108" s="121" t="s">
        <v>2467</v>
      </c>
      <c r="AZ108" s="121" t="s">
        <v>2467</v>
      </c>
      <c r="BA108" s="121" t="s">
        <v>2624</v>
      </c>
      <c r="BB108" s="121" t="s">
        <v>2624</v>
      </c>
      <c r="BC108" s="2"/>
      <c r="BD108" s="3"/>
      <c r="BE108" s="3"/>
      <c r="BF108" s="3"/>
      <c r="BG108" s="3"/>
    </row>
    <row r="109" spans="1:59" ht="15">
      <c r="A109" s="65" t="s">
        <v>398</v>
      </c>
      <c r="B109" s="66"/>
      <c r="C109" s="66"/>
      <c r="D109" s="67">
        <v>400</v>
      </c>
      <c r="E109" s="69"/>
      <c r="F109" s="66"/>
      <c r="G109" s="66"/>
      <c r="H109" s="70" t="s">
        <v>398</v>
      </c>
      <c r="I109" s="71"/>
      <c r="J109" s="71"/>
      <c r="K109" s="70" t="s">
        <v>398</v>
      </c>
      <c r="L109" s="74">
        <v>1</v>
      </c>
      <c r="M109" s="75">
        <v>4216.66943359375</v>
      </c>
      <c r="N109" s="75">
        <v>8424.0126953125</v>
      </c>
      <c r="O109" s="76"/>
      <c r="P109" s="77"/>
      <c r="Q109" s="77"/>
      <c r="R109" s="87"/>
      <c r="S109" s="48">
        <v>1</v>
      </c>
      <c r="T109" s="48">
        <v>1</v>
      </c>
      <c r="U109" s="49">
        <v>0</v>
      </c>
      <c r="V109" s="49">
        <v>0</v>
      </c>
      <c r="W109" s="49">
        <v>0</v>
      </c>
      <c r="X109" s="49">
        <v>0.999997</v>
      </c>
      <c r="Y109" s="49">
        <v>0</v>
      </c>
      <c r="Z109" s="49" t="s">
        <v>2108</v>
      </c>
      <c r="AA109" s="72">
        <v>109</v>
      </c>
      <c r="AB109" s="72"/>
      <c r="AC109" s="73"/>
      <c r="AD109" s="79" t="s">
        <v>398</v>
      </c>
      <c r="AE109" s="79"/>
      <c r="AF109" s="79"/>
      <c r="AG109" s="79"/>
      <c r="AH109" s="79"/>
      <c r="AI109" s="79" t="str">
        <f>REPLACE(INDEX(GroupVertices[Group],MATCH(Vertices[[#This Row],[Vertex]],GroupVertices[Vertex],0)),1,1,"")</f>
        <v>1</v>
      </c>
      <c r="AJ109" s="48">
        <v>2</v>
      </c>
      <c r="AK109" s="49">
        <v>8.333333333333334</v>
      </c>
      <c r="AL109" s="48">
        <v>0</v>
      </c>
      <c r="AM109" s="49">
        <v>0</v>
      </c>
      <c r="AN109" s="48">
        <v>0</v>
      </c>
      <c r="AO109" s="49">
        <v>0</v>
      </c>
      <c r="AP109" s="48">
        <v>22</v>
      </c>
      <c r="AQ109" s="49">
        <v>91.66666666666667</v>
      </c>
      <c r="AR109" s="48">
        <v>24</v>
      </c>
      <c r="AS109" s="48"/>
      <c r="AT109" s="48"/>
      <c r="AU109" s="48"/>
      <c r="AV109" s="48"/>
      <c r="AW109" s="48" t="s">
        <v>1075</v>
      </c>
      <c r="AX109" s="48" t="s">
        <v>1075</v>
      </c>
      <c r="AY109" s="121" t="s">
        <v>2468</v>
      </c>
      <c r="AZ109" s="121" t="s">
        <v>2468</v>
      </c>
      <c r="BA109" s="121" t="s">
        <v>2625</v>
      </c>
      <c r="BB109" s="121" t="s">
        <v>2625</v>
      </c>
      <c r="BC109" s="2"/>
      <c r="BD109" s="3"/>
      <c r="BE109" s="3"/>
      <c r="BF109" s="3"/>
      <c r="BG109" s="3"/>
    </row>
    <row r="110" spans="1:59" ht="15">
      <c r="A110" s="65" t="s">
        <v>399</v>
      </c>
      <c r="B110" s="66"/>
      <c r="C110" s="66"/>
      <c r="D110" s="67">
        <v>400</v>
      </c>
      <c r="E110" s="69"/>
      <c r="F110" s="66"/>
      <c r="G110" s="66"/>
      <c r="H110" s="70" t="s">
        <v>399</v>
      </c>
      <c r="I110" s="71"/>
      <c r="J110" s="71"/>
      <c r="K110" s="70" t="s">
        <v>399</v>
      </c>
      <c r="L110" s="74">
        <v>1</v>
      </c>
      <c r="M110" s="75">
        <v>4816.39697265625</v>
      </c>
      <c r="N110" s="75">
        <v>8424.0126953125</v>
      </c>
      <c r="O110" s="76"/>
      <c r="P110" s="77"/>
      <c r="Q110" s="77"/>
      <c r="R110" s="87"/>
      <c r="S110" s="48">
        <v>1</v>
      </c>
      <c r="T110" s="48">
        <v>1</v>
      </c>
      <c r="U110" s="49">
        <v>0</v>
      </c>
      <c r="V110" s="49">
        <v>0</v>
      </c>
      <c r="W110" s="49">
        <v>0</v>
      </c>
      <c r="X110" s="49">
        <v>0.999997</v>
      </c>
      <c r="Y110" s="49">
        <v>0</v>
      </c>
      <c r="Z110" s="49" t="s">
        <v>2108</v>
      </c>
      <c r="AA110" s="72">
        <v>110</v>
      </c>
      <c r="AB110" s="72"/>
      <c r="AC110" s="73"/>
      <c r="AD110" s="79" t="s">
        <v>399</v>
      </c>
      <c r="AE110" s="79"/>
      <c r="AF110" s="79"/>
      <c r="AG110" s="79"/>
      <c r="AH110" s="79"/>
      <c r="AI110" s="79" t="str">
        <f>REPLACE(INDEX(GroupVertices[Group],MATCH(Vertices[[#This Row],[Vertex]],GroupVertices[Vertex],0)),1,1,"")</f>
        <v>1</v>
      </c>
      <c r="AJ110" s="48">
        <v>1</v>
      </c>
      <c r="AK110" s="49">
        <v>14.285714285714286</v>
      </c>
      <c r="AL110" s="48">
        <v>0</v>
      </c>
      <c r="AM110" s="49">
        <v>0</v>
      </c>
      <c r="AN110" s="48">
        <v>0</v>
      </c>
      <c r="AO110" s="49">
        <v>0</v>
      </c>
      <c r="AP110" s="48">
        <v>6</v>
      </c>
      <c r="AQ110" s="49">
        <v>85.71428571428571</v>
      </c>
      <c r="AR110" s="48">
        <v>7</v>
      </c>
      <c r="AS110" s="48"/>
      <c r="AT110" s="48"/>
      <c r="AU110" s="48"/>
      <c r="AV110" s="48"/>
      <c r="AW110" s="48" t="s">
        <v>468</v>
      </c>
      <c r="AX110" s="48" t="s">
        <v>468</v>
      </c>
      <c r="AY110" s="121" t="s">
        <v>2469</v>
      </c>
      <c r="AZ110" s="121" t="s">
        <v>2469</v>
      </c>
      <c r="BA110" s="121" t="s">
        <v>2626</v>
      </c>
      <c r="BB110" s="121" t="s">
        <v>2626</v>
      </c>
      <c r="BC110" s="2"/>
      <c r="BD110" s="3"/>
      <c r="BE110" s="3"/>
      <c r="BF110" s="3"/>
      <c r="BG110" s="3"/>
    </row>
    <row r="111" spans="1:59" ht="15">
      <c r="A111" s="65" t="s">
        <v>400</v>
      </c>
      <c r="B111" s="66"/>
      <c r="C111" s="66"/>
      <c r="D111" s="67">
        <v>400</v>
      </c>
      <c r="E111" s="69"/>
      <c r="F111" s="66"/>
      <c r="G111" s="66"/>
      <c r="H111" s="70" t="s">
        <v>400</v>
      </c>
      <c r="I111" s="71"/>
      <c r="J111" s="71"/>
      <c r="K111" s="70" t="s">
        <v>400</v>
      </c>
      <c r="L111" s="74">
        <v>1</v>
      </c>
      <c r="M111" s="75">
        <v>4216.66943359375</v>
      </c>
      <c r="N111" s="75">
        <v>7663.01025390625</v>
      </c>
      <c r="O111" s="76"/>
      <c r="P111" s="77"/>
      <c r="Q111" s="77"/>
      <c r="R111" s="87"/>
      <c r="S111" s="48">
        <v>1</v>
      </c>
      <c r="T111" s="48">
        <v>1</v>
      </c>
      <c r="U111" s="49">
        <v>0</v>
      </c>
      <c r="V111" s="49">
        <v>0</v>
      </c>
      <c r="W111" s="49">
        <v>0</v>
      </c>
      <c r="X111" s="49">
        <v>0.999997</v>
      </c>
      <c r="Y111" s="49">
        <v>0</v>
      </c>
      <c r="Z111" s="49" t="s">
        <v>2108</v>
      </c>
      <c r="AA111" s="72">
        <v>111</v>
      </c>
      <c r="AB111" s="72"/>
      <c r="AC111" s="73"/>
      <c r="AD111" s="79" t="s">
        <v>400</v>
      </c>
      <c r="AE111" s="79"/>
      <c r="AF111" s="79"/>
      <c r="AG111" s="79"/>
      <c r="AH111" s="79"/>
      <c r="AI111" s="79" t="str">
        <f>REPLACE(INDEX(GroupVertices[Group],MATCH(Vertices[[#This Row],[Vertex]],GroupVertices[Vertex],0)),1,1,"")</f>
        <v>1</v>
      </c>
      <c r="AJ111" s="48">
        <v>0</v>
      </c>
      <c r="AK111" s="49">
        <v>0</v>
      </c>
      <c r="AL111" s="48">
        <v>3</v>
      </c>
      <c r="AM111" s="49">
        <v>9.090909090909092</v>
      </c>
      <c r="AN111" s="48">
        <v>0</v>
      </c>
      <c r="AO111" s="49">
        <v>0</v>
      </c>
      <c r="AP111" s="48">
        <v>30</v>
      </c>
      <c r="AQ111" s="49">
        <v>90.9090909090909</v>
      </c>
      <c r="AR111" s="48">
        <v>33</v>
      </c>
      <c r="AS111" s="48"/>
      <c r="AT111" s="48"/>
      <c r="AU111" s="48"/>
      <c r="AV111" s="48"/>
      <c r="AW111" s="48" t="s">
        <v>1076</v>
      </c>
      <c r="AX111" s="48" t="s">
        <v>1076</v>
      </c>
      <c r="AY111" s="121" t="s">
        <v>2470</v>
      </c>
      <c r="AZ111" s="121" t="s">
        <v>2470</v>
      </c>
      <c r="BA111" s="121" t="s">
        <v>2627</v>
      </c>
      <c r="BB111" s="121" t="s">
        <v>2627</v>
      </c>
      <c r="BC111" s="2"/>
      <c r="BD111" s="3"/>
      <c r="BE111" s="3"/>
      <c r="BF111" s="3"/>
      <c r="BG111" s="3"/>
    </row>
    <row r="112" spans="1:59" ht="15">
      <c r="A112" s="65" t="s">
        <v>401</v>
      </c>
      <c r="B112" s="66"/>
      <c r="C112" s="66"/>
      <c r="D112" s="67">
        <v>400</v>
      </c>
      <c r="E112" s="69"/>
      <c r="F112" s="66"/>
      <c r="G112" s="66"/>
      <c r="H112" s="70" t="s">
        <v>401</v>
      </c>
      <c r="I112" s="71"/>
      <c r="J112" s="71"/>
      <c r="K112" s="70" t="s">
        <v>401</v>
      </c>
      <c r="L112" s="74">
        <v>1</v>
      </c>
      <c r="M112" s="75">
        <v>4816.39697265625</v>
      </c>
      <c r="N112" s="75">
        <v>7663.01025390625</v>
      </c>
      <c r="O112" s="76"/>
      <c r="P112" s="77"/>
      <c r="Q112" s="77"/>
      <c r="R112" s="87"/>
      <c r="S112" s="48">
        <v>1</v>
      </c>
      <c r="T112" s="48">
        <v>1</v>
      </c>
      <c r="U112" s="49">
        <v>0</v>
      </c>
      <c r="V112" s="49">
        <v>0</v>
      </c>
      <c r="W112" s="49">
        <v>0</v>
      </c>
      <c r="X112" s="49">
        <v>0.999997</v>
      </c>
      <c r="Y112" s="49">
        <v>0</v>
      </c>
      <c r="Z112" s="49" t="s">
        <v>2108</v>
      </c>
      <c r="AA112" s="72">
        <v>112</v>
      </c>
      <c r="AB112" s="72"/>
      <c r="AC112" s="73"/>
      <c r="AD112" s="79" t="s">
        <v>401</v>
      </c>
      <c r="AE112" s="79"/>
      <c r="AF112" s="79"/>
      <c r="AG112" s="79"/>
      <c r="AH112" s="79"/>
      <c r="AI112" s="79" t="str">
        <f>REPLACE(INDEX(GroupVertices[Group],MATCH(Vertices[[#This Row],[Vertex]],GroupVertices[Vertex],0)),1,1,"")</f>
        <v>1</v>
      </c>
      <c r="AJ112" s="48">
        <v>0</v>
      </c>
      <c r="AK112" s="49">
        <v>0</v>
      </c>
      <c r="AL112" s="48">
        <v>0</v>
      </c>
      <c r="AM112" s="49">
        <v>0</v>
      </c>
      <c r="AN112" s="48">
        <v>0</v>
      </c>
      <c r="AO112" s="49">
        <v>0</v>
      </c>
      <c r="AP112" s="48">
        <v>8</v>
      </c>
      <c r="AQ112" s="49">
        <v>100</v>
      </c>
      <c r="AR112" s="48">
        <v>8</v>
      </c>
      <c r="AS112" s="48"/>
      <c r="AT112" s="48"/>
      <c r="AU112" s="48"/>
      <c r="AV112" s="48"/>
      <c r="AW112" s="48" t="s">
        <v>468</v>
      </c>
      <c r="AX112" s="48" t="s">
        <v>468</v>
      </c>
      <c r="AY112" s="121" t="s">
        <v>2471</v>
      </c>
      <c r="AZ112" s="121" t="s">
        <v>2471</v>
      </c>
      <c r="BA112" s="121" t="s">
        <v>2628</v>
      </c>
      <c r="BB112" s="121" t="s">
        <v>2628</v>
      </c>
      <c r="BC112" s="2"/>
      <c r="BD112" s="3"/>
      <c r="BE112" s="3"/>
      <c r="BF112" s="3"/>
      <c r="BG112" s="3"/>
    </row>
    <row r="113" spans="1:59" ht="15">
      <c r="A113" s="65" t="s">
        <v>402</v>
      </c>
      <c r="B113" s="66"/>
      <c r="C113" s="66"/>
      <c r="D113" s="67">
        <v>400</v>
      </c>
      <c r="E113" s="69"/>
      <c r="F113" s="66"/>
      <c r="G113" s="66"/>
      <c r="H113" s="70" t="s">
        <v>402</v>
      </c>
      <c r="I113" s="71"/>
      <c r="J113" s="71"/>
      <c r="K113" s="70" t="s">
        <v>402</v>
      </c>
      <c r="L113" s="74">
        <v>1</v>
      </c>
      <c r="M113" s="75">
        <v>5416.12548828125</v>
      </c>
      <c r="N113" s="75">
        <v>7663.01025390625</v>
      </c>
      <c r="O113" s="76"/>
      <c r="P113" s="77"/>
      <c r="Q113" s="77"/>
      <c r="R113" s="87"/>
      <c r="S113" s="48">
        <v>1</v>
      </c>
      <c r="T113" s="48">
        <v>1</v>
      </c>
      <c r="U113" s="49">
        <v>0</v>
      </c>
      <c r="V113" s="49">
        <v>0</v>
      </c>
      <c r="W113" s="49">
        <v>0</v>
      </c>
      <c r="X113" s="49">
        <v>0.999997</v>
      </c>
      <c r="Y113" s="49">
        <v>0</v>
      </c>
      <c r="Z113" s="49" t="s">
        <v>2108</v>
      </c>
      <c r="AA113" s="72">
        <v>113</v>
      </c>
      <c r="AB113" s="72"/>
      <c r="AC113" s="73"/>
      <c r="AD113" s="79" t="s">
        <v>402</v>
      </c>
      <c r="AE113" s="79"/>
      <c r="AF113" s="79" t="s">
        <v>1165</v>
      </c>
      <c r="AG113" s="79" t="s">
        <v>1181</v>
      </c>
      <c r="AH113" s="79" t="s">
        <v>1181</v>
      </c>
      <c r="AI113" s="79" t="str">
        <f>REPLACE(INDEX(GroupVertices[Group],MATCH(Vertices[[#This Row],[Vertex]],GroupVertices[Vertex],0)),1,1,"")</f>
        <v>1</v>
      </c>
      <c r="AJ113" s="48">
        <v>0</v>
      </c>
      <c r="AK113" s="49">
        <v>0</v>
      </c>
      <c r="AL113" s="48">
        <v>0</v>
      </c>
      <c r="AM113" s="49">
        <v>0</v>
      </c>
      <c r="AN113" s="48">
        <v>0</v>
      </c>
      <c r="AO113" s="49">
        <v>0</v>
      </c>
      <c r="AP113" s="48">
        <v>30</v>
      </c>
      <c r="AQ113" s="49">
        <v>100</v>
      </c>
      <c r="AR113" s="48">
        <v>30</v>
      </c>
      <c r="AS113" s="48"/>
      <c r="AT113" s="48"/>
      <c r="AU113" s="48"/>
      <c r="AV113" s="48"/>
      <c r="AW113" s="48" t="s">
        <v>2364</v>
      </c>
      <c r="AX113" s="48" t="s">
        <v>2364</v>
      </c>
      <c r="AY113" s="121" t="s">
        <v>2472</v>
      </c>
      <c r="AZ113" s="121" t="s">
        <v>2472</v>
      </c>
      <c r="BA113" s="121" t="s">
        <v>2629</v>
      </c>
      <c r="BB113" s="121" t="s">
        <v>2629</v>
      </c>
      <c r="BC113" s="2"/>
      <c r="BD113" s="3"/>
      <c r="BE113" s="3"/>
      <c r="BF113" s="3"/>
      <c r="BG113" s="3"/>
    </row>
    <row r="114" spans="1:59" ht="15">
      <c r="A114" s="65" t="s">
        <v>403</v>
      </c>
      <c r="B114" s="66"/>
      <c r="C114" s="66"/>
      <c r="D114" s="67">
        <v>400</v>
      </c>
      <c r="E114" s="69"/>
      <c r="F114" s="66"/>
      <c r="G114" s="66"/>
      <c r="H114" s="70" t="s">
        <v>403</v>
      </c>
      <c r="I114" s="71"/>
      <c r="J114" s="71"/>
      <c r="K114" s="70" t="s">
        <v>403</v>
      </c>
      <c r="L114" s="74">
        <v>1</v>
      </c>
      <c r="M114" s="75">
        <v>7339.96435546875</v>
      </c>
      <c r="N114" s="75">
        <v>8013.5693359375</v>
      </c>
      <c r="O114" s="76"/>
      <c r="P114" s="77"/>
      <c r="Q114" s="77"/>
      <c r="R114" s="87"/>
      <c r="S114" s="48">
        <v>0</v>
      </c>
      <c r="T114" s="48">
        <v>1</v>
      </c>
      <c r="U114" s="49">
        <v>0</v>
      </c>
      <c r="V114" s="49">
        <v>0.02</v>
      </c>
      <c r="W114" s="49">
        <v>0.053377</v>
      </c>
      <c r="X114" s="49">
        <v>0.539579</v>
      </c>
      <c r="Y114" s="49">
        <v>0</v>
      </c>
      <c r="Z114" s="49">
        <v>0</v>
      </c>
      <c r="AA114" s="72">
        <v>114</v>
      </c>
      <c r="AB114" s="72"/>
      <c r="AC114" s="73"/>
      <c r="AD114" s="79" t="s">
        <v>403</v>
      </c>
      <c r="AE114" s="79"/>
      <c r="AF114" s="79" t="s">
        <v>1160</v>
      </c>
      <c r="AG114" s="79" t="s">
        <v>1182</v>
      </c>
      <c r="AH114" s="79" t="s">
        <v>1206</v>
      </c>
      <c r="AI114" s="79" t="str">
        <f>REPLACE(INDEX(GroupVertices[Group],MATCH(Vertices[[#This Row],[Vertex]],GroupVertices[Vertex],0)),1,1,"")</f>
        <v>2</v>
      </c>
      <c r="AJ114" s="48">
        <v>0</v>
      </c>
      <c r="AK114" s="49">
        <v>0</v>
      </c>
      <c r="AL114" s="48">
        <v>0</v>
      </c>
      <c r="AM114" s="49">
        <v>0</v>
      </c>
      <c r="AN114" s="48">
        <v>0</v>
      </c>
      <c r="AO114" s="49">
        <v>0</v>
      </c>
      <c r="AP114" s="48">
        <v>41</v>
      </c>
      <c r="AQ114" s="49">
        <v>100</v>
      </c>
      <c r="AR114" s="48">
        <v>41</v>
      </c>
      <c r="AS114" s="48"/>
      <c r="AT114" s="48"/>
      <c r="AU114" s="48"/>
      <c r="AV114" s="48"/>
      <c r="AW114" s="48" t="s">
        <v>2365</v>
      </c>
      <c r="AX114" s="48" t="s">
        <v>2365</v>
      </c>
      <c r="AY114" s="121" t="s">
        <v>2473</v>
      </c>
      <c r="AZ114" s="121" t="s">
        <v>2473</v>
      </c>
      <c r="BA114" s="121" t="s">
        <v>2630</v>
      </c>
      <c r="BB114" s="121" t="s">
        <v>2630</v>
      </c>
      <c r="BC114" s="2"/>
      <c r="BD114" s="3"/>
      <c r="BE114" s="3"/>
      <c r="BF114" s="3"/>
      <c r="BG114" s="3"/>
    </row>
    <row r="115" spans="1:59" ht="15">
      <c r="A115" s="65" t="s">
        <v>404</v>
      </c>
      <c r="B115" s="66"/>
      <c r="C115" s="66"/>
      <c r="D115" s="67">
        <v>400</v>
      </c>
      <c r="E115" s="69"/>
      <c r="F115" s="66"/>
      <c r="G115" s="66"/>
      <c r="H115" s="70" t="s">
        <v>404</v>
      </c>
      <c r="I115" s="71"/>
      <c r="J115" s="71"/>
      <c r="K115" s="70" t="s">
        <v>404</v>
      </c>
      <c r="L115" s="74">
        <v>1</v>
      </c>
      <c r="M115" s="75">
        <v>8576.63671875</v>
      </c>
      <c r="N115" s="75">
        <v>628.5498657226562</v>
      </c>
      <c r="O115" s="76"/>
      <c r="P115" s="77"/>
      <c r="Q115" s="77"/>
      <c r="R115" s="87"/>
      <c r="S115" s="48">
        <v>0</v>
      </c>
      <c r="T115" s="48">
        <v>1</v>
      </c>
      <c r="U115" s="49">
        <v>0</v>
      </c>
      <c r="V115" s="49">
        <v>1</v>
      </c>
      <c r="W115" s="49">
        <v>0</v>
      </c>
      <c r="X115" s="49">
        <v>0.999997</v>
      </c>
      <c r="Y115" s="49">
        <v>0</v>
      </c>
      <c r="Z115" s="49">
        <v>0</v>
      </c>
      <c r="AA115" s="72">
        <v>115</v>
      </c>
      <c r="AB115" s="72"/>
      <c r="AC115" s="73"/>
      <c r="AD115" s="79" t="s">
        <v>404</v>
      </c>
      <c r="AE115" s="79"/>
      <c r="AF115" s="79"/>
      <c r="AG115" s="79"/>
      <c r="AH115" s="79"/>
      <c r="AI115" s="79" t="str">
        <f>REPLACE(INDEX(GroupVertices[Group],MATCH(Vertices[[#This Row],[Vertex]],GroupVertices[Vertex],0)),1,1,"")</f>
        <v>12</v>
      </c>
      <c r="AJ115" s="48">
        <v>7</v>
      </c>
      <c r="AK115" s="49">
        <v>5.147058823529412</v>
      </c>
      <c r="AL115" s="48">
        <v>1</v>
      </c>
      <c r="AM115" s="49">
        <v>0.7352941176470589</v>
      </c>
      <c r="AN115" s="48">
        <v>0</v>
      </c>
      <c r="AO115" s="49">
        <v>0</v>
      </c>
      <c r="AP115" s="48">
        <v>128</v>
      </c>
      <c r="AQ115" s="49">
        <v>94.11764705882354</v>
      </c>
      <c r="AR115" s="48">
        <v>136</v>
      </c>
      <c r="AS115" s="48"/>
      <c r="AT115" s="48"/>
      <c r="AU115" s="48"/>
      <c r="AV115" s="48"/>
      <c r="AW115" s="48" t="s">
        <v>2217</v>
      </c>
      <c r="AX115" s="48" t="s">
        <v>2217</v>
      </c>
      <c r="AY115" s="121" t="s">
        <v>2474</v>
      </c>
      <c r="AZ115" s="121" t="s">
        <v>2474</v>
      </c>
      <c r="BA115" s="121" t="s">
        <v>2631</v>
      </c>
      <c r="BB115" s="121" t="s">
        <v>2631</v>
      </c>
      <c r="BC115" s="2"/>
      <c r="BD115" s="3"/>
      <c r="BE115" s="3"/>
      <c r="BF115" s="3"/>
      <c r="BG115" s="3"/>
    </row>
    <row r="116" spans="1:59" ht="15">
      <c r="A116" s="65" t="s">
        <v>489</v>
      </c>
      <c r="B116" s="66"/>
      <c r="C116" s="66"/>
      <c r="D116" s="67">
        <v>400</v>
      </c>
      <c r="E116" s="69"/>
      <c r="F116" s="66"/>
      <c r="G116" s="66"/>
      <c r="H116" s="70" t="s">
        <v>489</v>
      </c>
      <c r="I116" s="71"/>
      <c r="J116" s="71"/>
      <c r="K116" s="70" t="s">
        <v>489</v>
      </c>
      <c r="L116" s="74">
        <v>1</v>
      </c>
      <c r="M116" s="75">
        <v>8576.63671875</v>
      </c>
      <c r="N116" s="75">
        <v>1018.6842651367188</v>
      </c>
      <c r="O116" s="76"/>
      <c r="P116" s="77"/>
      <c r="Q116" s="77"/>
      <c r="R116" s="87"/>
      <c r="S116" s="48">
        <v>1</v>
      </c>
      <c r="T116" s="48">
        <v>0</v>
      </c>
      <c r="U116" s="49">
        <v>0</v>
      </c>
      <c r="V116" s="49">
        <v>1</v>
      </c>
      <c r="W116" s="49">
        <v>0</v>
      </c>
      <c r="X116" s="49">
        <v>0.999997</v>
      </c>
      <c r="Y116" s="49">
        <v>0</v>
      </c>
      <c r="Z116" s="49">
        <v>0</v>
      </c>
      <c r="AA116" s="72">
        <v>116</v>
      </c>
      <c r="AB116" s="72"/>
      <c r="AC116" s="73"/>
      <c r="AD116" s="79"/>
      <c r="AE116" s="79"/>
      <c r="AF116" s="79"/>
      <c r="AG116" s="79"/>
      <c r="AH116" s="79"/>
      <c r="AI116" s="79" t="str">
        <f>REPLACE(INDEX(GroupVertices[Group],MATCH(Vertices[[#This Row],[Vertex]],GroupVertices[Vertex],0)),1,1,"")</f>
        <v>12</v>
      </c>
      <c r="AJ116" s="48"/>
      <c r="AK116" s="49"/>
      <c r="AL116" s="48"/>
      <c r="AM116" s="49"/>
      <c r="AN116" s="48"/>
      <c r="AO116" s="49"/>
      <c r="AP116" s="48"/>
      <c r="AQ116" s="49"/>
      <c r="AR116" s="48"/>
      <c r="AS116" s="48"/>
      <c r="AT116" s="48"/>
      <c r="AU116" s="48"/>
      <c r="AV116" s="48"/>
      <c r="AW116" s="48"/>
      <c r="AX116" s="48"/>
      <c r="AY116" s="48"/>
      <c r="AZ116" s="48"/>
      <c r="BA116" s="48"/>
      <c r="BB116" s="48"/>
      <c r="BC116" s="2"/>
      <c r="BD116" s="3"/>
      <c r="BE116" s="3"/>
      <c r="BF116" s="3"/>
      <c r="BG116" s="3"/>
    </row>
    <row r="117" spans="1:59" ht="15">
      <c r="A117" s="65" t="s">
        <v>405</v>
      </c>
      <c r="B117" s="66"/>
      <c r="C117" s="66"/>
      <c r="D117" s="67">
        <v>400</v>
      </c>
      <c r="E117" s="69"/>
      <c r="F117" s="66"/>
      <c r="G117" s="66"/>
      <c r="H117" s="70" t="s">
        <v>405</v>
      </c>
      <c r="I117" s="71"/>
      <c r="J117" s="71"/>
      <c r="K117" s="70" t="s">
        <v>405</v>
      </c>
      <c r="L117" s="74">
        <v>1</v>
      </c>
      <c r="M117" s="75">
        <v>3616.94189453125</v>
      </c>
      <c r="N117" s="75">
        <v>7663.01025390625</v>
      </c>
      <c r="O117" s="76"/>
      <c r="P117" s="77"/>
      <c r="Q117" s="77"/>
      <c r="R117" s="87"/>
      <c r="S117" s="48">
        <v>1</v>
      </c>
      <c r="T117" s="48">
        <v>1</v>
      </c>
      <c r="U117" s="49">
        <v>0</v>
      </c>
      <c r="V117" s="49">
        <v>0</v>
      </c>
      <c r="W117" s="49">
        <v>0</v>
      </c>
      <c r="X117" s="49">
        <v>0.999997</v>
      </c>
      <c r="Y117" s="49">
        <v>0</v>
      </c>
      <c r="Z117" s="49" t="s">
        <v>2108</v>
      </c>
      <c r="AA117" s="72">
        <v>117</v>
      </c>
      <c r="AB117" s="72"/>
      <c r="AC117" s="73"/>
      <c r="AD117" s="79" t="s">
        <v>405</v>
      </c>
      <c r="AE117" s="79"/>
      <c r="AF117" s="79"/>
      <c r="AG117" s="79"/>
      <c r="AH117" s="79"/>
      <c r="AI117" s="79" t="str">
        <f>REPLACE(INDEX(GroupVertices[Group],MATCH(Vertices[[#This Row],[Vertex]],GroupVertices[Vertex],0)),1,1,"")</f>
        <v>1</v>
      </c>
      <c r="AJ117" s="48">
        <v>2</v>
      </c>
      <c r="AK117" s="49">
        <v>2.6315789473684212</v>
      </c>
      <c r="AL117" s="48">
        <v>0</v>
      </c>
      <c r="AM117" s="49">
        <v>0</v>
      </c>
      <c r="AN117" s="48">
        <v>0</v>
      </c>
      <c r="AO117" s="49">
        <v>0</v>
      </c>
      <c r="AP117" s="48">
        <v>74</v>
      </c>
      <c r="AQ117" s="49">
        <v>97.36842105263158</v>
      </c>
      <c r="AR117" s="48">
        <v>76</v>
      </c>
      <c r="AS117" s="48"/>
      <c r="AT117" s="48"/>
      <c r="AU117" s="48"/>
      <c r="AV117" s="48"/>
      <c r="AW117" s="48" t="s">
        <v>1080</v>
      </c>
      <c r="AX117" s="48" t="s">
        <v>1080</v>
      </c>
      <c r="AY117" s="121" t="s">
        <v>2475</v>
      </c>
      <c r="AZ117" s="121" t="s">
        <v>2475</v>
      </c>
      <c r="BA117" s="121" t="s">
        <v>2632</v>
      </c>
      <c r="BB117" s="121" t="s">
        <v>2632</v>
      </c>
      <c r="BC117" s="2"/>
      <c r="BD117" s="3"/>
      <c r="BE117" s="3"/>
      <c r="BF117" s="3"/>
      <c r="BG117" s="3"/>
    </row>
    <row r="118" spans="1:59" ht="15">
      <c r="A118" s="65" t="s">
        <v>406</v>
      </c>
      <c r="B118" s="66"/>
      <c r="C118" s="66"/>
      <c r="D118" s="67">
        <v>400</v>
      </c>
      <c r="E118" s="69"/>
      <c r="F118" s="66"/>
      <c r="G118" s="66"/>
      <c r="H118" s="70" t="s">
        <v>406</v>
      </c>
      <c r="I118" s="71"/>
      <c r="J118" s="71"/>
      <c r="K118" s="70" t="s">
        <v>406</v>
      </c>
      <c r="L118" s="74">
        <v>1</v>
      </c>
      <c r="M118" s="75">
        <v>1817.7587890625</v>
      </c>
      <c r="N118" s="75">
        <v>7663.01025390625</v>
      </c>
      <c r="O118" s="76"/>
      <c r="P118" s="77"/>
      <c r="Q118" s="77"/>
      <c r="R118" s="87"/>
      <c r="S118" s="48">
        <v>1</v>
      </c>
      <c r="T118" s="48">
        <v>1</v>
      </c>
      <c r="U118" s="49">
        <v>0</v>
      </c>
      <c r="V118" s="49">
        <v>0</v>
      </c>
      <c r="W118" s="49">
        <v>0</v>
      </c>
      <c r="X118" s="49">
        <v>0.999997</v>
      </c>
      <c r="Y118" s="49">
        <v>0</v>
      </c>
      <c r="Z118" s="49" t="s">
        <v>2108</v>
      </c>
      <c r="AA118" s="72">
        <v>118</v>
      </c>
      <c r="AB118" s="72"/>
      <c r="AC118" s="73"/>
      <c r="AD118" s="79" t="s">
        <v>406</v>
      </c>
      <c r="AE118" s="79"/>
      <c r="AF118" s="79"/>
      <c r="AG118" s="79"/>
      <c r="AH118" s="79"/>
      <c r="AI118" s="79" t="str">
        <f>REPLACE(INDEX(GroupVertices[Group],MATCH(Vertices[[#This Row],[Vertex]],GroupVertices[Vertex],0)),1,1,"")</f>
        <v>1</v>
      </c>
      <c r="AJ118" s="48">
        <v>5</v>
      </c>
      <c r="AK118" s="49">
        <v>6.4935064935064934</v>
      </c>
      <c r="AL118" s="48">
        <v>3</v>
      </c>
      <c r="AM118" s="49">
        <v>3.896103896103896</v>
      </c>
      <c r="AN118" s="48">
        <v>0</v>
      </c>
      <c r="AO118" s="49">
        <v>0</v>
      </c>
      <c r="AP118" s="48">
        <v>69</v>
      </c>
      <c r="AQ118" s="49">
        <v>89.6103896103896</v>
      </c>
      <c r="AR118" s="48">
        <v>77</v>
      </c>
      <c r="AS118" s="48"/>
      <c r="AT118" s="48"/>
      <c r="AU118" s="48"/>
      <c r="AV118" s="48"/>
      <c r="AW118" s="48" t="s">
        <v>1081</v>
      </c>
      <c r="AX118" s="48" t="s">
        <v>1081</v>
      </c>
      <c r="AY118" s="121" t="s">
        <v>2476</v>
      </c>
      <c r="AZ118" s="121" t="s">
        <v>2476</v>
      </c>
      <c r="BA118" s="121" t="s">
        <v>2633</v>
      </c>
      <c r="BB118" s="121" t="s">
        <v>2633</v>
      </c>
      <c r="BC118" s="2"/>
      <c r="BD118" s="3"/>
      <c r="BE118" s="3"/>
      <c r="BF118" s="3"/>
      <c r="BG118" s="3"/>
    </row>
    <row r="119" spans="1:59" ht="15">
      <c r="A119" s="65" t="s">
        <v>407</v>
      </c>
      <c r="B119" s="66"/>
      <c r="C119" s="66"/>
      <c r="D119" s="67">
        <v>400</v>
      </c>
      <c r="E119" s="69"/>
      <c r="F119" s="66"/>
      <c r="G119" s="66"/>
      <c r="H119" s="70" t="s">
        <v>407</v>
      </c>
      <c r="I119" s="71"/>
      <c r="J119" s="71"/>
      <c r="K119" s="70" t="s">
        <v>407</v>
      </c>
      <c r="L119" s="74">
        <v>1</v>
      </c>
      <c r="M119" s="75">
        <v>6634.15625</v>
      </c>
      <c r="N119" s="75">
        <v>6658.505859375</v>
      </c>
      <c r="O119" s="76"/>
      <c r="P119" s="77"/>
      <c r="Q119" s="77"/>
      <c r="R119" s="87"/>
      <c r="S119" s="48">
        <v>0</v>
      </c>
      <c r="T119" s="48">
        <v>1</v>
      </c>
      <c r="U119" s="49">
        <v>0</v>
      </c>
      <c r="V119" s="49">
        <v>0.012195</v>
      </c>
      <c r="W119" s="49">
        <v>0.004491</v>
      </c>
      <c r="X119" s="49">
        <v>0.595735</v>
      </c>
      <c r="Y119" s="49">
        <v>0</v>
      </c>
      <c r="Z119" s="49">
        <v>0</v>
      </c>
      <c r="AA119" s="72">
        <v>119</v>
      </c>
      <c r="AB119" s="72"/>
      <c r="AC119" s="73"/>
      <c r="AD119" s="79" t="s">
        <v>407</v>
      </c>
      <c r="AE119" s="79"/>
      <c r="AF119" s="79"/>
      <c r="AG119" s="79"/>
      <c r="AH119" s="79"/>
      <c r="AI119" s="79" t="str">
        <f>REPLACE(INDEX(GroupVertices[Group],MATCH(Vertices[[#This Row],[Vertex]],GroupVertices[Vertex],0)),1,1,"")</f>
        <v>3</v>
      </c>
      <c r="AJ119" s="48">
        <v>2</v>
      </c>
      <c r="AK119" s="49">
        <v>2.4096385542168677</v>
      </c>
      <c r="AL119" s="48">
        <v>0</v>
      </c>
      <c r="AM119" s="49">
        <v>0</v>
      </c>
      <c r="AN119" s="48">
        <v>0</v>
      </c>
      <c r="AO119" s="49">
        <v>0</v>
      </c>
      <c r="AP119" s="48">
        <v>81</v>
      </c>
      <c r="AQ119" s="49">
        <v>97.59036144578313</v>
      </c>
      <c r="AR119" s="48">
        <v>83</v>
      </c>
      <c r="AS119" s="48"/>
      <c r="AT119" s="48"/>
      <c r="AU119" s="48"/>
      <c r="AV119" s="48"/>
      <c r="AW119" s="48" t="s">
        <v>2366</v>
      </c>
      <c r="AX119" s="48" t="s">
        <v>2366</v>
      </c>
      <c r="AY119" s="121" t="s">
        <v>2477</v>
      </c>
      <c r="AZ119" s="121" t="s">
        <v>2477</v>
      </c>
      <c r="BA119" s="121" t="s">
        <v>2634</v>
      </c>
      <c r="BB119" s="121" t="s">
        <v>2634</v>
      </c>
      <c r="BC119" s="2"/>
      <c r="BD119" s="3"/>
      <c r="BE119" s="3"/>
      <c r="BF119" s="3"/>
      <c r="BG119" s="3"/>
    </row>
    <row r="120" spans="1:59" ht="15">
      <c r="A120" s="65" t="s">
        <v>408</v>
      </c>
      <c r="B120" s="66"/>
      <c r="C120" s="66"/>
      <c r="D120" s="67">
        <v>400</v>
      </c>
      <c r="E120" s="69"/>
      <c r="F120" s="66"/>
      <c r="G120" s="66"/>
      <c r="H120" s="70" t="s">
        <v>408</v>
      </c>
      <c r="I120" s="71"/>
      <c r="J120" s="71"/>
      <c r="K120" s="70" t="s">
        <v>408</v>
      </c>
      <c r="L120" s="74">
        <v>1</v>
      </c>
      <c r="M120" s="75">
        <v>2417.486572265625</v>
      </c>
      <c r="N120" s="75">
        <v>7663.01025390625</v>
      </c>
      <c r="O120" s="76"/>
      <c r="P120" s="77"/>
      <c r="Q120" s="77"/>
      <c r="R120" s="87"/>
      <c r="S120" s="48">
        <v>1</v>
      </c>
      <c r="T120" s="48">
        <v>1</v>
      </c>
      <c r="U120" s="49">
        <v>0</v>
      </c>
      <c r="V120" s="49">
        <v>0</v>
      </c>
      <c r="W120" s="49">
        <v>0</v>
      </c>
      <c r="X120" s="49">
        <v>0.999997</v>
      </c>
      <c r="Y120" s="49">
        <v>0</v>
      </c>
      <c r="Z120" s="49" t="s">
        <v>2108</v>
      </c>
      <c r="AA120" s="72">
        <v>120</v>
      </c>
      <c r="AB120" s="72"/>
      <c r="AC120" s="73"/>
      <c r="AD120" s="79" t="s">
        <v>408</v>
      </c>
      <c r="AE120" s="79"/>
      <c r="AF120" s="79"/>
      <c r="AG120" s="79"/>
      <c r="AH120" s="79"/>
      <c r="AI120" s="79" t="str">
        <f>REPLACE(INDEX(GroupVertices[Group],MATCH(Vertices[[#This Row],[Vertex]],GroupVertices[Vertex],0)),1,1,"")</f>
        <v>1</v>
      </c>
      <c r="AJ120" s="48">
        <v>2</v>
      </c>
      <c r="AK120" s="49">
        <v>2.985074626865672</v>
      </c>
      <c r="AL120" s="48">
        <v>1</v>
      </c>
      <c r="AM120" s="49">
        <v>1.492537313432836</v>
      </c>
      <c r="AN120" s="48">
        <v>0</v>
      </c>
      <c r="AO120" s="49">
        <v>0</v>
      </c>
      <c r="AP120" s="48">
        <v>64</v>
      </c>
      <c r="AQ120" s="49">
        <v>95.5223880597015</v>
      </c>
      <c r="AR120" s="48">
        <v>67</v>
      </c>
      <c r="AS120" s="48"/>
      <c r="AT120" s="48"/>
      <c r="AU120" s="48"/>
      <c r="AV120" s="48"/>
      <c r="AW120" s="48" t="s">
        <v>1083</v>
      </c>
      <c r="AX120" s="48" t="s">
        <v>1083</v>
      </c>
      <c r="AY120" s="121" t="s">
        <v>2478</v>
      </c>
      <c r="AZ120" s="121" t="s">
        <v>2478</v>
      </c>
      <c r="BA120" s="121" t="s">
        <v>2635</v>
      </c>
      <c r="BB120" s="121" t="s">
        <v>2635</v>
      </c>
      <c r="BC120" s="2"/>
      <c r="BD120" s="3"/>
      <c r="BE120" s="3"/>
      <c r="BF120" s="3"/>
      <c r="BG120" s="3"/>
    </row>
    <row r="121" spans="1:59" ht="15">
      <c r="A121" s="65" t="s">
        <v>409</v>
      </c>
      <c r="B121" s="66"/>
      <c r="C121" s="66"/>
      <c r="D121" s="67">
        <v>400</v>
      </c>
      <c r="E121" s="69"/>
      <c r="F121" s="66"/>
      <c r="G121" s="66"/>
      <c r="H121" s="70" t="s">
        <v>409</v>
      </c>
      <c r="I121" s="71"/>
      <c r="J121" s="71"/>
      <c r="K121" s="70" t="s">
        <v>409</v>
      </c>
      <c r="L121" s="74">
        <v>1</v>
      </c>
      <c r="M121" s="75">
        <v>3017.214111328125</v>
      </c>
      <c r="N121" s="75">
        <v>7663.01025390625</v>
      </c>
      <c r="O121" s="76"/>
      <c r="P121" s="77"/>
      <c r="Q121" s="77"/>
      <c r="R121" s="87"/>
      <c r="S121" s="48">
        <v>1</v>
      </c>
      <c r="T121" s="48">
        <v>1</v>
      </c>
      <c r="U121" s="49">
        <v>0</v>
      </c>
      <c r="V121" s="49">
        <v>0</v>
      </c>
      <c r="W121" s="49">
        <v>0</v>
      </c>
      <c r="X121" s="49">
        <v>0.999997</v>
      </c>
      <c r="Y121" s="49">
        <v>0</v>
      </c>
      <c r="Z121" s="49" t="s">
        <v>2108</v>
      </c>
      <c r="AA121" s="72">
        <v>121</v>
      </c>
      <c r="AB121" s="72"/>
      <c r="AC121" s="73"/>
      <c r="AD121" s="79" t="s">
        <v>409</v>
      </c>
      <c r="AE121" s="79"/>
      <c r="AF121" s="79"/>
      <c r="AG121" s="79"/>
      <c r="AH121" s="79"/>
      <c r="AI121" s="79" t="str">
        <f>REPLACE(INDEX(GroupVertices[Group],MATCH(Vertices[[#This Row],[Vertex]],GroupVertices[Vertex],0)),1,1,"")</f>
        <v>1</v>
      </c>
      <c r="AJ121" s="48">
        <v>2</v>
      </c>
      <c r="AK121" s="49">
        <v>5.882352941176471</v>
      </c>
      <c r="AL121" s="48">
        <v>1</v>
      </c>
      <c r="AM121" s="49">
        <v>2.9411764705882355</v>
      </c>
      <c r="AN121" s="48">
        <v>0</v>
      </c>
      <c r="AO121" s="49">
        <v>0</v>
      </c>
      <c r="AP121" s="48">
        <v>31</v>
      </c>
      <c r="AQ121" s="49">
        <v>91.17647058823529</v>
      </c>
      <c r="AR121" s="48">
        <v>34</v>
      </c>
      <c r="AS121" s="48"/>
      <c r="AT121" s="48"/>
      <c r="AU121" s="48"/>
      <c r="AV121" s="48"/>
      <c r="AW121" s="48" t="s">
        <v>1084</v>
      </c>
      <c r="AX121" s="48" t="s">
        <v>1084</v>
      </c>
      <c r="AY121" s="121" t="s">
        <v>2479</v>
      </c>
      <c r="AZ121" s="121" t="s">
        <v>2479</v>
      </c>
      <c r="BA121" s="121" t="s">
        <v>2636</v>
      </c>
      <c r="BB121" s="121" t="s">
        <v>2636</v>
      </c>
      <c r="BC121" s="2"/>
      <c r="BD121" s="3"/>
      <c r="BE121" s="3"/>
      <c r="BF121" s="3"/>
      <c r="BG121" s="3"/>
    </row>
    <row r="122" spans="1:59" ht="15">
      <c r="A122" s="65" t="s">
        <v>410</v>
      </c>
      <c r="B122" s="66"/>
      <c r="C122" s="66"/>
      <c r="D122" s="67">
        <v>400</v>
      </c>
      <c r="E122" s="69"/>
      <c r="F122" s="66"/>
      <c r="G122" s="66"/>
      <c r="H122" s="70" t="s">
        <v>410</v>
      </c>
      <c r="I122" s="71"/>
      <c r="J122" s="71"/>
      <c r="K122" s="70" t="s">
        <v>410</v>
      </c>
      <c r="L122" s="74">
        <v>1</v>
      </c>
      <c r="M122" s="75">
        <v>3017.214111328125</v>
      </c>
      <c r="N122" s="75">
        <v>8424.0126953125</v>
      </c>
      <c r="O122" s="76"/>
      <c r="P122" s="77"/>
      <c r="Q122" s="77"/>
      <c r="R122" s="87"/>
      <c r="S122" s="48">
        <v>1</v>
      </c>
      <c r="T122" s="48">
        <v>1</v>
      </c>
      <c r="U122" s="49">
        <v>0</v>
      </c>
      <c r="V122" s="49">
        <v>0</v>
      </c>
      <c r="W122" s="49">
        <v>0</v>
      </c>
      <c r="X122" s="49">
        <v>0.999997</v>
      </c>
      <c r="Y122" s="49">
        <v>0</v>
      </c>
      <c r="Z122" s="49" t="s">
        <v>2108</v>
      </c>
      <c r="AA122" s="72">
        <v>122</v>
      </c>
      <c r="AB122" s="72"/>
      <c r="AC122" s="73"/>
      <c r="AD122" s="79" t="s">
        <v>410</v>
      </c>
      <c r="AE122" s="79"/>
      <c r="AF122" s="79"/>
      <c r="AG122" s="79"/>
      <c r="AH122" s="79"/>
      <c r="AI122" s="79" t="str">
        <f>REPLACE(INDEX(GroupVertices[Group],MATCH(Vertices[[#This Row],[Vertex]],GroupVertices[Vertex],0)),1,1,"")</f>
        <v>1</v>
      </c>
      <c r="AJ122" s="48">
        <v>0</v>
      </c>
      <c r="AK122" s="49">
        <v>0</v>
      </c>
      <c r="AL122" s="48">
        <v>0</v>
      </c>
      <c r="AM122" s="49">
        <v>0</v>
      </c>
      <c r="AN122" s="48">
        <v>0</v>
      </c>
      <c r="AO122" s="49">
        <v>0</v>
      </c>
      <c r="AP122" s="48">
        <v>55</v>
      </c>
      <c r="AQ122" s="49">
        <v>100</v>
      </c>
      <c r="AR122" s="48">
        <v>55</v>
      </c>
      <c r="AS122" s="48"/>
      <c r="AT122" s="48"/>
      <c r="AU122" s="48"/>
      <c r="AV122" s="48"/>
      <c r="AW122" s="48" t="s">
        <v>1085</v>
      </c>
      <c r="AX122" s="48" t="s">
        <v>1085</v>
      </c>
      <c r="AY122" s="121" t="s">
        <v>2480</v>
      </c>
      <c r="AZ122" s="121" t="s">
        <v>2480</v>
      </c>
      <c r="BA122" s="121" t="s">
        <v>2637</v>
      </c>
      <c r="BB122" s="121" t="s">
        <v>2637</v>
      </c>
      <c r="BC122" s="2"/>
      <c r="BD122" s="3"/>
      <c r="BE122" s="3"/>
      <c r="BF122" s="3"/>
      <c r="BG122" s="3"/>
    </row>
    <row r="123" spans="1:59" ht="15">
      <c r="A123" s="65" t="s">
        <v>411</v>
      </c>
      <c r="B123" s="66"/>
      <c r="C123" s="66"/>
      <c r="D123" s="67">
        <v>400</v>
      </c>
      <c r="E123" s="69"/>
      <c r="F123" s="66"/>
      <c r="G123" s="66"/>
      <c r="H123" s="70" t="s">
        <v>411</v>
      </c>
      <c r="I123" s="71"/>
      <c r="J123" s="71"/>
      <c r="K123" s="70" t="s">
        <v>411</v>
      </c>
      <c r="L123" s="74">
        <v>1</v>
      </c>
      <c r="M123" s="75">
        <v>3017.214111328125</v>
      </c>
      <c r="N123" s="75">
        <v>9185.015625</v>
      </c>
      <c r="O123" s="76"/>
      <c r="P123" s="77"/>
      <c r="Q123" s="77"/>
      <c r="R123" s="87"/>
      <c r="S123" s="48">
        <v>1</v>
      </c>
      <c r="T123" s="48">
        <v>1</v>
      </c>
      <c r="U123" s="49">
        <v>0</v>
      </c>
      <c r="V123" s="49">
        <v>0</v>
      </c>
      <c r="W123" s="49">
        <v>0</v>
      </c>
      <c r="X123" s="49">
        <v>0.999997</v>
      </c>
      <c r="Y123" s="49">
        <v>0</v>
      </c>
      <c r="Z123" s="49" t="s">
        <v>2108</v>
      </c>
      <c r="AA123" s="72">
        <v>123</v>
      </c>
      <c r="AB123" s="72"/>
      <c r="AC123" s="73"/>
      <c r="AD123" s="79" t="s">
        <v>411</v>
      </c>
      <c r="AE123" s="79"/>
      <c r="AF123" s="79"/>
      <c r="AG123" s="79"/>
      <c r="AH123" s="79"/>
      <c r="AI123" s="79" t="str">
        <f>REPLACE(INDEX(GroupVertices[Group],MATCH(Vertices[[#This Row],[Vertex]],GroupVertices[Vertex],0)),1,1,"")</f>
        <v>1</v>
      </c>
      <c r="AJ123" s="48">
        <v>4</v>
      </c>
      <c r="AK123" s="49">
        <v>2.684563758389262</v>
      </c>
      <c r="AL123" s="48">
        <v>6</v>
      </c>
      <c r="AM123" s="49">
        <v>4.026845637583893</v>
      </c>
      <c r="AN123" s="48">
        <v>0</v>
      </c>
      <c r="AO123" s="49">
        <v>0</v>
      </c>
      <c r="AP123" s="48">
        <v>139</v>
      </c>
      <c r="AQ123" s="49">
        <v>93.28859060402685</v>
      </c>
      <c r="AR123" s="48">
        <v>149</v>
      </c>
      <c r="AS123" s="48"/>
      <c r="AT123" s="48"/>
      <c r="AU123" s="48"/>
      <c r="AV123" s="48"/>
      <c r="AW123" s="48" t="s">
        <v>1086</v>
      </c>
      <c r="AX123" s="48" t="s">
        <v>1086</v>
      </c>
      <c r="AY123" s="121" t="s">
        <v>2481</v>
      </c>
      <c r="AZ123" s="121" t="s">
        <v>2481</v>
      </c>
      <c r="BA123" s="121" t="s">
        <v>2638</v>
      </c>
      <c r="BB123" s="121" t="s">
        <v>2638</v>
      </c>
      <c r="BC123" s="2"/>
      <c r="BD123" s="3"/>
      <c r="BE123" s="3"/>
      <c r="BF123" s="3"/>
      <c r="BG123" s="3"/>
    </row>
    <row r="124" spans="1:59" ht="15">
      <c r="A124" s="65" t="s">
        <v>412</v>
      </c>
      <c r="B124" s="66"/>
      <c r="C124" s="66"/>
      <c r="D124" s="67">
        <v>400</v>
      </c>
      <c r="E124" s="69"/>
      <c r="F124" s="66"/>
      <c r="G124" s="66"/>
      <c r="H124" s="70" t="s">
        <v>412</v>
      </c>
      <c r="I124" s="71"/>
      <c r="J124" s="71"/>
      <c r="K124" s="70" t="s">
        <v>412</v>
      </c>
      <c r="L124" s="74">
        <v>1</v>
      </c>
      <c r="M124" s="75">
        <v>3616.94189453125</v>
      </c>
      <c r="N124" s="75">
        <v>9185.015625</v>
      </c>
      <c r="O124" s="76"/>
      <c r="P124" s="77"/>
      <c r="Q124" s="77"/>
      <c r="R124" s="87"/>
      <c r="S124" s="48">
        <v>1</v>
      </c>
      <c r="T124" s="48">
        <v>1</v>
      </c>
      <c r="U124" s="49">
        <v>0</v>
      </c>
      <c r="V124" s="49">
        <v>0</v>
      </c>
      <c r="W124" s="49">
        <v>0</v>
      </c>
      <c r="X124" s="49">
        <v>0.999997</v>
      </c>
      <c r="Y124" s="49">
        <v>0</v>
      </c>
      <c r="Z124" s="49" t="s">
        <v>2108</v>
      </c>
      <c r="AA124" s="72">
        <v>124</v>
      </c>
      <c r="AB124" s="72"/>
      <c r="AC124" s="73"/>
      <c r="AD124" s="79" t="s">
        <v>412</v>
      </c>
      <c r="AE124" s="79"/>
      <c r="AF124" s="79" t="s">
        <v>1166</v>
      </c>
      <c r="AG124" s="79" t="s">
        <v>1183</v>
      </c>
      <c r="AH124" s="79" t="s">
        <v>1207</v>
      </c>
      <c r="AI124" s="79" t="str">
        <f>REPLACE(INDEX(GroupVertices[Group],MATCH(Vertices[[#This Row],[Vertex]],GroupVertices[Vertex],0)),1,1,"")</f>
        <v>1</v>
      </c>
      <c r="AJ124" s="48">
        <v>0</v>
      </c>
      <c r="AK124" s="49">
        <v>0</v>
      </c>
      <c r="AL124" s="48">
        <v>0</v>
      </c>
      <c r="AM124" s="49">
        <v>0</v>
      </c>
      <c r="AN124" s="48">
        <v>0</v>
      </c>
      <c r="AO124" s="49">
        <v>0</v>
      </c>
      <c r="AP124" s="48">
        <v>6</v>
      </c>
      <c r="AQ124" s="49">
        <v>100</v>
      </c>
      <c r="AR124" s="48">
        <v>6</v>
      </c>
      <c r="AS124" s="48"/>
      <c r="AT124" s="48"/>
      <c r="AU124" s="48"/>
      <c r="AV124" s="48"/>
      <c r="AW124" s="48" t="s">
        <v>1087</v>
      </c>
      <c r="AX124" s="48" t="s">
        <v>1087</v>
      </c>
      <c r="AY124" s="121" t="s">
        <v>2482</v>
      </c>
      <c r="AZ124" s="121" t="s">
        <v>2482</v>
      </c>
      <c r="BA124" s="121" t="s">
        <v>2639</v>
      </c>
      <c r="BB124" s="121" t="s">
        <v>2639</v>
      </c>
      <c r="BC124" s="2"/>
      <c r="BD124" s="3"/>
      <c r="BE124" s="3"/>
      <c r="BF124" s="3"/>
      <c r="BG124" s="3"/>
    </row>
    <row r="125" spans="1:59" ht="15">
      <c r="A125" s="65" t="s">
        <v>413</v>
      </c>
      <c r="B125" s="66"/>
      <c r="C125" s="66"/>
      <c r="D125" s="67">
        <v>400</v>
      </c>
      <c r="E125" s="69"/>
      <c r="F125" s="66"/>
      <c r="G125" s="66"/>
      <c r="H125" s="70" t="s">
        <v>413</v>
      </c>
      <c r="I125" s="71"/>
      <c r="J125" s="71"/>
      <c r="K125" s="70" t="s">
        <v>413</v>
      </c>
      <c r="L125" s="74">
        <v>1</v>
      </c>
      <c r="M125" s="75">
        <v>4216.66943359375</v>
      </c>
      <c r="N125" s="75">
        <v>9185.015625</v>
      </c>
      <c r="O125" s="76"/>
      <c r="P125" s="77"/>
      <c r="Q125" s="77"/>
      <c r="R125" s="87"/>
      <c r="S125" s="48">
        <v>1</v>
      </c>
      <c r="T125" s="48">
        <v>1</v>
      </c>
      <c r="U125" s="49">
        <v>0</v>
      </c>
      <c r="V125" s="49">
        <v>0</v>
      </c>
      <c r="W125" s="49">
        <v>0</v>
      </c>
      <c r="X125" s="49">
        <v>0.999997</v>
      </c>
      <c r="Y125" s="49">
        <v>0</v>
      </c>
      <c r="Z125" s="49" t="s">
        <v>2108</v>
      </c>
      <c r="AA125" s="72">
        <v>125</v>
      </c>
      <c r="AB125" s="72"/>
      <c r="AC125" s="73"/>
      <c r="AD125" s="79" t="s">
        <v>413</v>
      </c>
      <c r="AE125" s="79"/>
      <c r="AF125" s="79"/>
      <c r="AG125" s="79"/>
      <c r="AH125" s="79"/>
      <c r="AI125" s="79" t="str">
        <f>REPLACE(INDEX(GroupVertices[Group],MATCH(Vertices[[#This Row],[Vertex]],GroupVertices[Vertex],0)),1,1,"")</f>
        <v>1</v>
      </c>
      <c r="AJ125" s="48">
        <v>0</v>
      </c>
      <c r="AK125" s="49">
        <v>0</v>
      </c>
      <c r="AL125" s="48">
        <v>0</v>
      </c>
      <c r="AM125" s="49">
        <v>0</v>
      </c>
      <c r="AN125" s="48">
        <v>0</v>
      </c>
      <c r="AO125" s="49">
        <v>0</v>
      </c>
      <c r="AP125" s="48">
        <v>11</v>
      </c>
      <c r="AQ125" s="49">
        <v>100</v>
      </c>
      <c r="AR125" s="48">
        <v>11</v>
      </c>
      <c r="AS125" s="48"/>
      <c r="AT125" s="48"/>
      <c r="AU125" s="48"/>
      <c r="AV125" s="48"/>
      <c r="AW125" s="48" t="s">
        <v>468</v>
      </c>
      <c r="AX125" s="48" t="s">
        <v>468</v>
      </c>
      <c r="AY125" s="121" t="s">
        <v>2483</v>
      </c>
      <c r="AZ125" s="121" t="s">
        <v>2483</v>
      </c>
      <c r="BA125" s="121" t="s">
        <v>2640</v>
      </c>
      <c r="BB125" s="121" t="s">
        <v>2640</v>
      </c>
      <c r="BC125" s="2"/>
      <c r="BD125" s="3"/>
      <c r="BE125" s="3"/>
      <c r="BF125" s="3"/>
      <c r="BG125" s="3"/>
    </row>
    <row r="126" spans="1:59" ht="15">
      <c r="A126" s="65" t="s">
        <v>414</v>
      </c>
      <c r="B126" s="66"/>
      <c r="C126" s="66"/>
      <c r="D126" s="67">
        <v>400</v>
      </c>
      <c r="E126" s="69"/>
      <c r="F126" s="66"/>
      <c r="G126" s="66"/>
      <c r="H126" s="70" t="s">
        <v>414</v>
      </c>
      <c r="I126" s="71"/>
      <c r="J126" s="71"/>
      <c r="K126" s="70" t="s">
        <v>414</v>
      </c>
      <c r="L126" s="74">
        <v>1</v>
      </c>
      <c r="M126" s="75">
        <v>2417.486572265625</v>
      </c>
      <c r="N126" s="75">
        <v>9185.015625</v>
      </c>
      <c r="O126" s="76"/>
      <c r="P126" s="77"/>
      <c r="Q126" s="77"/>
      <c r="R126" s="87"/>
      <c r="S126" s="48">
        <v>1</v>
      </c>
      <c r="T126" s="48">
        <v>1</v>
      </c>
      <c r="U126" s="49">
        <v>0</v>
      </c>
      <c r="V126" s="49">
        <v>0</v>
      </c>
      <c r="W126" s="49">
        <v>0</v>
      </c>
      <c r="X126" s="49">
        <v>0.999997</v>
      </c>
      <c r="Y126" s="49">
        <v>0</v>
      </c>
      <c r="Z126" s="49" t="s">
        <v>2108</v>
      </c>
      <c r="AA126" s="72">
        <v>126</v>
      </c>
      <c r="AB126" s="72"/>
      <c r="AC126" s="73"/>
      <c r="AD126" s="79" t="s">
        <v>414</v>
      </c>
      <c r="AE126" s="79"/>
      <c r="AF126" s="79"/>
      <c r="AG126" s="79"/>
      <c r="AH126" s="79"/>
      <c r="AI126" s="79" t="str">
        <f>REPLACE(INDEX(GroupVertices[Group],MATCH(Vertices[[#This Row],[Vertex]],GroupVertices[Vertex],0)),1,1,"")</f>
        <v>1</v>
      </c>
      <c r="AJ126" s="48">
        <v>0</v>
      </c>
      <c r="AK126" s="49">
        <v>0</v>
      </c>
      <c r="AL126" s="48">
        <v>1</v>
      </c>
      <c r="AM126" s="49">
        <v>3.5714285714285716</v>
      </c>
      <c r="AN126" s="48">
        <v>0</v>
      </c>
      <c r="AO126" s="49">
        <v>0</v>
      </c>
      <c r="AP126" s="48">
        <v>27</v>
      </c>
      <c r="AQ126" s="49">
        <v>96.42857142857143</v>
      </c>
      <c r="AR126" s="48">
        <v>28</v>
      </c>
      <c r="AS126" s="48"/>
      <c r="AT126" s="48"/>
      <c r="AU126" s="48"/>
      <c r="AV126" s="48"/>
      <c r="AW126" s="48" t="s">
        <v>2367</v>
      </c>
      <c r="AX126" s="48" t="s">
        <v>2367</v>
      </c>
      <c r="AY126" s="121" t="s">
        <v>2484</v>
      </c>
      <c r="AZ126" s="121" t="s">
        <v>2484</v>
      </c>
      <c r="BA126" s="121" t="s">
        <v>2641</v>
      </c>
      <c r="BB126" s="121" t="s">
        <v>2641</v>
      </c>
      <c r="BC126" s="2"/>
      <c r="BD126" s="3"/>
      <c r="BE126" s="3"/>
      <c r="BF126" s="3"/>
      <c r="BG126" s="3"/>
    </row>
    <row r="127" spans="1:59" ht="15">
      <c r="A127" s="65" t="s">
        <v>415</v>
      </c>
      <c r="B127" s="66"/>
      <c r="C127" s="66"/>
      <c r="D127" s="67">
        <v>400</v>
      </c>
      <c r="E127" s="69"/>
      <c r="F127" s="66"/>
      <c r="G127" s="66"/>
      <c r="H127" s="70" t="s">
        <v>415</v>
      </c>
      <c r="I127" s="71"/>
      <c r="J127" s="71"/>
      <c r="K127" s="70" t="s">
        <v>415</v>
      </c>
      <c r="L127" s="74">
        <v>1</v>
      </c>
      <c r="M127" s="75">
        <v>618.3033447265625</v>
      </c>
      <c r="N127" s="75">
        <v>9185.015625</v>
      </c>
      <c r="O127" s="76"/>
      <c r="P127" s="77"/>
      <c r="Q127" s="77"/>
      <c r="R127" s="87"/>
      <c r="S127" s="48">
        <v>1</v>
      </c>
      <c r="T127" s="48">
        <v>1</v>
      </c>
      <c r="U127" s="49">
        <v>0</v>
      </c>
      <c r="V127" s="49">
        <v>0</v>
      </c>
      <c r="W127" s="49">
        <v>0</v>
      </c>
      <c r="X127" s="49">
        <v>0.999997</v>
      </c>
      <c r="Y127" s="49">
        <v>0</v>
      </c>
      <c r="Z127" s="49" t="s">
        <v>2108</v>
      </c>
      <c r="AA127" s="72">
        <v>127</v>
      </c>
      <c r="AB127" s="72"/>
      <c r="AC127" s="73"/>
      <c r="AD127" s="79" t="s">
        <v>415</v>
      </c>
      <c r="AE127" s="79"/>
      <c r="AF127" s="79" t="s">
        <v>1160</v>
      </c>
      <c r="AG127" s="79" t="s">
        <v>1173</v>
      </c>
      <c r="AH127" s="79" t="s">
        <v>1208</v>
      </c>
      <c r="AI127" s="79" t="str">
        <f>REPLACE(INDEX(GroupVertices[Group],MATCH(Vertices[[#This Row],[Vertex]],GroupVertices[Vertex],0)),1,1,"")</f>
        <v>1</v>
      </c>
      <c r="AJ127" s="48">
        <v>0</v>
      </c>
      <c r="AK127" s="49">
        <v>0</v>
      </c>
      <c r="AL127" s="48">
        <v>0</v>
      </c>
      <c r="AM127" s="49">
        <v>0</v>
      </c>
      <c r="AN127" s="48">
        <v>0</v>
      </c>
      <c r="AO127" s="49">
        <v>0</v>
      </c>
      <c r="AP127" s="48">
        <v>28</v>
      </c>
      <c r="AQ127" s="49">
        <v>100</v>
      </c>
      <c r="AR127" s="48">
        <v>28</v>
      </c>
      <c r="AS127" s="48"/>
      <c r="AT127" s="48"/>
      <c r="AU127" s="48"/>
      <c r="AV127" s="48"/>
      <c r="AW127" s="48" t="s">
        <v>1024</v>
      </c>
      <c r="AX127" s="48" t="s">
        <v>1024</v>
      </c>
      <c r="AY127" s="121" t="s">
        <v>2485</v>
      </c>
      <c r="AZ127" s="121" t="s">
        <v>2485</v>
      </c>
      <c r="BA127" s="121" t="s">
        <v>2642</v>
      </c>
      <c r="BB127" s="121" t="s">
        <v>2642</v>
      </c>
      <c r="BC127" s="2"/>
      <c r="BD127" s="3"/>
      <c r="BE127" s="3"/>
      <c r="BF127" s="3"/>
      <c r="BG127" s="3"/>
    </row>
    <row r="128" spans="1:59" ht="15">
      <c r="A128" s="65" t="s">
        <v>416</v>
      </c>
      <c r="B128" s="66"/>
      <c r="C128" s="66"/>
      <c r="D128" s="67">
        <v>400</v>
      </c>
      <c r="E128" s="69"/>
      <c r="F128" s="66"/>
      <c r="G128" s="66"/>
      <c r="H128" s="70" t="s">
        <v>416</v>
      </c>
      <c r="I128" s="71"/>
      <c r="J128" s="71"/>
      <c r="K128" s="70" t="s">
        <v>416</v>
      </c>
      <c r="L128" s="74">
        <v>1</v>
      </c>
      <c r="M128" s="75">
        <v>1218.031005859375</v>
      </c>
      <c r="N128" s="75">
        <v>9185.015625</v>
      </c>
      <c r="O128" s="76"/>
      <c r="P128" s="77"/>
      <c r="Q128" s="77"/>
      <c r="R128" s="87"/>
      <c r="S128" s="48">
        <v>1</v>
      </c>
      <c r="T128" s="48">
        <v>1</v>
      </c>
      <c r="U128" s="49">
        <v>0</v>
      </c>
      <c r="V128" s="49">
        <v>0</v>
      </c>
      <c r="W128" s="49">
        <v>0</v>
      </c>
      <c r="X128" s="49">
        <v>0.999997</v>
      </c>
      <c r="Y128" s="49">
        <v>0</v>
      </c>
      <c r="Z128" s="49" t="s">
        <v>2108</v>
      </c>
      <c r="AA128" s="72">
        <v>128</v>
      </c>
      <c r="AB128" s="72"/>
      <c r="AC128" s="73"/>
      <c r="AD128" s="79" t="s">
        <v>416</v>
      </c>
      <c r="AE128" s="79"/>
      <c r="AF128" s="79"/>
      <c r="AG128" s="79"/>
      <c r="AH128" s="79"/>
      <c r="AI128" s="79" t="str">
        <f>REPLACE(INDEX(GroupVertices[Group],MATCH(Vertices[[#This Row],[Vertex]],GroupVertices[Vertex],0)),1,1,"")</f>
        <v>1</v>
      </c>
      <c r="AJ128" s="48">
        <v>0</v>
      </c>
      <c r="AK128" s="49">
        <v>0</v>
      </c>
      <c r="AL128" s="48">
        <v>0</v>
      </c>
      <c r="AM128" s="49">
        <v>0</v>
      </c>
      <c r="AN128" s="48">
        <v>0</v>
      </c>
      <c r="AO128" s="49">
        <v>0</v>
      </c>
      <c r="AP128" s="48">
        <v>10</v>
      </c>
      <c r="AQ128" s="49">
        <v>100</v>
      </c>
      <c r="AR128" s="48">
        <v>10</v>
      </c>
      <c r="AS128" s="48"/>
      <c r="AT128" s="48"/>
      <c r="AU128" s="48"/>
      <c r="AV128" s="48"/>
      <c r="AW128" s="48" t="s">
        <v>1089</v>
      </c>
      <c r="AX128" s="48" t="s">
        <v>1089</v>
      </c>
      <c r="AY128" s="121" t="s">
        <v>2486</v>
      </c>
      <c r="AZ128" s="121" t="s">
        <v>2486</v>
      </c>
      <c r="BA128" s="121" t="s">
        <v>2643</v>
      </c>
      <c r="BB128" s="121" t="s">
        <v>2643</v>
      </c>
      <c r="BC128" s="2"/>
      <c r="BD128" s="3"/>
      <c r="BE128" s="3"/>
      <c r="BF128" s="3"/>
      <c r="BG128" s="3"/>
    </row>
    <row r="129" spans="1:59" ht="15">
      <c r="A129" s="65" t="s">
        <v>418</v>
      </c>
      <c r="B129" s="66"/>
      <c r="C129" s="66"/>
      <c r="D129" s="67">
        <v>400</v>
      </c>
      <c r="E129" s="69"/>
      <c r="F129" s="66"/>
      <c r="G129" s="66"/>
      <c r="H129" s="70" t="s">
        <v>418</v>
      </c>
      <c r="I129" s="71"/>
      <c r="J129" s="71"/>
      <c r="K129" s="70" t="s">
        <v>418</v>
      </c>
      <c r="L129" s="74">
        <v>1</v>
      </c>
      <c r="M129" s="75">
        <v>1817.7587890625</v>
      </c>
      <c r="N129" s="75">
        <v>9185.015625</v>
      </c>
      <c r="O129" s="76"/>
      <c r="P129" s="77"/>
      <c r="Q129" s="77"/>
      <c r="R129" s="87"/>
      <c r="S129" s="48">
        <v>1</v>
      </c>
      <c r="T129" s="48">
        <v>1</v>
      </c>
      <c r="U129" s="49">
        <v>0</v>
      </c>
      <c r="V129" s="49">
        <v>0</v>
      </c>
      <c r="W129" s="49">
        <v>0</v>
      </c>
      <c r="X129" s="49">
        <v>0.999997</v>
      </c>
      <c r="Y129" s="49">
        <v>0</v>
      </c>
      <c r="Z129" s="49" t="s">
        <v>2108</v>
      </c>
      <c r="AA129" s="72">
        <v>129</v>
      </c>
      <c r="AB129" s="72"/>
      <c r="AC129" s="73"/>
      <c r="AD129" s="79" t="s">
        <v>418</v>
      </c>
      <c r="AE129" s="79"/>
      <c r="AF129" s="79"/>
      <c r="AG129" s="79"/>
      <c r="AH129" s="79"/>
      <c r="AI129" s="79" t="str">
        <f>REPLACE(INDEX(GroupVertices[Group],MATCH(Vertices[[#This Row],[Vertex]],GroupVertices[Vertex],0)),1,1,"")</f>
        <v>1</v>
      </c>
      <c r="AJ129" s="48">
        <v>2</v>
      </c>
      <c r="AK129" s="49">
        <v>4.3478260869565215</v>
      </c>
      <c r="AL129" s="48">
        <v>1</v>
      </c>
      <c r="AM129" s="49">
        <v>2.1739130434782608</v>
      </c>
      <c r="AN129" s="48">
        <v>0</v>
      </c>
      <c r="AO129" s="49">
        <v>0</v>
      </c>
      <c r="AP129" s="48">
        <v>43</v>
      </c>
      <c r="AQ129" s="49">
        <v>93.47826086956522</v>
      </c>
      <c r="AR129" s="48">
        <v>46</v>
      </c>
      <c r="AS129" s="48"/>
      <c r="AT129" s="48"/>
      <c r="AU129" s="48"/>
      <c r="AV129" s="48"/>
      <c r="AW129" s="48" t="s">
        <v>2368</v>
      </c>
      <c r="AX129" s="48" t="s">
        <v>2368</v>
      </c>
      <c r="AY129" s="121" t="s">
        <v>2487</v>
      </c>
      <c r="AZ129" s="121" t="s">
        <v>2487</v>
      </c>
      <c r="BA129" s="121" t="s">
        <v>2644</v>
      </c>
      <c r="BB129" s="121" t="s">
        <v>2644</v>
      </c>
      <c r="BC129" s="2"/>
      <c r="BD129" s="3"/>
      <c r="BE129" s="3"/>
      <c r="BF129" s="3"/>
      <c r="BG129" s="3"/>
    </row>
    <row r="130" spans="1:59" ht="15">
      <c r="A130" s="65" t="s">
        <v>419</v>
      </c>
      <c r="B130" s="66"/>
      <c r="C130" s="66"/>
      <c r="D130" s="67">
        <v>400</v>
      </c>
      <c r="E130" s="69"/>
      <c r="F130" s="66"/>
      <c r="G130" s="66"/>
      <c r="H130" s="70" t="s">
        <v>419</v>
      </c>
      <c r="I130" s="71"/>
      <c r="J130" s="71"/>
      <c r="K130" s="70" t="s">
        <v>419</v>
      </c>
      <c r="L130" s="74">
        <v>1</v>
      </c>
      <c r="M130" s="75">
        <v>1218.031005859375</v>
      </c>
      <c r="N130" s="75">
        <v>8424.0126953125</v>
      </c>
      <c r="O130" s="76"/>
      <c r="P130" s="77"/>
      <c r="Q130" s="77"/>
      <c r="R130" s="87"/>
      <c r="S130" s="48">
        <v>1</v>
      </c>
      <c r="T130" s="48">
        <v>1</v>
      </c>
      <c r="U130" s="49">
        <v>0</v>
      </c>
      <c r="V130" s="49">
        <v>0</v>
      </c>
      <c r="W130" s="49">
        <v>0</v>
      </c>
      <c r="X130" s="49">
        <v>0.999997</v>
      </c>
      <c r="Y130" s="49">
        <v>0</v>
      </c>
      <c r="Z130" s="49" t="s">
        <v>2108</v>
      </c>
      <c r="AA130" s="72">
        <v>130</v>
      </c>
      <c r="AB130" s="72"/>
      <c r="AC130" s="73"/>
      <c r="AD130" s="79" t="s">
        <v>419</v>
      </c>
      <c r="AE130" s="79"/>
      <c r="AF130" s="79"/>
      <c r="AG130" s="79"/>
      <c r="AH130" s="79"/>
      <c r="AI130" s="79" t="str">
        <f>REPLACE(INDEX(GroupVertices[Group],MATCH(Vertices[[#This Row],[Vertex]],GroupVertices[Vertex],0)),1,1,"")</f>
        <v>1</v>
      </c>
      <c r="AJ130" s="48">
        <v>0</v>
      </c>
      <c r="AK130" s="49">
        <v>0</v>
      </c>
      <c r="AL130" s="48">
        <v>0</v>
      </c>
      <c r="AM130" s="49">
        <v>0</v>
      </c>
      <c r="AN130" s="48">
        <v>0</v>
      </c>
      <c r="AO130" s="49">
        <v>0</v>
      </c>
      <c r="AP130" s="48">
        <v>32</v>
      </c>
      <c r="AQ130" s="49">
        <v>100</v>
      </c>
      <c r="AR130" s="48">
        <v>32</v>
      </c>
      <c r="AS130" s="48" t="s">
        <v>991</v>
      </c>
      <c r="AT130" s="48" t="s">
        <v>991</v>
      </c>
      <c r="AU130" s="48" t="s">
        <v>999</v>
      </c>
      <c r="AV130" s="48" t="s">
        <v>999</v>
      </c>
      <c r="AW130" s="48" t="s">
        <v>1094</v>
      </c>
      <c r="AX130" s="48" t="s">
        <v>1094</v>
      </c>
      <c r="AY130" s="121" t="s">
        <v>2488</v>
      </c>
      <c r="AZ130" s="121" t="s">
        <v>2488</v>
      </c>
      <c r="BA130" s="121" t="s">
        <v>2645</v>
      </c>
      <c r="BB130" s="121" t="s">
        <v>2645</v>
      </c>
      <c r="BC130" s="2"/>
      <c r="BD130" s="3"/>
      <c r="BE130" s="3"/>
      <c r="BF130" s="3"/>
      <c r="BG130" s="3"/>
    </row>
    <row r="131" spans="1:59" ht="15">
      <c r="A131" s="65" t="s">
        <v>420</v>
      </c>
      <c r="B131" s="66"/>
      <c r="C131" s="66"/>
      <c r="D131" s="67">
        <v>400</v>
      </c>
      <c r="E131" s="69"/>
      <c r="F131" s="66"/>
      <c r="G131" s="66"/>
      <c r="H131" s="70" t="s">
        <v>420</v>
      </c>
      <c r="I131" s="71"/>
      <c r="J131" s="71"/>
      <c r="K131" s="70" t="s">
        <v>420</v>
      </c>
      <c r="L131" s="74">
        <v>1</v>
      </c>
      <c r="M131" s="75">
        <v>1817.7587890625</v>
      </c>
      <c r="N131" s="75">
        <v>8424.0126953125</v>
      </c>
      <c r="O131" s="76"/>
      <c r="P131" s="77"/>
      <c r="Q131" s="77"/>
      <c r="R131" s="87"/>
      <c r="S131" s="48">
        <v>1</v>
      </c>
      <c r="T131" s="48">
        <v>1</v>
      </c>
      <c r="U131" s="49">
        <v>0</v>
      </c>
      <c r="V131" s="49">
        <v>0</v>
      </c>
      <c r="W131" s="49">
        <v>0</v>
      </c>
      <c r="X131" s="49">
        <v>0.999997</v>
      </c>
      <c r="Y131" s="49">
        <v>0</v>
      </c>
      <c r="Z131" s="49" t="s">
        <v>2108</v>
      </c>
      <c r="AA131" s="72">
        <v>131</v>
      </c>
      <c r="AB131" s="72"/>
      <c r="AC131" s="73"/>
      <c r="AD131" s="79" t="s">
        <v>420</v>
      </c>
      <c r="AE131" s="79"/>
      <c r="AF131" s="79"/>
      <c r="AG131" s="79"/>
      <c r="AH131" s="79"/>
      <c r="AI131" s="79" t="str">
        <f>REPLACE(INDEX(GroupVertices[Group],MATCH(Vertices[[#This Row],[Vertex]],GroupVertices[Vertex],0)),1,1,"")</f>
        <v>1</v>
      </c>
      <c r="AJ131" s="48">
        <v>0</v>
      </c>
      <c r="AK131" s="49">
        <v>0</v>
      </c>
      <c r="AL131" s="48">
        <v>0</v>
      </c>
      <c r="AM131" s="49">
        <v>0</v>
      </c>
      <c r="AN131" s="48">
        <v>0</v>
      </c>
      <c r="AO131" s="49">
        <v>0</v>
      </c>
      <c r="AP131" s="48">
        <v>3</v>
      </c>
      <c r="AQ131" s="49">
        <v>100</v>
      </c>
      <c r="AR131" s="48">
        <v>3</v>
      </c>
      <c r="AS131" s="48"/>
      <c r="AT131" s="48"/>
      <c r="AU131" s="48"/>
      <c r="AV131" s="48"/>
      <c r="AW131" s="48" t="s">
        <v>1095</v>
      </c>
      <c r="AX131" s="48" t="s">
        <v>1095</v>
      </c>
      <c r="AY131" s="121" t="s">
        <v>2489</v>
      </c>
      <c r="AZ131" s="121" t="s">
        <v>2489</v>
      </c>
      <c r="BA131" s="121" t="s">
        <v>2646</v>
      </c>
      <c r="BB131" s="121" t="s">
        <v>2646</v>
      </c>
      <c r="BC131" s="2"/>
      <c r="BD131" s="3"/>
      <c r="BE131" s="3"/>
      <c r="BF131" s="3"/>
      <c r="BG131" s="3"/>
    </row>
    <row r="132" spans="1:59" ht="15">
      <c r="A132" s="65" t="s">
        <v>421</v>
      </c>
      <c r="B132" s="66"/>
      <c r="C132" s="66"/>
      <c r="D132" s="67">
        <v>400</v>
      </c>
      <c r="E132" s="69"/>
      <c r="F132" s="66"/>
      <c r="G132" s="66"/>
      <c r="H132" s="70" t="s">
        <v>421</v>
      </c>
      <c r="I132" s="71"/>
      <c r="J132" s="71"/>
      <c r="K132" s="70" t="s">
        <v>421</v>
      </c>
      <c r="L132" s="74">
        <v>1</v>
      </c>
      <c r="M132" s="75">
        <v>2417.486572265625</v>
      </c>
      <c r="N132" s="75">
        <v>8424.0126953125</v>
      </c>
      <c r="O132" s="76"/>
      <c r="P132" s="77"/>
      <c r="Q132" s="77"/>
      <c r="R132" s="87"/>
      <c r="S132" s="48">
        <v>1</v>
      </c>
      <c r="T132" s="48">
        <v>1</v>
      </c>
      <c r="U132" s="49">
        <v>0</v>
      </c>
      <c r="V132" s="49">
        <v>0</v>
      </c>
      <c r="W132" s="49">
        <v>0</v>
      </c>
      <c r="X132" s="49">
        <v>0.999997</v>
      </c>
      <c r="Y132" s="49">
        <v>0</v>
      </c>
      <c r="Z132" s="49" t="s">
        <v>2108</v>
      </c>
      <c r="AA132" s="72">
        <v>132</v>
      </c>
      <c r="AB132" s="72"/>
      <c r="AC132" s="73"/>
      <c r="AD132" s="79" t="s">
        <v>421</v>
      </c>
      <c r="AE132" s="79"/>
      <c r="AF132" s="79"/>
      <c r="AG132" s="79"/>
      <c r="AH132" s="79"/>
      <c r="AI132" s="79" t="str">
        <f>REPLACE(INDEX(GroupVertices[Group],MATCH(Vertices[[#This Row],[Vertex]],GroupVertices[Vertex],0)),1,1,"")</f>
        <v>1</v>
      </c>
      <c r="AJ132" s="48">
        <v>0</v>
      </c>
      <c r="AK132" s="49">
        <v>0</v>
      </c>
      <c r="AL132" s="48">
        <v>0</v>
      </c>
      <c r="AM132" s="49">
        <v>0</v>
      </c>
      <c r="AN132" s="48">
        <v>0</v>
      </c>
      <c r="AO132" s="49">
        <v>0</v>
      </c>
      <c r="AP132" s="48">
        <v>4</v>
      </c>
      <c r="AQ132" s="49">
        <v>100</v>
      </c>
      <c r="AR132" s="48">
        <v>4</v>
      </c>
      <c r="AS132" s="48"/>
      <c r="AT132" s="48"/>
      <c r="AU132" s="48"/>
      <c r="AV132" s="48"/>
      <c r="AW132" s="48" t="s">
        <v>1012</v>
      </c>
      <c r="AX132" s="48" t="s">
        <v>1012</v>
      </c>
      <c r="AY132" s="121" t="s">
        <v>2490</v>
      </c>
      <c r="AZ132" s="121" t="s">
        <v>2490</v>
      </c>
      <c r="BA132" s="121" t="s">
        <v>2647</v>
      </c>
      <c r="BB132" s="121" t="s">
        <v>2647</v>
      </c>
      <c r="BC132" s="2"/>
      <c r="BD132" s="3"/>
      <c r="BE132" s="3"/>
      <c r="BF132" s="3"/>
      <c r="BG132" s="3"/>
    </row>
    <row r="133" spans="1:59" ht="15">
      <c r="A133" s="65" t="s">
        <v>422</v>
      </c>
      <c r="B133" s="66"/>
      <c r="C133" s="66"/>
      <c r="D133" s="67">
        <v>400</v>
      </c>
      <c r="E133" s="69"/>
      <c r="F133" s="66"/>
      <c r="G133" s="66"/>
      <c r="H133" s="70" t="s">
        <v>422</v>
      </c>
      <c r="I133" s="71"/>
      <c r="J133" s="71"/>
      <c r="K133" s="70" t="s">
        <v>422</v>
      </c>
      <c r="L133" s="74">
        <v>1</v>
      </c>
      <c r="M133" s="75">
        <v>618.3033447265625</v>
      </c>
      <c r="N133" s="75">
        <v>8424.0126953125</v>
      </c>
      <c r="O133" s="76"/>
      <c r="P133" s="77"/>
      <c r="Q133" s="77"/>
      <c r="R133" s="87"/>
      <c r="S133" s="48">
        <v>1</v>
      </c>
      <c r="T133" s="48">
        <v>1</v>
      </c>
      <c r="U133" s="49">
        <v>0</v>
      </c>
      <c r="V133" s="49">
        <v>0</v>
      </c>
      <c r="W133" s="49">
        <v>0</v>
      </c>
      <c r="X133" s="49">
        <v>0.999997</v>
      </c>
      <c r="Y133" s="49">
        <v>0</v>
      </c>
      <c r="Z133" s="49" t="s">
        <v>2108</v>
      </c>
      <c r="AA133" s="72">
        <v>133</v>
      </c>
      <c r="AB133" s="72"/>
      <c r="AC133" s="73"/>
      <c r="AD133" s="79" t="s">
        <v>422</v>
      </c>
      <c r="AE133" s="79"/>
      <c r="AF133" s="79"/>
      <c r="AG133" s="79"/>
      <c r="AH133" s="79"/>
      <c r="AI133" s="79" t="str">
        <f>REPLACE(INDEX(GroupVertices[Group],MATCH(Vertices[[#This Row],[Vertex]],GroupVertices[Vertex],0)),1,1,"")</f>
        <v>1</v>
      </c>
      <c r="AJ133" s="48">
        <v>0</v>
      </c>
      <c r="AK133" s="49">
        <v>0</v>
      </c>
      <c r="AL133" s="48">
        <v>0</v>
      </c>
      <c r="AM133" s="49">
        <v>0</v>
      </c>
      <c r="AN133" s="48">
        <v>0</v>
      </c>
      <c r="AO133" s="49">
        <v>0</v>
      </c>
      <c r="AP133" s="48">
        <v>9</v>
      </c>
      <c r="AQ133" s="49">
        <v>100</v>
      </c>
      <c r="AR133" s="48">
        <v>9</v>
      </c>
      <c r="AS133" s="48"/>
      <c r="AT133" s="48"/>
      <c r="AU133" s="48"/>
      <c r="AV133" s="48"/>
      <c r="AW133" s="48" t="s">
        <v>1096</v>
      </c>
      <c r="AX133" s="48" t="s">
        <v>1096</v>
      </c>
      <c r="AY133" s="121" t="s">
        <v>2491</v>
      </c>
      <c r="AZ133" s="121" t="s">
        <v>2491</v>
      </c>
      <c r="BA133" s="121" t="s">
        <v>2648</v>
      </c>
      <c r="BB133" s="121" t="s">
        <v>2648</v>
      </c>
      <c r="BC133" s="2"/>
      <c r="BD133" s="3"/>
      <c r="BE133" s="3"/>
      <c r="BF133" s="3"/>
      <c r="BG133" s="3"/>
    </row>
    <row r="134" spans="1:59" ht="15">
      <c r="A134" s="65" t="s">
        <v>423</v>
      </c>
      <c r="B134" s="66"/>
      <c r="C134" s="66"/>
      <c r="D134" s="67">
        <v>400</v>
      </c>
      <c r="E134" s="69"/>
      <c r="F134" s="66"/>
      <c r="G134" s="66"/>
      <c r="H134" s="70" t="s">
        <v>423</v>
      </c>
      <c r="I134" s="71"/>
      <c r="J134" s="71"/>
      <c r="K134" s="70" t="s">
        <v>423</v>
      </c>
      <c r="L134" s="74">
        <v>1</v>
      </c>
      <c r="M134" s="75">
        <v>4816.39697265625</v>
      </c>
      <c r="N134" s="75">
        <v>9185.015625</v>
      </c>
      <c r="O134" s="76"/>
      <c r="P134" s="77"/>
      <c r="Q134" s="77"/>
      <c r="R134" s="87"/>
      <c r="S134" s="48">
        <v>1</v>
      </c>
      <c r="T134" s="48">
        <v>1</v>
      </c>
      <c r="U134" s="49">
        <v>0</v>
      </c>
      <c r="V134" s="49">
        <v>0</v>
      </c>
      <c r="W134" s="49">
        <v>0</v>
      </c>
      <c r="X134" s="49">
        <v>0.999997</v>
      </c>
      <c r="Y134" s="49">
        <v>0</v>
      </c>
      <c r="Z134" s="49" t="s">
        <v>2108</v>
      </c>
      <c r="AA134" s="72">
        <v>134</v>
      </c>
      <c r="AB134" s="72"/>
      <c r="AC134" s="73"/>
      <c r="AD134" s="79" t="s">
        <v>423</v>
      </c>
      <c r="AE134" s="79"/>
      <c r="AF134" s="79"/>
      <c r="AG134" s="79"/>
      <c r="AH134" s="79"/>
      <c r="AI134" s="79" t="str">
        <f>REPLACE(INDEX(GroupVertices[Group],MATCH(Vertices[[#This Row],[Vertex]],GroupVertices[Vertex],0)),1,1,"")</f>
        <v>1</v>
      </c>
      <c r="AJ134" s="48">
        <v>1</v>
      </c>
      <c r="AK134" s="49">
        <v>4.545454545454546</v>
      </c>
      <c r="AL134" s="48">
        <v>0</v>
      </c>
      <c r="AM134" s="49">
        <v>0</v>
      </c>
      <c r="AN134" s="48">
        <v>0</v>
      </c>
      <c r="AO134" s="49">
        <v>0</v>
      </c>
      <c r="AP134" s="48">
        <v>21</v>
      </c>
      <c r="AQ134" s="49">
        <v>95.45454545454545</v>
      </c>
      <c r="AR134" s="48">
        <v>22</v>
      </c>
      <c r="AS134" s="48"/>
      <c r="AT134" s="48"/>
      <c r="AU134" s="48"/>
      <c r="AV134" s="48"/>
      <c r="AW134" s="48" t="s">
        <v>468</v>
      </c>
      <c r="AX134" s="48" t="s">
        <v>468</v>
      </c>
      <c r="AY134" s="121" t="s">
        <v>2492</v>
      </c>
      <c r="AZ134" s="121" t="s">
        <v>2492</v>
      </c>
      <c r="BA134" s="121" t="s">
        <v>2649</v>
      </c>
      <c r="BB134" s="121" t="s">
        <v>2649</v>
      </c>
      <c r="BC134" s="2"/>
      <c r="BD134" s="3"/>
      <c r="BE134" s="3"/>
      <c r="BF134" s="3"/>
      <c r="BG134" s="3"/>
    </row>
    <row r="135" spans="1:59" ht="15">
      <c r="A135" s="65" t="s">
        <v>424</v>
      </c>
      <c r="B135" s="66"/>
      <c r="C135" s="66"/>
      <c r="D135" s="67">
        <v>400</v>
      </c>
      <c r="E135" s="69"/>
      <c r="F135" s="66"/>
      <c r="G135" s="66"/>
      <c r="H135" s="70" t="s">
        <v>424</v>
      </c>
      <c r="I135" s="71"/>
      <c r="J135" s="71"/>
      <c r="K135" s="70" t="s">
        <v>424</v>
      </c>
      <c r="L135" s="74">
        <v>1</v>
      </c>
      <c r="M135" s="75">
        <v>5416.12548828125</v>
      </c>
      <c r="N135" s="75">
        <v>9185.015625</v>
      </c>
      <c r="O135" s="76"/>
      <c r="P135" s="77"/>
      <c r="Q135" s="77"/>
      <c r="R135" s="87"/>
      <c r="S135" s="48">
        <v>1</v>
      </c>
      <c r="T135" s="48">
        <v>1</v>
      </c>
      <c r="U135" s="49">
        <v>0</v>
      </c>
      <c r="V135" s="49">
        <v>0</v>
      </c>
      <c r="W135" s="49">
        <v>0</v>
      </c>
      <c r="X135" s="49">
        <v>0.999997</v>
      </c>
      <c r="Y135" s="49">
        <v>0</v>
      </c>
      <c r="Z135" s="49" t="s">
        <v>2108</v>
      </c>
      <c r="AA135" s="72">
        <v>135</v>
      </c>
      <c r="AB135" s="72"/>
      <c r="AC135" s="73"/>
      <c r="AD135" s="79" t="s">
        <v>424</v>
      </c>
      <c r="AE135" s="79"/>
      <c r="AF135" s="79"/>
      <c r="AG135" s="79"/>
      <c r="AH135" s="79"/>
      <c r="AI135" s="79" t="str">
        <f>REPLACE(INDEX(GroupVertices[Group],MATCH(Vertices[[#This Row],[Vertex]],GroupVertices[Vertex],0)),1,1,"")</f>
        <v>1</v>
      </c>
      <c r="AJ135" s="48">
        <v>2</v>
      </c>
      <c r="AK135" s="49">
        <v>1.834862385321101</v>
      </c>
      <c r="AL135" s="48">
        <v>3</v>
      </c>
      <c r="AM135" s="49">
        <v>2.7522935779816513</v>
      </c>
      <c r="AN135" s="48">
        <v>0</v>
      </c>
      <c r="AO135" s="49">
        <v>0</v>
      </c>
      <c r="AP135" s="48">
        <v>104</v>
      </c>
      <c r="AQ135" s="49">
        <v>95.41284403669725</v>
      </c>
      <c r="AR135" s="48">
        <v>109</v>
      </c>
      <c r="AS135" s="48" t="s">
        <v>992</v>
      </c>
      <c r="AT135" s="48" t="s">
        <v>992</v>
      </c>
      <c r="AU135" s="48" t="s">
        <v>1000</v>
      </c>
      <c r="AV135" s="48" t="s">
        <v>1000</v>
      </c>
      <c r="AW135" s="48" t="s">
        <v>2369</v>
      </c>
      <c r="AX135" s="48" t="s">
        <v>2369</v>
      </c>
      <c r="AY135" s="121" t="s">
        <v>2493</v>
      </c>
      <c r="AZ135" s="121" t="s">
        <v>2493</v>
      </c>
      <c r="BA135" s="121" t="s">
        <v>2650</v>
      </c>
      <c r="BB135" s="121" t="s">
        <v>2650</v>
      </c>
      <c r="BC135" s="2"/>
      <c r="BD135" s="3"/>
      <c r="BE135" s="3"/>
      <c r="BF135" s="3"/>
      <c r="BG135" s="3"/>
    </row>
    <row r="136" spans="1:59" ht="15">
      <c r="A136" s="65" t="s">
        <v>425</v>
      </c>
      <c r="B136" s="66"/>
      <c r="C136" s="66"/>
      <c r="D136" s="67">
        <v>400</v>
      </c>
      <c r="E136" s="69"/>
      <c r="F136" s="66"/>
      <c r="G136" s="66"/>
      <c r="H136" s="70" t="s">
        <v>425</v>
      </c>
      <c r="I136" s="71"/>
      <c r="J136" s="71"/>
      <c r="K136" s="70" t="s">
        <v>425</v>
      </c>
      <c r="L136" s="74">
        <v>1</v>
      </c>
      <c r="M136" s="75">
        <v>6831.560546875</v>
      </c>
      <c r="N136" s="75">
        <v>9058.6748046875</v>
      </c>
      <c r="O136" s="76"/>
      <c r="P136" s="77"/>
      <c r="Q136" s="77"/>
      <c r="R136" s="87"/>
      <c r="S136" s="48">
        <v>0</v>
      </c>
      <c r="T136" s="48">
        <v>1</v>
      </c>
      <c r="U136" s="49">
        <v>0</v>
      </c>
      <c r="V136" s="49">
        <v>0.02</v>
      </c>
      <c r="W136" s="49">
        <v>0.053377</v>
      </c>
      <c r="X136" s="49">
        <v>0.539579</v>
      </c>
      <c r="Y136" s="49">
        <v>0</v>
      </c>
      <c r="Z136" s="49">
        <v>0</v>
      </c>
      <c r="AA136" s="72">
        <v>136</v>
      </c>
      <c r="AB136" s="72"/>
      <c r="AC136" s="73"/>
      <c r="AD136" s="79" t="s">
        <v>425</v>
      </c>
      <c r="AE136" s="79"/>
      <c r="AF136" s="79"/>
      <c r="AG136" s="79"/>
      <c r="AH136" s="79"/>
      <c r="AI136" s="79" t="str">
        <f>REPLACE(INDEX(GroupVertices[Group],MATCH(Vertices[[#This Row],[Vertex]],GroupVertices[Vertex],0)),1,1,"")</f>
        <v>2</v>
      </c>
      <c r="AJ136" s="48">
        <v>4</v>
      </c>
      <c r="AK136" s="49">
        <v>2.962962962962963</v>
      </c>
      <c r="AL136" s="48">
        <v>1</v>
      </c>
      <c r="AM136" s="49">
        <v>0.7407407407407407</v>
      </c>
      <c r="AN136" s="48">
        <v>0</v>
      </c>
      <c r="AO136" s="49">
        <v>0</v>
      </c>
      <c r="AP136" s="48">
        <v>130</v>
      </c>
      <c r="AQ136" s="49">
        <v>96.29629629629629</v>
      </c>
      <c r="AR136" s="48">
        <v>135</v>
      </c>
      <c r="AS136" s="48"/>
      <c r="AT136" s="48"/>
      <c r="AU136" s="48"/>
      <c r="AV136" s="48"/>
      <c r="AW136" s="48" t="s">
        <v>1098</v>
      </c>
      <c r="AX136" s="48" t="s">
        <v>1098</v>
      </c>
      <c r="AY136" s="121" t="s">
        <v>2494</v>
      </c>
      <c r="AZ136" s="121" t="s">
        <v>2494</v>
      </c>
      <c r="BA136" s="121" t="s">
        <v>2651</v>
      </c>
      <c r="BB136" s="121" t="s">
        <v>2651</v>
      </c>
      <c r="BC136" s="2"/>
      <c r="BD136" s="3"/>
      <c r="BE136" s="3"/>
      <c r="BF136" s="3"/>
      <c r="BG136" s="3"/>
    </row>
    <row r="137" spans="1:59" ht="15">
      <c r="A137" s="65" t="s">
        <v>426</v>
      </c>
      <c r="B137" s="66"/>
      <c r="C137" s="66"/>
      <c r="D137" s="67">
        <v>400</v>
      </c>
      <c r="E137" s="69"/>
      <c r="F137" s="66"/>
      <c r="G137" s="66"/>
      <c r="H137" s="70" t="s">
        <v>426</v>
      </c>
      <c r="I137" s="71"/>
      <c r="J137" s="71"/>
      <c r="K137" s="70" t="s">
        <v>426</v>
      </c>
      <c r="L137" s="74">
        <v>1</v>
      </c>
      <c r="M137" s="75">
        <v>6015.8525390625</v>
      </c>
      <c r="N137" s="75">
        <v>9185.015625</v>
      </c>
      <c r="O137" s="76"/>
      <c r="P137" s="77"/>
      <c r="Q137" s="77"/>
      <c r="R137" s="87"/>
      <c r="S137" s="48">
        <v>1</v>
      </c>
      <c r="T137" s="48">
        <v>1</v>
      </c>
      <c r="U137" s="49">
        <v>0</v>
      </c>
      <c r="V137" s="49">
        <v>0</v>
      </c>
      <c r="W137" s="49">
        <v>0</v>
      </c>
      <c r="X137" s="49">
        <v>0.999997</v>
      </c>
      <c r="Y137" s="49">
        <v>0</v>
      </c>
      <c r="Z137" s="49" t="s">
        <v>2108</v>
      </c>
      <c r="AA137" s="72">
        <v>137</v>
      </c>
      <c r="AB137" s="72"/>
      <c r="AC137" s="73"/>
      <c r="AD137" s="79" t="s">
        <v>426</v>
      </c>
      <c r="AE137" s="79"/>
      <c r="AF137" s="79" t="s">
        <v>1160</v>
      </c>
      <c r="AG137" s="79" t="s">
        <v>1184</v>
      </c>
      <c r="AH137" s="79"/>
      <c r="AI137" s="79" t="str">
        <f>REPLACE(INDEX(GroupVertices[Group],MATCH(Vertices[[#This Row],[Vertex]],GroupVertices[Vertex],0)),1,1,"")</f>
        <v>1</v>
      </c>
      <c r="AJ137" s="48">
        <v>1</v>
      </c>
      <c r="AK137" s="49">
        <v>4.761904761904762</v>
      </c>
      <c r="AL137" s="48">
        <v>0</v>
      </c>
      <c r="AM137" s="49">
        <v>0</v>
      </c>
      <c r="AN137" s="48">
        <v>0</v>
      </c>
      <c r="AO137" s="49">
        <v>0</v>
      </c>
      <c r="AP137" s="48">
        <v>20</v>
      </c>
      <c r="AQ137" s="49">
        <v>95.23809523809524</v>
      </c>
      <c r="AR137" s="48">
        <v>21</v>
      </c>
      <c r="AS137" s="48"/>
      <c r="AT137" s="48"/>
      <c r="AU137" s="48"/>
      <c r="AV137" s="48"/>
      <c r="AW137" s="48" t="s">
        <v>2370</v>
      </c>
      <c r="AX137" s="48" t="s">
        <v>2370</v>
      </c>
      <c r="AY137" s="121" t="s">
        <v>2495</v>
      </c>
      <c r="AZ137" s="121" t="s">
        <v>2495</v>
      </c>
      <c r="BA137" s="121" t="s">
        <v>2652</v>
      </c>
      <c r="BB137" s="121" t="s">
        <v>2652</v>
      </c>
      <c r="BC137" s="2"/>
      <c r="BD137" s="3"/>
      <c r="BE137" s="3"/>
      <c r="BF137" s="3"/>
      <c r="BG137" s="3"/>
    </row>
    <row r="138" spans="1:59" ht="15">
      <c r="A138" s="65" t="s">
        <v>427</v>
      </c>
      <c r="B138" s="66"/>
      <c r="C138" s="66"/>
      <c r="D138" s="67">
        <v>400</v>
      </c>
      <c r="E138" s="69"/>
      <c r="F138" s="66"/>
      <c r="G138" s="66"/>
      <c r="H138" s="70" t="s">
        <v>427</v>
      </c>
      <c r="I138" s="71"/>
      <c r="J138" s="71"/>
      <c r="K138" s="70" t="s">
        <v>427</v>
      </c>
      <c r="L138" s="74">
        <v>1</v>
      </c>
      <c r="M138" s="75">
        <v>6015.8525390625</v>
      </c>
      <c r="N138" s="75">
        <v>7663.01025390625</v>
      </c>
      <c r="O138" s="76"/>
      <c r="P138" s="77"/>
      <c r="Q138" s="77"/>
      <c r="R138" s="87"/>
      <c r="S138" s="48">
        <v>1</v>
      </c>
      <c r="T138" s="48">
        <v>1</v>
      </c>
      <c r="U138" s="49">
        <v>0</v>
      </c>
      <c r="V138" s="49">
        <v>0</v>
      </c>
      <c r="W138" s="49">
        <v>0</v>
      </c>
      <c r="X138" s="49">
        <v>0.999997</v>
      </c>
      <c r="Y138" s="49">
        <v>0</v>
      </c>
      <c r="Z138" s="49" t="s">
        <v>2108</v>
      </c>
      <c r="AA138" s="72">
        <v>138</v>
      </c>
      <c r="AB138" s="72"/>
      <c r="AC138" s="73"/>
      <c r="AD138" s="79" t="s">
        <v>427</v>
      </c>
      <c r="AE138" s="79"/>
      <c r="AF138" s="79"/>
      <c r="AG138" s="79"/>
      <c r="AH138" s="79"/>
      <c r="AI138" s="79" t="str">
        <f>REPLACE(INDEX(GroupVertices[Group],MATCH(Vertices[[#This Row],[Vertex]],GroupVertices[Vertex],0)),1,1,"")</f>
        <v>1</v>
      </c>
      <c r="AJ138" s="48">
        <v>0</v>
      </c>
      <c r="AK138" s="49">
        <v>0</v>
      </c>
      <c r="AL138" s="48">
        <v>0</v>
      </c>
      <c r="AM138" s="49">
        <v>0</v>
      </c>
      <c r="AN138" s="48">
        <v>0</v>
      </c>
      <c r="AO138" s="49">
        <v>0</v>
      </c>
      <c r="AP138" s="48">
        <v>65</v>
      </c>
      <c r="AQ138" s="49">
        <v>100</v>
      </c>
      <c r="AR138" s="48">
        <v>65</v>
      </c>
      <c r="AS138" s="48"/>
      <c r="AT138" s="48"/>
      <c r="AU138" s="48"/>
      <c r="AV138" s="48"/>
      <c r="AW138" s="48" t="s">
        <v>2371</v>
      </c>
      <c r="AX138" s="48" t="s">
        <v>2371</v>
      </c>
      <c r="AY138" s="121" t="s">
        <v>2496</v>
      </c>
      <c r="AZ138" s="121" t="s">
        <v>2496</v>
      </c>
      <c r="BA138" s="121" t="s">
        <v>2653</v>
      </c>
      <c r="BB138" s="121" t="s">
        <v>2653</v>
      </c>
      <c r="BC138" s="2"/>
      <c r="BD138" s="3"/>
      <c r="BE138" s="3"/>
      <c r="BF138" s="3"/>
      <c r="BG138" s="3"/>
    </row>
    <row r="139" spans="1:59" ht="15">
      <c r="A139" s="65" t="s">
        <v>428</v>
      </c>
      <c r="B139" s="66"/>
      <c r="C139" s="66"/>
      <c r="D139" s="67">
        <v>400</v>
      </c>
      <c r="E139" s="69"/>
      <c r="F139" s="66"/>
      <c r="G139" s="66"/>
      <c r="H139" s="70" t="s">
        <v>428</v>
      </c>
      <c r="I139" s="71"/>
      <c r="J139" s="71"/>
      <c r="K139" s="70" t="s">
        <v>428</v>
      </c>
      <c r="L139" s="74">
        <v>1</v>
      </c>
      <c r="M139" s="75">
        <v>9420.5009765625</v>
      </c>
      <c r="N139" s="75">
        <v>628.5498657226562</v>
      </c>
      <c r="O139" s="76"/>
      <c r="P139" s="77"/>
      <c r="Q139" s="77"/>
      <c r="R139" s="87"/>
      <c r="S139" s="48">
        <v>0</v>
      </c>
      <c r="T139" s="48">
        <v>1</v>
      </c>
      <c r="U139" s="49">
        <v>0</v>
      </c>
      <c r="V139" s="49">
        <v>1</v>
      </c>
      <c r="W139" s="49">
        <v>0</v>
      </c>
      <c r="X139" s="49">
        <v>0.999997</v>
      </c>
      <c r="Y139" s="49">
        <v>0</v>
      </c>
      <c r="Z139" s="49">
        <v>0</v>
      </c>
      <c r="AA139" s="72">
        <v>139</v>
      </c>
      <c r="AB139" s="72"/>
      <c r="AC139" s="73"/>
      <c r="AD139" s="79" t="s">
        <v>428</v>
      </c>
      <c r="AE139" s="79"/>
      <c r="AF139" s="79"/>
      <c r="AG139" s="79"/>
      <c r="AH139" s="79"/>
      <c r="AI139" s="79" t="str">
        <f>REPLACE(INDEX(GroupVertices[Group],MATCH(Vertices[[#This Row],[Vertex]],GroupVertices[Vertex],0)),1,1,"")</f>
        <v>11</v>
      </c>
      <c r="AJ139" s="48">
        <v>1</v>
      </c>
      <c r="AK139" s="49">
        <v>1.8867924528301887</v>
      </c>
      <c r="AL139" s="48">
        <v>0</v>
      </c>
      <c r="AM139" s="49">
        <v>0</v>
      </c>
      <c r="AN139" s="48">
        <v>0</v>
      </c>
      <c r="AO139" s="49">
        <v>0</v>
      </c>
      <c r="AP139" s="48">
        <v>52</v>
      </c>
      <c r="AQ139" s="49">
        <v>98.11320754716981</v>
      </c>
      <c r="AR139" s="48">
        <v>53</v>
      </c>
      <c r="AS139" s="48" t="s">
        <v>993</v>
      </c>
      <c r="AT139" s="48" t="s">
        <v>993</v>
      </c>
      <c r="AU139" s="48" t="s">
        <v>1001</v>
      </c>
      <c r="AV139" s="48" t="s">
        <v>1001</v>
      </c>
      <c r="AW139" s="48" t="s">
        <v>2216</v>
      </c>
      <c r="AX139" s="48" t="s">
        <v>2216</v>
      </c>
      <c r="AY139" s="121" t="s">
        <v>2497</v>
      </c>
      <c r="AZ139" s="121" t="s">
        <v>2497</v>
      </c>
      <c r="BA139" s="121" t="s">
        <v>2654</v>
      </c>
      <c r="BB139" s="121" t="s">
        <v>2654</v>
      </c>
      <c r="BC139" s="2"/>
      <c r="BD139" s="3"/>
      <c r="BE139" s="3"/>
      <c r="BF139" s="3"/>
      <c r="BG139" s="3"/>
    </row>
    <row r="140" spans="1:59" ht="15">
      <c r="A140" s="65" t="s">
        <v>490</v>
      </c>
      <c r="B140" s="66"/>
      <c r="C140" s="66"/>
      <c r="D140" s="67">
        <v>400</v>
      </c>
      <c r="E140" s="69"/>
      <c r="F140" s="66"/>
      <c r="G140" s="66"/>
      <c r="H140" s="70" t="s">
        <v>490</v>
      </c>
      <c r="I140" s="71"/>
      <c r="J140" s="71"/>
      <c r="K140" s="70" t="s">
        <v>490</v>
      </c>
      <c r="L140" s="74">
        <v>1</v>
      </c>
      <c r="M140" s="75">
        <v>9420.5009765625</v>
      </c>
      <c r="N140" s="75">
        <v>1018.6842651367188</v>
      </c>
      <c r="O140" s="76"/>
      <c r="P140" s="77"/>
      <c r="Q140" s="77"/>
      <c r="R140" s="87"/>
      <c r="S140" s="48">
        <v>1</v>
      </c>
      <c r="T140" s="48">
        <v>0</v>
      </c>
      <c r="U140" s="49">
        <v>0</v>
      </c>
      <c r="V140" s="49">
        <v>1</v>
      </c>
      <c r="W140" s="49">
        <v>0</v>
      </c>
      <c r="X140" s="49">
        <v>0.999997</v>
      </c>
      <c r="Y140" s="49">
        <v>0</v>
      </c>
      <c r="Z140" s="49">
        <v>0</v>
      </c>
      <c r="AA140" s="72">
        <v>140</v>
      </c>
      <c r="AB140" s="72"/>
      <c r="AC140" s="73"/>
      <c r="AD140" s="79"/>
      <c r="AE140" s="79"/>
      <c r="AF140" s="79"/>
      <c r="AG140" s="79"/>
      <c r="AH140" s="79"/>
      <c r="AI140" s="79" t="str">
        <f>REPLACE(INDEX(GroupVertices[Group],MATCH(Vertices[[#This Row],[Vertex]],GroupVertices[Vertex],0)),1,1,"")</f>
        <v>11</v>
      </c>
      <c r="AJ140" s="48"/>
      <c r="AK140" s="49"/>
      <c r="AL140" s="48"/>
      <c r="AM140" s="49"/>
      <c r="AN140" s="48"/>
      <c r="AO140" s="49"/>
      <c r="AP140" s="48"/>
      <c r="AQ140" s="49"/>
      <c r="AR140" s="48"/>
      <c r="AS140" s="48"/>
      <c r="AT140" s="48"/>
      <c r="AU140" s="48"/>
      <c r="AV140" s="48"/>
      <c r="AW140" s="48"/>
      <c r="AX140" s="48"/>
      <c r="AY140" s="48"/>
      <c r="AZ140" s="48"/>
      <c r="BA140" s="48"/>
      <c r="BB140" s="48"/>
      <c r="BC140" s="2"/>
      <c r="BD140" s="3"/>
      <c r="BE140" s="3"/>
      <c r="BF140" s="3"/>
      <c r="BG140" s="3"/>
    </row>
    <row r="141" spans="1:59" ht="15">
      <c r="A141" s="65" t="s">
        <v>429</v>
      </c>
      <c r="B141" s="66"/>
      <c r="C141" s="66"/>
      <c r="D141" s="67">
        <v>400</v>
      </c>
      <c r="E141" s="69"/>
      <c r="F141" s="66"/>
      <c r="G141" s="66"/>
      <c r="H141" s="70" t="s">
        <v>429</v>
      </c>
      <c r="I141" s="71"/>
      <c r="J141" s="71"/>
      <c r="K141" s="70" t="s">
        <v>429</v>
      </c>
      <c r="L141" s="74">
        <v>1</v>
      </c>
      <c r="M141" s="75">
        <v>6015.8525390625</v>
      </c>
      <c r="N141" s="75">
        <v>6141.00439453125</v>
      </c>
      <c r="O141" s="76"/>
      <c r="P141" s="77"/>
      <c r="Q141" s="77"/>
      <c r="R141" s="87"/>
      <c r="S141" s="48">
        <v>1</v>
      </c>
      <c r="T141" s="48">
        <v>1</v>
      </c>
      <c r="U141" s="49">
        <v>0</v>
      </c>
      <c r="V141" s="49">
        <v>0</v>
      </c>
      <c r="W141" s="49">
        <v>0</v>
      </c>
      <c r="X141" s="49">
        <v>0.999997</v>
      </c>
      <c r="Y141" s="49">
        <v>0</v>
      </c>
      <c r="Z141" s="49" t="s">
        <v>2108</v>
      </c>
      <c r="AA141" s="72">
        <v>141</v>
      </c>
      <c r="AB141" s="72"/>
      <c r="AC141" s="73"/>
      <c r="AD141" s="79" t="s">
        <v>429</v>
      </c>
      <c r="AE141" s="79"/>
      <c r="AF141" s="79"/>
      <c r="AG141" s="79"/>
      <c r="AH141" s="79"/>
      <c r="AI141" s="79" t="str">
        <f>REPLACE(INDEX(GroupVertices[Group],MATCH(Vertices[[#This Row],[Vertex]],GroupVertices[Vertex],0)),1,1,"")</f>
        <v>1</v>
      </c>
      <c r="AJ141" s="48">
        <v>1</v>
      </c>
      <c r="AK141" s="49">
        <v>2</v>
      </c>
      <c r="AL141" s="48">
        <v>0</v>
      </c>
      <c r="AM141" s="49">
        <v>0</v>
      </c>
      <c r="AN141" s="48">
        <v>0</v>
      </c>
      <c r="AO141" s="49">
        <v>0</v>
      </c>
      <c r="AP141" s="48">
        <v>49</v>
      </c>
      <c r="AQ141" s="49">
        <v>98</v>
      </c>
      <c r="AR141" s="48">
        <v>50</v>
      </c>
      <c r="AS141" s="48"/>
      <c r="AT141" s="48"/>
      <c r="AU141" s="48"/>
      <c r="AV141" s="48"/>
      <c r="AW141" s="48" t="s">
        <v>2372</v>
      </c>
      <c r="AX141" s="48" t="s">
        <v>2372</v>
      </c>
      <c r="AY141" s="121" t="s">
        <v>2498</v>
      </c>
      <c r="AZ141" s="121" t="s">
        <v>2498</v>
      </c>
      <c r="BA141" s="121" t="s">
        <v>2655</v>
      </c>
      <c r="BB141" s="121" t="s">
        <v>2655</v>
      </c>
      <c r="BC141" s="2"/>
      <c r="BD141" s="3"/>
      <c r="BE141" s="3"/>
      <c r="BF141" s="3"/>
      <c r="BG141" s="3"/>
    </row>
    <row r="142" spans="1:59" ht="15">
      <c r="A142" s="65" t="s">
        <v>430</v>
      </c>
      <c r="B142" s="66"/>
      <c r="C142" s="66"/>
      <c r="D142" s="67">
        <v>400</v>
      </c>
      <c r="E142" s="69"/>
      <c r="F142" s="66"/>
      <c r="G142" s="66"/>
      <c r="H142" s="70" t="s">
        <v>430</v>
      </c>
      <c r="I142" s="71"/>
      <c r="J142" s="71"/>
      <c r="K142" s="70" t="s">
        <v>430</v>
      </c>
      <c r="L142" s="74">
        <v>1</v>
      </c>
      <c r="M142" s="75">
        <v>618.3033447265625</v>
      </c>
      <c r="N142" s="75">
        <v>5380.00146484375</v>
      </c>
      <c r="O142" s="76"/>
      <c r="P142" s="77"/>
      <c r="Q142" s="77"/>
      <c r="R142" s="87"/>
      <c r="S142" s="48">
        <v>1</v>
      </c>
      <c r="T142" s="48">
        <v>1</v>
      </c>
      <c r="U142" s="49">
        <v>0</v>
      </c>
      <c r="V142" s="49">
        <v>0</v>
      </c>
      <c r="W142" s="49">
        <v>0</v>
      </c>
      <c r="X142" s="49">
        <v>0.999997</v>
      </c>
      <c r="Y142" s="49">
        <v>0</v>
      </c>
      <c r="Z142" s="49" t="s">
        <v>2108</v>
      </c>
      <c r="AA142" s="72">
        <v>142</v>
      </c>
      <c r="AB142" s="72"/>
      <c r="AC142" s="73"/>
      <c r="AD142" s="79" t="s">
        <v>430</v>
      </c>
      <c r="AE142" s="79"/>
      <c r="AF142" s="79"/>
      <c r="AG142" s="79"/>
      <c r="AH142" s="79"/>
      <c r="AI142" s="79" t="str">
        <f>REPLACE(INDEX(GroupVertices[Group],MATCH(Vertices[[#This Row],[Vertex]],GroupVertices[Vertex],0)),1,1,"")</f>
        <v>1</v>
      </c>
      <c r="AJ142" s="48">
        <v>0</v>
      </c>
      <c r="AK142" s="49">
        <v>0</v>
      </c>
      <c r="AL142" s="48">
        <v>4</v>
      </c>
      <c r="AM142" s="49">
        <v>4.301075268817204</v>
      </c>
      <c r="AN142" s="48">
        <v>0</v>
      </c>
      <c r="AO142" s="49">
        <v>0</v>
      </c>
      <c r="AP142" s="48">
        <v>89</v>
      </c>
      <c r="AQ142" s="49">
        <v>95.6989247311828</v>
      </c>
      <c r="AR142" s="48">
        <v>93</v>
      </c>
      <c r="AS142" s="48"/>
      <c r="AT142" s="48"/>
      <c r="AU142" s="48"/>
      <c r="AV142" s="48"/>
      <c r="AW142" s="48" t="s">
        <v>1103</v>
      </c>
      <c r="AX142" s="48" t="s">
        <v>1103</v>
      </c>
      <c r="AY142" s="121" t="s">
        <v>2499</v>
      </c>
      <c r="AZ142" s="121" t="s">
        <v>2499</v>
      </c>
      <c r="BA142" s="121" t="s">
        <v>2656</v>
      </c>
      <c r="BB142" s="121" t="s">
        <v>2656</v>
      </c>
      <c r="BC142" s="2"/>
      <c r="BD142" s="3"/>
      <c r="BE142" s="3"/>
      <c r="BF142" s="3"/>
      <c r="BG142" s="3"/>
    </row>
    <row r="143" spans="1:59" ht="15">
      <c r="A143" s="65" t="s">
        <v>431</v>
      </c>
      <c r="B143" s="66"/>
      <c r="C143" s="66"/>
      <c r="D143" s="67">
        <v>400</v>
      </c>
      <c r="E143" s="69"/>
      <c r="F143" s="66"/>
      <c r="G143" s="66"/>
      <c r="H143" s="70" t="s">
        <v>431</v>
      </c>
      <c r="I143" s="71"/>
      <c r="J143" s="71"/>
      <c r="K143" s="70" t="s">
        <v>431</v>
      </c>
      <c r="L143" s="74">
        <v>1</v>
      </c>
      <c r="M143" s="75">
        <v>1218.031005859375</v>
      </c>
      <c r="N143" s="75">
        <v>5380.00146484375</v>
      </c>
      <c r="O143" s="76"/>
      <c r="P143" s="77"/>
      <c r="Q143" s="77"/>
      <c r="R143" s="87"/>
      <c r="S143" s="48">
        <v>1</v>
      </c>
      <c r="T143" s="48">
        <v>1</v>
      </c>
      <c r="U143" s="49">
        <v>0</v>
      </c>
      <c r="V143" s="49">
        <v>0</v>
      </c>
      <c r="W143" s="49">
        <v>0</v>
      </c>
      <c r="X143" s="49">
        <v>0.999997</v>
      </c>
      <c r="Y143" s="49">
        <v>0</v>
      </c>
      <c r="Z143" s="49" t="s">
        <v>2108</v>
      </c>
      <c r="AA143" s="72">
        <v>143</v>
      </c>
      <c r="AB143" s="72"/>
      <c r="AC143" s="73"/>
      <c r="AD143" s="79" t="s">
        <v>431</v>
      </c>
      <c r="AE143" s="79"/>
      <c r="AF143" s="79"/>
      <c r="AG143" s="79"/>
      <c r="AH143" s="79"/>
      <c r="AI143" s="79" t="str">
        <f>REPLACE(INDEX(GroupVertices[Group],MATCH(Vertices[[#This Row],[Vertex]],GroupVertices[Vertex],0)),1,1,"")</f>
        <v>1</v>
      </c>
      <c r="AJ143" s="48">
        <v>0</v>
      </c>
      <c r="AK143" s="49">
        <v>0</v>
      </c>
      <c r="AL143" s="48">
        <v>0</v>
      </c>
      <c r="AM143" s="49">
        <v>0</v>
      </c>
      <c r="AN143" s="48">
        <v>0</v>
      </c>
      <c r="AO143" s="49">
        <v>0</v>
      </c>
      <c r="AP143" s="48">
        <v>42</v>
      </c>
      <c r="AQ143" s="49">
        <v>100</v>
      </c>
      <c r="AR143" s="48">
        <v>42</v>
      </c>
      <c r="AS143" s="48"/>
      <c r="AT143" s="48"/>
      <c r="AU143" s="48"/>
      <c r="AV143" s="48"/>
      <c r="AW143" s="48" t="s">
        <v>1104</v>
      </c>
      <c r="AX143" s="48" t="s">
        <v>1104</v>
      </c>
      <c r="AY143" s="121" t="s">
        <v>2500</v>
      </c>
      <c r="AZ143" s="121" t="s">
        <v>2500</v>
      </c>
      <c r="BA143" s="121" t="s">
        <v>2657</v>
      </c>
      <c r="BB143" s="121" t="s">
        <v>2657</v>
      </c>
      <c r="BC143" s="2"/>
      <c r="BD143" s="3"/>
      <c r="BE143" s="3"/>
      <c r="BF143" s="3"/>
      <c r="BG143" s="3"/>
    </row>
    <row r="144" spans="1:59" ht="15">
      <c r="A144" s="65" t="s">
        <v>432</v>
      </c>
      <c r="B144" s="66"/>
      <c r="C144" s="66"/>
      <c r="D144" s="67">
        <v>1000</v>
      </c>
      <c r="E144" s="69"/>
      <c r="F144" s="66"/>
      <c r="G144" s="66"/>
      <c r="H144" s="70" t="s">
        <v>432</v>
      </c>
      <c r="I144" s="71"/>
      <c r="J144" s="71"/>
      <c r="K144" s="70" t="s">
        <v>432</v>
      </c>
      <c r="L144" s="74">
        <v>394.43981481481484</v>
      </c>
      <c r="M144" s="75">
        <v>8152.05078125</v>
      </c>
      <c r="N144" s="75">
        <v>5750.8701171875</v>
      </c>
      <c r="O144" s="76"/>
      <c r="P144" s="77"/>
      <c r="Q144" s="77"/>
      <c r="R144" s="87"/>
      <c r="S144" s="48">
        <v>0</v>
      </c>
      <c r="T144" s="48">
        <v>2</v>
      </c>
      <c r="U144" s="49">
        <v>17</v>
      </c>
      <c r="V144" s="49">
        <v>0.020833</v>
      </c>
      <c r="W144" s="49">
        <v>0.061292</v>
      </c>
      <c r="X144" s="49">
        <v>0.939869</v>
      </c>
      <c r="Y144" s="49">
        <v>0</v>
      </c>
      <c r="Z144" s="49">
        <v>0</v>
      </c>
      <c r="AA144" s="72">
        <v>144</v>
      </c>
      <c r="AB144" s="72"/>
      <c r="AC144" s="73"/>
      <c r="AD144" s="79" t="s">
        <v>432</v>
      </c>
      <c r="AE144" s="79"/>
      <c r="AF144" s="79"/>
      <c r="AG144" s="79"/>
      <c r="AH144" s="79"/>
      <c r="AI144" s="79" t="str">
        <f>REPLACE(INDEX(GroupVertices[Group],MATCH(Vertices[[#This Row],[Vertex]],GroupVertices[Vertex],0)),1,1,"")</f>
        <v>3</v>
      </c>
      <c r="AJ144" s="48">
        <v>2</v>
      </c>
      <c r="AK144" s="49">
        <v>2.4390243902439024</v>
      </c>
      <c r="AL144" s="48">
        <v>0</v>
      </c>
      <c r="AM144" s="49">
        <v>0</v>
      </c>
      <c r="AN144" s="48">
        <v>0</v>
      </c>
      <c r="AO144" s="49">
        <v>0</v>
      </c>
      <c r="AP144" s="48">
        <v>80</v>
      </c>
      <c r="AQ144" s="49">
        <v>97.5609756097561</v>
      </c>
      <c r="AR144" s="48">
        <v>82</v>
      </c>
      <c r="AS144" s="48"/>
      <c r="AT144" s="48"/>
      <c r="AU144" s="48"/>
      <c r="AV144" s="48"/>
      <c r="AW144" s="48" t="s">
        <v>1105</v>
      </c>
      <c r="AX144" s="48" t="s">
        <v>1105</v>
      </c>
      <c r="AY144" s="121" t="s">
        <v>2501</v>
      </c>
      <c r="AZ144" s="121" t="s">
        <v>2501</v>
      </c>
      <c r="BA144" s="121" t="s">
        <v>2658</v>
      </c>
      <c r="BB144" s="121" t="s">
        <v>2658</v>
      </c>
      <c r="BC144" s="2"/>
      <c r="BD144" s="3"/>
      <c r="BE144" s="3"/>
      <c r="BF144" s="3"/>
      <c r="BG144" s="3"/>
    </row>
    <row r="145" spans="1:59" ht="15">
      <c r="A145" s="65" t="s">
        <v>434</v>
      </c>
      <c r="B145" s="66"/>
      <c r="C145" s="66"/>
      <c r="D145" s="67">
        <v>400</v>
      </c>
      <c r="E145" s="69"/>
      <c r="F145" s="66"/>
      <c r="G145" s="66"/>
      <c r="H145" s="70" t="s">
        <v>434</v>
      </c>
      <c r="I145" s="71"/>
      <c r="J145" s="71"/>
      <c r="K145" s="70" t="s">
        <v>434</v>
      </c>
      <c r="L145" s="74">
        <v>1</v>
      </c>
      <c r="M145" s="75">
        <v>5416.12548828125</v>
      </c>
      <c r="N145" s="75">
        <v>6141.00439453125</v>
      </c>
      <c r="O145" s="76"/>
      <c r="P145" s="77"/>
      <c r="Q145" s="77"/>
      <c r="R145" s="87"/>
      <c r="S145" s="48">
        <v>1</v>
      </c>
      <c r="T145" s="48">
        <v>1</v>
      </c>
      <c r="U145" s="49">
        <v>0</v>
      </c>
      <c r="V145" s="49">
        <v>0</v>
      </c>
      <c r="W145" s="49">
        <v>0</v>
      </c>
      <c r="X145" s="49">
        <v>0.999997</v>
      </c>
      <c r="Y145" s="49">
        <v>0</v>
      </c>
      <c r="Z145" s="49" t="s">
        <v>2108</v>
      </c>
      <c r="AA145" s="72">
        <v>145</v>
      </c>
      <c r="AB145" s="72"/>
      <c r="AC145" s="73"/>
      <c r="AD145" s="79" t="s">
        <v>434</v>
      </c>
      <c r="AE145" s="79"/>
      <c r="AF145" s="79"/>
      <c r="AG145" s="79"/>
      <c r="AH145" s="79"/>
      <c r="AI145" s="79" t="str">
        <f>REPLACE(INDEX(GroupVertices[Group],MATCH(Vertices[[#This Row],[Vertex]],GroupVertices[Vertex],0)),1,1,"")</f>
        <v>1</v>
      </c>
      <c r="AJ145" s="48">
        <v>4</v>
      </c>
      <c r="AK145" s="49">
        <v>7.407407407407407</v>
      </c>
      <c r="AL145" s="48">
        <v>0</v>
      </c>
      <c r="AM145" s="49">
        <v>0</v>
      </c>
      <c r="AN145" s="48">
        <v>0</v>
      </c>
      <c r="AO145" s="49">
        <v>0</v>
      </c>
      <c r="AP145" s="48">
        <v>50</v>
      </c>
      <c r="AQ145" s="49">
        <v>92.5925925925926</v>
      </c>
      <c r="AR145" s="48">
        <v>54</v>
      </c>
      <c r="AS145" s="48"/>
      <c r="AT145" s="48"/>
      <c r="AU145" s="48"/>
      <c r="AV145" s="48"/>
      <c r="AW145" s="48" t="s">
        <v>1106</v>
      </c>
      <c r="AX145" s="48" t="s">
        <v>1106</v>
      </c>
      <c r="AY145" s="121" t="s">
        <v>2502</v>
      </c>
      <c r="AZ145" s="121" t="s">
        <v>2502</v>
      </c>
      <c r="BA145" s="121" t="s">
        <v>2659</v>
      </c>
      <c r="BB145" s="121" t="s">
        <v>2659</v>
      </c>
      <c r="BC145" s="2"/>
      <c r="BD145" s="3"/>
      <c r="BE145" s="3"/>
      <c r="BF145" s="3"/>
      <c r="BG145" s="3"/>
    </row>
    <row r="146" spans="1:59" ht="15">
      <c r="A146" s="65" t="s">
        <v>435</v>
      </c>
      <c r="B146" s="66"/>
      <c r="C146" s="66"/>
      <c r="D146" s="67">
        <v>400</v>
      </c>
      <c r="E146" s="69"/>
      <c r="F146" s="66"/>
      <c r="G146" s="66"/>
      <c r="H146" s="70" t="s">
        <v>435</v>
      </c>
      <c r="I146" s="71"/>
      <c r="J146" s="71"/>
      <c r="K146" s="70" t="s">
        <v>435</v>
      </c>
      <c r="L146" s="74">
        <v>1</v>
      </c>
      <c r="M146" s="75">
        <v>3616.94189453125</v>
      </c>
      <c r="N146" s="75">
        <v>6141.00439453125</v>
      </c>
      <c r="O146" s="76"/>
      <c r="P146" s="77"/>
      <c r="Q146" s="77"/>
      <c r="R146" s="87"/>
      <c r="S146" s="48">
        <v>1</v>
      </c>
      <c r="T146" s="48">
        <v>1</v>
      </c>
      <c r="U146" s="49">
        <v>0</v>
      </c>
      <c r="V146" s="49">
        <v>0</v>
      </c>
      <c r="W146" s="49">
        <v>0</v>
      </c>
      <c r="X146" s="49">
        <v>0.999997</v>
      </c>
      <c r="Y146" s="49">
        <v>0</v>
      </c>
      <c r="Z146" s="49" t="s">
        <v>2108</v>
      </c>
      <c r="AA146" s="72">
        <v>146</v>
      </c>
      <c r="AB146" s="72"/>
      <c r="AC146" s="73"/>
      <c r="AD146" s="79" t="s">
        <v>435</v>
      </c>
      <c r="AE146" s="79"/>
      <c r="AF146" s="79"/>
      <c r="AG146" s="79"/>
      <c r="AH146" s="79"/>
      <c r="AI146" s="79" t="str">
        <f>REPLACE(INDEX(GroupVertices[Group],MATCH(Vertices[[#This Row],[Vertex]],GroupVertices[Vertex],0)),1,1,"")</f>
        <v>1</v>
      </c>
      <c r="AJ146" s="48">
        <v>0</v>
      </c>
      <c r="AK146" s="49">
        <v>0</v>
      </c>
      <c r="AL146" s="48">
        <v>0</v>
      </c>
      <c r="AM146" s="49">
        <v>0</v>
      </c>
      <c r="AN146" s="48">
        <v>0</v>
      </c>
      <c r="AO146" s="49">
        <v>0</v>
      </c>
      <c r="AP146" s="48">
        <v>46</v>
      </c>
      <c r="AQ146" s="49">
        <v>100</v>
      </c>
      <c r="AR146" s="48">
        <v>46</v>
      </c>
      <c r="AS146" s="48"/>
      <c r="AT146" s="48"/>
      <c r="AU146" s="48"/>
      <c r="AV146" s="48"/>
      <c r="AW146" s="48" t="s">
        <v>1107</v>
      </c>
      <c r="AX146" s="48" t="s">
        <v>1107</v>
      </c>
      <c r="AY146" s="121" t="s">
        <v>2503</v>
      </c>
      <c r="AZ146" s="121" t="s">
        <v>2503</v>
      </c>
      <c r="BA146" s="121" t="s">
        <v>2660</v>
      </c>
      <c r="BB146" s="121" t="s">
        <v>2660</v>
      </c>
      <c r="BC146" s="2"/>
      <c r="BD146" s="3"/>
      <c r="BE146" s="3"/>
      <c r="BF146" s="3"/>
      <c r="BG146" s="3"/>
    </row>
    <row r="147" spans="1:59" ht="15">
      <c r="A147" s="65" t="s">
        <v>436</v>
      </c>
      <c r="B147" s="66"/>
      <c r="C147" s="66"/>
      <c r="D147" s="67">
        <v>400</v>
      </c>
      <c r="E147" s="69"/>
      <c r="F147" s="66"/>
      <c r="G147" s="66"/>
      <c r="H147" s="70" t="s">
        <v>436</v>
      </c>
      <c r="I147" s="71"/>
      <c r="J147" s="71"/>
      <c r="K147" s="70" t="s">
        <v>436</v>
      </c>
      <c r="L147" s="74">
        <v>1</v>
      </c>
      <c r="M147" s="75">
        <v>4216.66943359375</v>
      </c>
      <c r="N147" s="75">
        <v>6141.00439453125</v>
      </c>
      <c r="O147" s="76"/>
      <c r="P147" s="77"/>
      <c r="Q147" s="77"/>
      <c r="R147" s="87"/>
      <c r="S147" s="48">
        <v>1</v>
      </c>
      <c r="T147" s="48">
        <v>1</v>
      </c>
      <c r="U147" s="49">
        <v>0</v>
      </c>
      <c r="V147" s="49">
        <v>0</v>
      </c>
      <c r="W147" s="49">
        <v>0</v>
      </c>
      <c r="X147" s="49">
        <v>0.999997</v>
      </c>
      <c r="Y147" s="49">
        <v>0</v>
      </c>
      <c r="Z147" s="49" t="s">
        <v>2108</v>
      </c>
      <c r="AA147" s="72">
        <v>147</v>
      </c>
      <c r="AB147" s="72"/>
      <c r="AC147" s="73"/>
      <c r="AD147" s="79" t="s">
        <v>436</v>
      </c>
      <c r="AE147" s="79"/>
      <c r="AF147" s="79"/>
      <c r="AG147" s="79"/>
      <c r="AH147" s="79"/>
      <c r="AI147" s="79" t="str">
        <f>REPLACE(INDEX(GroupVertices[Group],MATCH(Vertices[[#This Row],[Vertex]],GroupVertices[Vertex],0)),1,1,"")</f>
        <v>1</v>
      </c>
      <c r="AJ147" s="48">
        <v>1</v>
      </c>
      <c r="AK147" s="49">
        <v>9.090909090909092</v>
      </c>
      <c r="AL147" s="48">
        <v>0</v>
      </c>
      <c r="AM147" s="49">
        <v>0</v>
      </c>
      <c r="AN147" s="48">
        <v>0</v>
      </c>
      <c r="AO147" s="49">
        <v>0</v>
      </c>
      <c r="AP147" s="48">
        <v>10</v>
      </c>
      <c r="AQ147" s="49">
        <v>90.9090909090909</v>
      </c>
      <c r="AR147" s="48">
        <v>11</v>
      </c>
      <c r="AS147" s="48"/>
      <c r="AT147" s="48"/>
      <c r="AU147" s="48"/>
      <c r="AV147" s="48"/>
      <c r="AW147" s="48" t="s">
        <v>1108</v>
      </c>
      <c r="AX147" s="48" t="s">
        <v>1108</v>
      </c>
      <c r="AY147" s="121" t="s">
        <v>2504</v>
      </c>
      <c r="AZ147" s="121" t="s">
        <v>2504</v>
      </c>
      <c r="BA147" s="121" t="s">
        <v>2661</v>
      </c>
      <c r="BB147" s="121" t="s">
        <v>2661</v>
      </c>
      <c r="BC147" s="2"/>
      <c r="BD147" s="3"/>
      <c r="BE147" s="3"/>
      <c r="BF147" s="3"/>
      <c r="BG147" s="3"/>
    </row>
    <row r="148" spans="1:59" ht="15">
      <c r="A148" s="65" t="s">
        <v>437</v>
      </c>
      <c r="B148" s="66"/>
      <c r="C148" s="66"/>
      <c r="D148" s="67">
        <v>400</v>
      </c>
      <c r="E148" s="69"/>
      <c r="F148" s="66"/>
      <c r="G148" s="66"/>
      <c r="H148" s="70" t="s">
        <v>437</v>
      </c>
      <c r="I148" s="71"/>
      <c r="J148" s="71"/>
      <c r="K148" s="70" t="s">
        <v>437</v>
      </c>
      <c r="L148" s="74">
        <v>1</v>
      </c>
      <c r="M148" s="75">
        <v>4816.39697265625</v>
      </c>
      <c r="N148" s="75">
        <v>6141.00439453125</v>
      </c>
      <c r="O148" s="76"/>
      <c r="P148" s="77"/>
      <c r="Q148" s="77"/>
      <c r="R148" s="87"/>
      <c r="S148" s="48">
        <v>1</v>
      </c>
      <c r="T148" s="48">
        <v>1</v>
      </c>
      <c r="U148" s="49">
        <v>0</v>
      </c>
      <c r="V148" s="49">
        <v>0</v>
      </c>
      <c r="W148" s="49">
        <v>0</v>
      </c>
      <c r="X148" s="49">
        <v>0.999997</v>
      </c>
      <c r="Y148" s="49">
        <v>0</v>
      </c>
      <c r="Z148" s="49" t="s">
        <v>2108</v>
      </c>
      <c r="AA148" s="72">
        <v>148</v>
      </c>
      <c r="AB148" s="72"/>
      <c r="AC148" s="73"/>
      <c r="AD148" s="79" t="s">
        <v>437</v>
      </c>
      <c r="AE148" s="79"/>
      <c r="AF148" s="79"/>
      <c r="AG148" s="79"/>
      <c r="AH148" s="79"/>
      <c r="AI148" s="79" t="str">
        <f>REPLACE(INDEX(GroupVertices[Group],MATCH(Vertices[[#This Row],[Vertex]],GroupVertices[Vertex],0)),1,1,"")</f>
        <v>1</v>
      </c>
      <c r="AJ148" s="48">
        <v>0</v>
      </c>
      <c r="AK148" s="49">
        <v>0</v>
      </c>
      <c r="AL148" s="48">
        <v>0</v>
      </c>
      <c r="AM148" s="49">
        <v>0</v>
      </c>
      <c r="AN148" s="48">
        <v>0</v>
      </c>
      <c r="AO148" s="49">
        <v>0</v>
      </c>
      <c r="AP148" s="48">
        <v>6</v>
      </c>
      <c r="AQ148" s="49">
        <v>100</v>
      </c>
      <c r="AR148" s="48">
        <v>6</v>
      </c>
      <c r="AS148" s="48"/>
      <c r="AT148" s="48"/>
      <c r="AU148" s="48"/>
      <c r="AV148" s="48"/>
      <c r="AW148" s="48" t="s">
        <v>1109</v>
      </c>
      <c r="AX148" s="48" t="s">
        <v>1109</v>
      </c>
      <c r="AY148" s="121" t="s">
        <v>2505</v>
      </c>
      <c r="AZ148" s="121" t="s">
        <v>2505</v>
      </c>
      <c r="BA148" s="121" t="s">
        <v>2662</v>
      </c>
      <c r="BB148" s="121" t="s">
        <v>2662</v>
      </c>
      <c r="BC148" s="2"/>
      <c r="BD148" s="3"/>
      <c r="BE148" s="3"/>
      <c r="BF148" s="3"/>
      <c r="BG148" s="3"/>
    </row>
    <row r="149" spans="1:59" ht="15">
      <c r="A149" s="65" t="s">
        <v>438</v>
      </c>
      <c r="B149" s="66"/>
      <c r="C149" s="66"/>
      <c r="D149" s="67">
        <v>400</v>
      </c>
      <c r="E149" s="69"/>
      <c r="F149" s="66"/>
      <c r="G149" s="66"/>
      <c r="H149" s="70" t="s">
        <v>438</v>
      </c>
      <c r="I149" s="71"/>
      <c r="J149" s="71"/>
      <c r="K149" s="70" t="s">
        <v>438</v>
      </c>
      <c r="L149" s="74">
        <v>1</v>
      </c>
      <c r="M149" s="75">
        <v>4216.66943359375</v>
      </c>
      <c r="N149" s="75">
        <v>5380.00146484375</v>
      </c>
      <c r="O149" s="76"/>
      <c r="P149" s="77"/>
      <c r="Q149" s="77"/>
      <c r="R149" s="87"/>
      <c r="S149" s="48">
        <v>1</v>
      </c>
      <c r="T149" s="48">
        <v>1</v>
      </c>
      <c r="U149" s="49">
        <v>0</v>
      </c>
      <c r="V149" s="49">
        <v>0</v>
      </c>
      <c r="W149" s="49">
        <v>0</v>
      </c>
      <c r="X149" s="49">
        <v>0.999997</v>
      </c>
      <c r="Y149" s="49">
        <v>0</v>
      </c>
      <c r="Z149" s="49" t="s">
        <v>2108</v>
      </c>
      <c r="AA149" s="72">
        <v>149</v>
      </c>
      <c r="AB149" s="72"/>
      <c r="AC149" s="73"/>
      <c r="AD149" s="79" t="s">
        <v>438</v>
      </c>
      <c r="AE149" s="79"/>
      <c r="AF149" s="79"/>
      <c r="AG149" s="79"/>
      <c r="AH149" s="79"/>
      <c r="AI149" s="79" t="str">
        <f>REPLACE(INDEX(GroupVertices[Group],MATCH(Vertices[[#This Row],[Vertex]],GroupVertices[Vertex],0)),1,1,"")</f>
        <v>1</v>
      </c>
      <c r="AJ149" s="48">
        <v>0</v>
      </c>
      <c r="AK149" s="49">
        <v>0</v>
      </c>
      <c r="AL149" s="48">
        <v>0</v>
      </c>
      <c r="AM149" s="49">
        <v>0</v>
      </c>
      <c r="AN149" s="48">
        <v>0</v>
      </c>
      <c r="AO149" s="49">
        <v>0</v>
      </c>
      <c r="AP149" s="48">
        <v>23</v>
      </c>
      <c r="AQ149" s="49">
        <v>100</v>
      </c>
      <c r="AR149" s="48">
        <v>23</v>
      </c>
      <c r="AS149" s="48"/>
      <c r="AT149" s="48"/>
      <c r="AU149" s="48"/>
      <c r="AV149" s="48"/>
      <c r="AW149" s="48" t="s">
        <v>1110</v>
      </c>
      <c r="AX149" s="48" t="s">
        <v>1110</v>
      </c>
      <c r="AY149" s="121" t="s">
        <v>2506</v>
      </c>
      <c r="AZ149" s="121" t="s">
        <v>2506</v>
      </c>
      <c r="BA149" s="121" t="s">
        <v>2663</v>
      </c>
      <c r="BB149" s="121" t="s">
        <v>2663</v>
      </c>
      <c r="BC149" s="2"/>
      <c r="BD149" s="3"/>
      <c r="BE149" s="3"/>
      <c r="BF149" s="3"/>
      <c r="BG149" s="3"/>
    </row>
    <row r="150" spans="1:59" ht="15">
      <c r="A150" s="65" t="s">
        <v>439</v>
      </c>
      <c r="B150" s="66"/>
      <c r="C150" s="66"/>
      <c r="D150" s="67">
        <v>470.5882352941177</v>
      </c>
      <c r="E150" s="69"/>
      <c r="F150" s="66"/>
      <c r="G150" s="66"/>
      <c r="H150" s="70" t="s">
        <v>439</v>
      </c>
      <c r="I150" s="71"/>
      <c r="J150" s="71"/>
      <c r="K150" s="70" t="s">
        <v>439</v>
      </c>
      <c r="L150" s="74">
        <v>47.28703703703704</v>
      </c>
      <c r="M150" s="75">
        <v>9378.0419921875</v>
      </c>
      <c r="N150" s="75">
        <v>4281.84521484375</v>
      </c>
      <c r="O150" s="76"/>
      <c r="P150" s="77"/>
      <c r="Q150" s="77"/>
      <c r="R150" s="87"/>
      <c r="S150" s="48">
        <v>0</v>
      </c>
      <c r="T150" s="48">
        <v>2</v>
      </c>
      <c r="U150" s="49">
        <v>2</v>
      </c>
      <c r="V150" s="49">
        <v>0.5</v>
      </c>
      <c r="W150" s="49">
        <v>0</v>
      </c>
      <c r="X150" s="49">
        <v>1.459455</v>
      </c>
      <c r="Y150" s="49">
        <v>0</v>
      </c>
      <c r="Z150" s="49">
        <v>0</v>
      </c>
      <c r="AA150" s="72">
        <v>150</v>
      </c>
      <c r="AB150" s="72"/>
      <c r="AC150" s="73"/>
      <c r="AD150" s="79" t="s">
        <v>439</v>
      </c>
      <c r="AE150" s="79"/>
      <c r="AF150" s="79"/>
      <c r="AG150" s="79"/>
      <c r="AH150" s="79"/>
      <c r="AI150" s="79" t="str">
        <f>REPLACE(INDEX(GroupVertices[Group],MATCH(Vertices[[#This Row],[Vertex]],GroupVertices[Vertex],0)),1,1,"")</f>
        <v>6</v>
      </c>
      <c r="AJ150" s="48">
        <v>0</v>
      </c>
      <c r="AK150" s="49">
        <v>0</v>
      </c>
      <c r="AL150" s="48">
        <v>4</v>
      </c>
      <c r="AM150" s="49">
        <v>1.098901098901099</v>
      </c>
      <c r="AN150" s="48">
        <v>0</v>
      </c>
      <c r="AO150" s="49">
        <v>0</v>
      </c>
      <c r="AP150" s="48">
        <v>360</v>
      </c>
      <c r="AQ150" s="49">
        <v>98.9010989010989</v>
      </c>
      <c r="AR150" s="48">
        <v>364</v>
      </c>
      <c r="AS150" s="48"/>
      <c r="AT150" s="48"/>
      <c r="AU150" s="48"/>
      <c r="AV150" s="48"/>
      <c r="AW150" s="48" t="s">
        <v>2212</v>
      </c>
      <c r="AX150" s="48" t="s">
        <v>2212</v>
      </c>
      <c r="AY150" s="121" t="s">
        <v>2238</v>
      </c>
      <c r="AZ150" s="121" t="s">
        <v>2238</v>
      </c>
      <c r="BA150" s="121" t="s">
        <v>2340</v>
      </c>
      <c r="BB150" s="121" t="s">
        <v>2340</v>
      </c>
      <c r="BC150" s="2"/>
      <c r="BD150" s="3"/>
      <c r="BE150" s="3"/>
      <c r="BF150" s="3"/>
      <c r="BG150" s="3"/>
    </row>
    <row r="151" spans="1:59" ht="15">
      <c r="A151" s="65" t="s">
        <v>491</v>
      </c>
      <c r="B151" s="66"/>
      <c r="C151" s="66"/>
      <c r="D151" s="67">
        <v>400</v>
      </c>
      <c r="E151" s="69"/>
      <c r="F151" s="66"/>
      <c r="G151" s="66"/>
      <c r="H151" s="70" t="s">
        <v>491</v>
      </c>
      <c r="I151" s="71"/>
      <c r="J151" s="71"/>
      <c r="K151" s="70" t="s">
        <v>491</v>
      </c>
      <c r="L151" s="74">
        <v>1</v>
      </c>
      <c r="M151" s="75">
        <v>9378.0419921875</v>
      </c>
      <c r="N151" s="75">
        <v>5110.27880859375</v>
      </c>
      <c r="O151" s="76"/>
      <c r="P151" s="77"/>
      <c r="Q151" s="77"/>
      <c r="R151" s="87"/>
      <c r="S151" s="48">
        <v>1</v>
      </c>
      <c r="T151" s="48">
        <v>0</v>
      </c>
      <c r="U151" s="49">
        <v>0</v>
      </c>
      <c r="V151" s="49">
        <v>0.333333</v>
      </c>
      <c r="W151" s="49">
        <v>0</v>
      </c>
      <c r="X151" s="49">
        <v>0.770268</v>
      </c>
      <c r="Y151" s="49">
        <v>0</v>
      </c>
      <c r="Z151" s="49">
        <v>0</v>
      </c>
      <c r="AA151" s="72">
        <v>151</v>
      </c>
      <c r="AB151" s="72"/>
      <c r="AC151" s="73"/>
      <c r="AD151" s="79"/>
      <c r="AE151" s="79"/>
      <c r="AF151" s="79"/>
      <c r="AG151" s="79"/>
      <c r="AH151" s="79"/>
      <c r="AI151" s="79" t="str">
        <f>REPLACE(INDEX(GroupVertices[Group],MATCH(Vertices[[#This Row],[Vertex]],GroupVertices[Vertex],0)),1,1,"")</f>
        <v>6</v>
      </c>
      <c r="AJ151" s="48"/>
      <c r="AK151" s="49"/>
      <c r="AL151" s="48"/>
      <c r="AM151" s="49"/>
      <c r="AN151" s="48"/>
      <c r="AO151" s="49"/>
      <c r="AP151" s="48"/>
      <c r="AQ151" s="49"/>
      <c r="AR151" s="48"/>
      <c r="AS151" s="48"/>
      <c r="AT151" s="48"/>
      <c r="AU151" s="48"/>
      <c r="AV151" s="48"/>
      <c r="AW151" s="48"/>
      <c r="AX151" s="48"/>
      <c r="AY151" s="48"/>
      <c r="AZ151" s="48"/>
      <c r="BA151" s="48"/>
      <c r="BB151" s="48"/>
      <c r="BC151" s="2"/>
      <c r="BD151" s="3"/>
      <c r="BE151" s="3"/>
      <c r="BF151" s="3"/>
      <c r="BG151" s="3"/>
    </row>
    <row r="152" spans="1:59" ht="15">
      <c r="A152" s="65" t="s">
        <v>492</v>
      </c>
      <c r="B152" s="66"/>
      <c r="C152" s="66"/>
      <c r="D152" s="67">
        <v>400</v>
      </c>
      <c r="E152" s="69"/>
      <c r="F152" s="66"/>
      <c r="G152" s="66"/>
      <c r="H152" s="70" t="s">
        <v>492</v>
      </c>
      <c r="I152" s="71"/>
      <c r="J152" s="71"/>
      <c r="K152" s="70" t="s">
        <v>492</v>
      </c>
      <c r="L152" s="74">
        <v>1</v>
      </c>
      <c r="M152" s="75">
        <v>9378.0419921875</v>
      </c>
      <c r="N152" s="75">
        <v>4696.06201171875</v>
      </c>
      <c r="O152" s="76"/>
      <c r="P152" s="77"/>
      <c r="Q152" s="77"/>
      <c r="R152" s="87"/>
      <c r="S152" s="48">
        <v>1</v>
      </c>
      <c r="T152" s="48">
        <v>0</v>
      </c>
      <c r="U152" s="49">
        <v>0</v>
      </c>
      <c r="V152" s="49">
        <v>0.333333</v>
      </c>
      <c r="W152" s="49">
        <v>0</v>
      </c>
      <c r="X152" s="49">
        <v>0.770268</v>
      </c>
      <c r="Y152" s="49">
        <v>0</v>
      </c>
      <c r="Z152" s="49">
        <v>0</v>
      </c>
      <c r="AA152" s="72">
        <v>152</v>
      </c>
      <c r="AB152" s="72"/>
      <c r="AC152" s="73"/>
      <c r="AD152" s="79"/>
      <c r="AE152" s="79"/>
      <c r="AF152" s="79"/>
      <c r="AG152" s="79"/>
      <c r="AH152" s="79"/>
      <c r="AI152" s="79" t="str">
        <f>REPLACE(INDEX(GroupVertices[Group],MATCH(Vertices[[#This Row],[Vertex]],GroupVertices[Vertex],0)),1,1,"")</f>
        <v>6</v>
      </c>
      <c r="AJ152" s="48"/>
      <c r="AK152" s="49"/>
      <c r="AL152" s="48"/>
      <c r="AM152" s="49"/>
      <c r="AN152" s="48"/>
      <c r="AO152" s="49"/>
      <c r="AP152" s="48"/>
      <c r="AQ152" s="49"/>
      <c r="AR152" s="48"/>
      <c r="AS152" s="48"/>
      <c r="AT152" s="48"/>
      <c r="AU152" s="48"/>
      <c r="AV152" s="48"/>
      <c r="AW152" s="48"/>
      <c r="AX152" s="48"/>
      <c r="AY152" s="48"/>
      <c r="AZ152" s="48"/>
      <c r="BA152" s="48"/>
      <c r="BB152" s="48"/>
      <c r="BC152" s="2"/>
      <c r="BD152" s="3"/>
      <c r="BE152" s="3"/>
      <c r="BF152" s="3"/>
      <c r="BG152" s="3"/>
    </row>
    <row r="153" spans="1:59" ht="15">
      <c r="A153" s="65" t="s">
        <v>440</v>
      </c>
      <c r="B153" s="66"/>
      <c r="C153" s="66"/>
      <c r="D153" s="67">
        <v>400</v>
      </c>
      <c r="E153" s="69"/>
      <c r="F153" s="66"/>
      <c r="G153" s="66"/>
      <c r="H153" s="70" t="s">
        <v>440</v>
      </c>
      <c r="I153" s="71"/>
      <c r="J153" s="71"/>
      <c r="K153" s="70" t="s">
        <v>440</v>
      </c>
      <c r="L153" s="74">
        <v>1</v>
      </c>
      <c r="M153" s="75">
        <v>4816.39697265625</v>
      </c>
      <c r="N153" s="75">
        <v>5380.00146484375</v>
      </c>
      <c r="O153" s="76"/>
      <c r="P153" s="77"/>
      <c r="Q153" s="77"/>
      <c r="R153" s="87"/>
      <c r="S153" s="48">
        <v>1</v>
      </c>
      <c r="T153" s="48">
        <v>1</v>
      </c>
      <c r="U153" s="49">
        <v>0</v>
      </c>
      <c r="V153" s="49">
        <v>0</v>
      </c>
      <c r="W153" s="49">
        <v>0</v>
      </c>
      <c r="X153" s="49">
        <v>0.999997</v>
      </c>
      <c r="Y153" s="49">
        <v>0</v>
      </c>
      <c r="Z153" s="49" t="s">
        <v>2108</v>
      </c>
      <c r="AA153" s="72">
        <v>153</v>
      </c>
      <c r="AB153" s="72"/>
      <c r="AC153" s="73"/>
      <c r="AD153" s="79" t="s">
        <v>440</v>
      </c>
      <c r="AE153" s="79"/>
      <c r="AF153" s="79" t="s">
        <v>1160</v>
      </c>
      <c r="AG153" s="79" t="s">
        <v>1185</v>
      </c>
      <c r="AH153" s="79" t="s">
        <v>1185</v>
      </c>
      <c r="AI153" s="79" t="str">
        <f>REPLACE(INDEX(GroupVertices[Group],MATCH(Vertices[[#This Row],[Vertex]],GroupVertices[Vertex],0)),1,1,"")</f>
        <v>1</v>
      </c>
      <c r="AJ153" s="48">
        <v>5</v>
      </c>
      <c r="AK153" s="49">
        <v>3.3333333333333335</v>
      </c>
      <c r="AL153" s="48">
        <v>0</v>
      </c>
      <c r="AM153" s="49">
        <v>0</v>
      </c>
      <c r="AN153" s="48">
        <v>0</v>
      </c>
      <c r="AO153" s="49">
        <v>0</v>
      </c>
      <c r="AP153" s="48">
        <v>145</v>
      </c>
      <c r="AQ153" s="49">
        <v>96.66666666666667</v>
      </c>
      <c r="AR153" s="48">
        <v>150</v>
      </c>
      <c r="AS153" s="48"/>
      <c r="AT153" s="48"/>
      <c r="AU153" s="48"/>
      <c r="AV153" s="48"/>
      <c r="AW153" s="48" t="s">
        <v>2373</v>
      </c>
      <c r="AX153" s="48" t="s">
        <v>2373</v>
      </c>
      <c r="AY153" s="121" t="s">
        <v>2507</v>
      </c>
      <c r="AZ153" s="121" t="s">
        <v>2507</v>
      </c>
      <c r="BA153" s="121" t="s">
        <v>2664</v>
      </c>
      <c r="BB153" s="121" t="s">
        <v>2664</v>
      </c>
      <c r="BC153" s="2"/>
      <c r="BD153" s="3"/>
      <c r="BE153" s="3"/>
      <c r="BF153" s="3"/>
      <c r="BG153" s="3"/>
    </row>
    <row r="154" spans="1:59" ht="15">
      <c r="A154" s="65" t="s">
        <v>441</v>
      </c>
      <c r="B154" s="66"/>
      <c r="C154" s="66"/>
      <c r="D154" s="67">
        <v>400</v>
      </c>
      <c r="E154" s="69"/>
      <c r="F154" s="66"/>
      <c r="G154" s="66"/>
      <c r="H154" s="70" t="s">
        <v>441</v>
      </c>
      <c r="I154" s="71"/>
      <c r="J154" s="71"/>
      <c r="K154" s="70" t="s">
        <v>441</v>
      </c>
      <c r="L154" s="74">
        <v>1</v>
      </c>
      <c r="M154" s="75">
        <v>5416.12548828125</v>
      </c>
      <c r="N154" s="75">
        <v>5380.00146484375</v>
      </c>
      <c r="O154" s="76"/>
      <c r="P154" s="77"/>
      <c r="Q154" s="77"/>
      <c r="R154" s="87"/>
      <c r="S154" s="48">
        <v>1</v>
      </c>
      <c r="T154" s="48">
        <v>1</v>
      </c>
      <c r="U154" s="49">
        <v>0</v>
      </c>
      <c r="V154" s="49">
        <v>0</v>
      </c>
      <c r="W154" s="49">
        <v>0</v>
      </c>
      <c r="X154" s="49">
        <v>0.999997</v>
      </c>
      <c r="Y154" s="49">
        <v>0</v>
      </c>
      <c r="Z154" s="49" t="s">
        <v>2108</v>
      </c>
      <c r="AA154" s="72">
        <v>154</v>
      </c>
      <c r="AB154" s="72"/>
      <c r="AC154" s="73"/>
      <c r="AD154" s="79" t="s">
        <v>441</v>
      </c>
      <c r="AE154" s="79"/>
      <c r="AF154" s="79"/>
      <c r="AG154" s="79"/>
      <c r="AH154" s="79"/>
      <c r="AI154" s="79" t="str">
        <f>REPLACE(INDEX(GroupVertices[Group],MATCH(Vertices[[#This Row],[Vertex]],GroupVertices[Vertex],0)),1,1,"")</f>
        <v>1</v>
      </c>
      <c r="AJ154" s="48">
        <v>2</v>
      </c>
      <c r="AK154" s="49">
        <v>1.4598540145985401</v>
      </c>
      <c r="AL154" s="48">
        <v>0</v>
      </c>
      <c r="AM154" s="49">
        <v>0</v>
      </c>
      <c r="AN154" s="48">
        <v>0</v>
      </c>
      <c r="AO154" s="49">
        <v>0</v>
      </c>
      <c r="AP154" s="48">
        <v>135</v>
      </c>
      <c r="AQ154" s="49">
        <v>98.54014598540147</v>
      </c>
      <c r="AR154" s="48">
        <v>137</v>
      </c>
      <c r="AS154" s="48" t="s">
        <v>994</v>
      </c>
      <c r="AT154" s="48" t="s">
        <v>994</v>
      </c>
      <c r="AU154" s="48" t="s">
        <v>1002</v>
      </c>
      <c r="AV154" s="48" t="s">
        <v>1002</v>
      </c>
      <c r="AW154" s="48" t="s">
        <v>2374</v>
      </c>
      <c r="AX154" s="48" t="s">
        <v>2383</v>
      </c>
      <c r="AY154" s="121" t="s">
        <v>2508</v>
      </c>
      <c r="AZ154" s="121" t="s">
        <v>2538</v>
      </c>
      <c r="BA154" s="121" t="s">
        <v>2665</v>
      </c>
      <c r="BB154" s="121" t="s">
        <v>2695</v>
      </c>
      <c r="BC154" s="2"/>
      <c r="BD154" s="3"/>
      <c r="BE154" s="3"/>
      <c r="BF154" s="3"/>
      <c r="BG154" s="3"/>
    </row>
    <row r="155" spans="1:59" ht="15">
      <c r="A155" s="65" t="s">
        <v>442</v>
      </c>
      <c r="B155" s="66"/>
      <c r="C155" s="66"/>
      <c r="D155" s="67">
        <v>400</v>
      </c>
      <c r="E155" s="69"/>
      <c r="F155" s="66"/>
      <c r="G155" s="66"/>
      <c r="H155" s="70" t="s">
        <v>442</v>
      </c>
      <c r="I155" s="71"/>
      <c r="J155" s="71"/>
      <c r="K155" s="70" t="s">
        <v>442</v>
      </c>
      <c r="L155" s="74">
        <v>1</v>
      </c>
      <c r="M155" s="75">
        <v>3616.94189453125</v>
      </c>
      <c r="N155" s="75">
        <v>5380.00146484375</v>
      </c>
      <c r="O155" s="76"/>
      <c r="P155" s="77"/>
      <c r="Q155" s="77"/>
      <c r="R155" s="87"/>
      <c r="S155" s="48">
        <v>1</v>
      </c>
      <c r="T155" s="48">
        <v>1</v>
      </c>
      <c r="U155" s="49">
        <v>0</v>
      </c>
      <c r="V155" s="49">
        <v>0</v>
      </c>
      <c r="W155" s="49">
        <v>0</v>
      </c>
      <c r="X155" s="49">
        <v>0.999997</v>
      </c>
      <c r="Y155" s="49">
        <v>0</v>
      </c>
      <c r="Z155" s="49" t="s">
        <v>2108</v>
      </c>
      <c r="AA155" s="72">
        <v>155</v>
      </c>
      <c r="AB155" s="72"/>
      <c r="AC155" s="73"/>
      <c r="AD155" s="79" t="s">
        <v>442</v>
      </c>
      <c r="AE155" s="79"/>
      <c r="AF155" s="79"/>
      <c r="AG155" s="79"/>
      <c r="AH155" s="79"/>
      <c r="AI155" s="79" t="str">
        <f>REPLACE(INDEX(GroupVertices[Group],MATCH(Vertices[[#This Row],[Vertex]],GroupVertices[Vertex],0)),1,1,"")</f>
        <v>1</v>
      </c>
      <c r="AJ155" s="48">
        <v>12</v>
      </c>
      <c r="AK155" s="49">
        <v>3.0690537084398977</v>
      </c>
      <c r="AL155" s="48">
        <v>4</v>
      </c>
      <c r="AM155" s="49">
        <v>1.0230179028132993</v>
      </c>
      <c r="AN155" s="48">
        <v>0</v>
      </c>
      <c r="AO155" s="49">
        <v>0</v>
      </c>
      <c r="AP155" s="48">
        <v>375</v>
      </c>
      <c r="AQ155" s="49">
        <v>95.9079283887468</v>
      </c>
      <c r="AR155" s="48">
        <v>391</v>
      </c>
      <c r="AS155" s="48"/>
      <c r="AT155" s="48"/>
      <c r="AU155" s="48"/>
      <c r="AV155" s="48"/>
      <c r="AW155" s="48" t="s">
        <v>1115</v>
      </c>
      <c r="AX155" s="48" t="s">
        <v>1115</v>
      </c>
      <c r="AY155" s="121" t="s">
        <v>2509</v>
      </c>
      <c r="AZ155" s="121" t="s">
        <v>2509</v>
      </c>
      <c r="BA155" s="121" t="s">
        <v>2666</v>
      </c>
      <c r="BB155" s="121" t="s">
        <v>2666</v>
      </c>
      <c r="BC155" s="2"/>
      <c r="BD155" s="3"/>
      <c r="BE155" s="3"/>
      <c r="BF155" s="3"/>
      <c r="BG155" s="3"/>
    </row>
    <row r="156" spans="1:59" ht="15">
      <c r="A156" s="65" t="s">
        <v>443</v>
      </c>
      <c r="B156" s="66"/>
      <c r="C156" s="66"/>
      <c r="D156" s="67">
        <v>400</v>
      </c>
      <c r="E156" s="69"/>
      <c r="F156" s="66"/>
      <c r="G156" s="66"/>
      <c r="H156" s="70" t="s">
        <v>443</v>
      </c>
      <c r="I156" s="71"/>
      <c r="J156" s="71"/>
      <c r="K156" s="70" t="s">
        <v>443</v>
      </c>
      <c r="L156" s="74">
        <v>1</v>
      </c>
      <c r="M156" s="75">
        <v>1817.7587890625</v>
      </c>
      <c r="N156" s="75">
        <v>5380.00146484375</v>
      </c>
      <c r="O156" s="76"/>
      <c r="P156" s="77"/>
      <c r="Q156" s="77"/>
      <c r="R156" s="87"/>
      <c r="S156" s="48">
        <v>1</v>
      </c>
      <c r="T156" s="48">
        <v>1</v>
      </c>
      <c r="U156" s="49">
        <v>0</v>
      </c>
      <c r="V156" s="49">
        <v>0</v>
      </c>
      <c r="W156" s="49">
        <v>0</v>
      </c>
      <c r="X156" s="49">
        <v>0.999997</v>
      </c>
      <c r="Y156" s="49">
        <v>0</v>
      </c>
      <c r="Z156" s="49" t="s">
        <v>2108</v>
      </c>
      <c r="AA156" s="72">
        <v>156</v>
      </c>
      <c r="AB156" s="72"/>
      <c r="AC156" s="73"/>
      <c r="AD156" s="79" t="s">
        <v>443</v>
      </c>
      <c r="AE156" s="79"/>
      <c r="AF156" s="79"/>
      <c r="AG156" s="79"/>
      <c r="AH156" s="79"/>
      <c r="AI156" s="79" t="str">
        <f>REPLACE(INDEX(GroupVertices[Group],MATCH(Vertices[[#This Row],[Vertex]],GroupVertices[Vertex],0)),1,1,"")</f>
        <v>1</v>
      </c>
      <c r="AJ156" s="48">
        <v>1</v>
      </c>
      <c r="AK156" s="49">
        <v>6.25</v>
      </c>
      <c r="AL156" s="48">
        <v>0</v>
      </c>
      <c r="AM156" s="49">
        <v>0</v>
      </c>
      <c r="AN156" s="48">
        <v>0</v>
      </c>
      <c r="AO156" s="49">
        <v>0</v>
      </c>
      <c r="AP156" s="48">
        <v>15</v>
      </c>
      <c r="AQ156" s="49">
        <v>93.75</v>
      </c>
      <c r="AR156" s="48">
        <v>16</v>
      </c>
      <c r="AS156" s="48"/>
      <c r="AT156" s="48"/>
      <c r="AU156" s="48"/>
      <c r="AV156" s="48"/>
      <c r="AW156" s="48" t="s">
        <v>468</v>
      </c>
      <c r="AX156" s="48" t="s">
        <v>468</v>
      </c>
      <c r="AY156" s="121" t="s">
        <v>2510</v>
      </c>
      <c r="AZ156" s="121" t="s">
        <v>2510</v>
      </c>
      <c r="BA156" s="121" t="s">
        <v>2667</v>
      </c>
      <c r="BB156" s="121" t="s">
        <v>2667</v>
      </c>
      <c r="BC156" s="2"/>
      <c r="BD156" s="3"/>
      <c r="BE156" s="3"/>
      <c r="BF156" s="3"/>
      <c r="BG156" s="3"/>
    </row>
    <row r="157" spans="1:59" ht="15">
      <c r="A157" s="65" t="s">
        <v>444</v>
      </c>
      <c r="B157" s="66"/>
      <c r="C157" s="66"/>
      <c r="D157" s="67">
        <v>400</v>
      </c>
      <c r="E157" s="69"/>
      <c r="F157" s="66"/>
      <c r="G157" s="66"/>
      <c r="H157" s="70" t="s">
        <v>444</v>
      </c>
      <c r="I157" s="71"/>
      <c r="J157" s="71"/>
      <c r="K157" s="70" t="s">
        <v>444</v>
      </c>
      <c r="L157" s="74">
        <v>1</v>
      </c>
      <c r="M157" s="75">
        <v>2417.486572265625</v>
      </c>
      <c r="N157" s="75">
        <v>5380.00146484375</v>
      </c>
      <c r="O157" s="76"/>
      <c r="P157" s="77"/>
      <c r="Q157" s="77"/>
      <c r="R157" s="87"/>
      <c r="S157" s="48">
        <v>1</v>
      </c>
      <c r="T157" s="48">
        <v>1</v>
      </c>
      <c r="U157" s="49">
        <v>0</v>
      </c>
      <c r="V157" s="49">
        <v>0</v>
      </c>
      <c r="W157" s="49">
        <v>0</v>
      </c>
      <c r="X157" s="49">
        <v>0.999997</v>
      </c>
      <c r="Y157" s="49">
        <v>0</v>
      </c>
      <c r="Z157" s="49" t="s">
        <v>2108</v>
      </c>
      <c r="AA157" s="72">
        <v>157</v>
      </c>
      <c r="AB157" s="72"/>
      <c r="AC157" s="73"/>
      <c r="AD157" s="79" t="s">
        <v>444</v>
      </c>
      <c r="AE157" s="79"/>
      <c r="AF157" s="79"/>
      <c r="AG157" s="79"/>
      <c r="AH157" s="79"/>
      <c r="AI157" s="79" t="str">
        <f>REPLACE(INDEX(GroupVertices[Group],MATCH(Vertices[[#This Row],[Vertex]],GroupVertices[Vertex],0)),1,1,"")</f>
        <v>1</v>
      </c>
      <c r="AJ157" s="48">
        <v>0</v>
      </c>
      <c r="AK157" s="49">
        <v>0</v>
      </c>
      <c r="AL157" s="48">
        <v>0</v>
      </c>
      <c r="AM157" s="49">
        <v>0</v>
      </c>
      <c r="AN157" s="48">
        <v>0</v>
      </c>
      <c r="AO157" s="49">
        <v>0</v>
      </c>
      <c r="AP157" s="48">
        <v>19</v>
      </c>
      <c r="AQ157" s="49">
        <v>100</v>
      </c>
      <c r="AR157" s="48">
        <v>19</v>
      </c>
      <c r="AS157" s="48"/>
      <c r="AT157" s="48"/>
      <c r="AU157" s="48"/>
      <c r="AV157" s="48"/>
      <c r="AW157" s="48" t="s">
        <v>2375</v>
      </c>
      <c r="AX157" s="48" t="s">
        <v>2384</v>
      </c>
      <c r="AY157" s="121" t="s">
        <v>2511</v>
      </c>
      <c r="AZ157" s="121" t="s">
        <v>2539</v>
      </c>
      <c r="BA157" s="121" t="s">
        <v>2668</v>
      </c>
      <c r="BB157" s="121" t="s">
        <v>2668</v>
      </c>
      <c r="BC157" s="2"/>
      <c r="BD157" s="3"/>
      <c r="BE157" s="3"/>
      <c r="BF157" s="3"/>
      <c r="BG157" s="3"/>
    </row>
    <row r="158" spans="1:59" ht="15">
      <c r="A158" s="65" t="s">
        <v>445</v>
      </c>
      <c r="B158" s="66"/>
      <c r="C158" s="66"/>
      <c r="D158" s="67">
        <v>400</v>
      </c>
      <c r="E158" s="69"/>
      <c r="F158" s="66"/>
      <c r="G158" s="66"/>
      <c r="H158" s="70" t="s">
        <v>445</v>
      </c>
      <c r="I158" s="71"/>
      <c r="J158" s="71"/>
      <c r="K158" s="70" t="s">
        <v>445</v>
      </c>
      <c r="L158" s="74">
        <v>1</v>
      </c>
      <c r="M158" s="75">
        <v>3017.214111328125</v>
      </c>
      <c r="N158" s="75">
        <v>5380.00146484375</v>
      </c>
      <c r="O158" s="76"/>
      <c r="P158" s="77"/>
      <c r="Q158" s="77"/>
      <c r="R158" s="87"/>
      <c r="S158" s="48">
        <v>1</v>
      </c>
      <c r="T158" s="48">
        <v>1</v>
      </c>
      <c r="U158" s="49">
        <v>0</v>
      </c>
      <c r="V158" s="49">
        <v>0</v>
      </c>
      <c r="W158" s="49">
        <v>0</v>
      </c>
      <c r="X158" s="49">
        <v>0.999997</v>
      </c>
      <c r="Y158" s="49">
        <v>0</v>
      </c>
      <c r="Z158" s="49" t="s">
        <v>2108</v>
      </c>
      <c r="AA158" s="72">
        <v>158</v>
      </c>
      <c r="AB158" s="72"/>
      <c r="AC158" s="73"/>
      <c r="AD158" s="79" t="s">
        <v>445</v>
      </c>
      <c r="AE158" s="79"/>
      <c r="AF158" s="79"/>
      <c r="AG158" s="79"/>
      <c r="AH158" s="79"/>
      <c r="AI158" s="79" t="str">
        <f>REPLACE(INDEX(GroupVertices[Group],MATCH(Vertices[[#This Row],[Vertex]],GroupVertices[Vertex],0)),1,1,"")</f>
        <v>1</v>
      </c>
      <c r="AJ158" s="48">
        <v>3</v>
      </c>
      <c r="AK158" s="49">
        <v>20</v>
      </c>
      <c r="AL158" s="48">
        <v>0</v>
      </c>
      <c r="AM158" s="49">
        <v>0</v>
      </c>
      <c r="AN158" s="48">
        <v>0</v>
      </c>
      <c r="AO158" s="49">
        <v>0</v>
      </c>
      <c r="AP158" s="48">
        <v>12</v>
      </c>
      <c r="AQ158" s="49">
        <v>80</v>
      </c>
      <c r="AR158" s="48">
        <v>15</v>
      </c>
      <c r="AS158" s="48"/>
      <c r="AT158" s="48"/>
      <c r="AU158" s="48"/>
      <c r="AV158" s="48"/>
      <c r="AW158" s="48" t="s">
        <v>1118</v>
      </c>
      <c r="AX158" s="48" t="s">
        <v>1118</v>
      </c>
      <c r="AY158" s="121" t="s">
        <v>2512</v>
      </c>
      <c r="AZ158" s="121" t="s">
        <v>2512</v>
      </c>
      <c r="BA158" s="121" t="s">
        <v>2669</v>
      </c>
      <c r="BB158" s="121" t="s">
        <v>2669</v>
      </c>
      <c r="BC158" s="2"/>
      <c r="BD158" s="3"/>
      <c r="BE158" s="3"/>
      <c r="BF158" s="3"/>
      <c r="BG158" s="3"/>
    </row>
    <row r="159" spans="1:59" ht="15">
      <c r="A159" s="65" t="s">
        <v>446</v>
      </c>
      <c r="B159" s="66"/>
      <c r="C159" s="66"/>
      <c r="D159" s="67">
        <v>400</v>
      </c>
      <c r="E159" s="69"/>
      <c r="F159" s="66"/>
      <c r="G159" s="66"/>
      <c r="H159" s="70" t="s">
        <v>446</v>
      </c>
      <c r="I159" s="71"/>
      <c r="J159" s="71"/>
      <c r="K159" s="70" t="s">
        <v>446</v>
      </c>
      <c r="L159" s="74">
        <v>1</v>
      </c>
      <c r="M159" s="75">
        <v>3017.214111328125</v>
      </c>
      <c r="N159" s="75">
        <v>6141.00439453125</v>
      </c>
      <c r="O159" s="76"/>
      <c r="P159" s="77"/>
      <c r="Q159" s="77"/>
      <c r="R159" s="87"/>
      <c r="S159" s="48">
        <v>1</v>
      </c>
      <c r="T159" s="48">
        <v>1</v>
      </c>
      <c r="U159" s="49">
        <v>0</v>
      </c>
      <c r="V159" s="49">
        <v>0</v>
      </c>
      <c r="W159" s="49">
        <v>0</v>
      </c>
      <c r="X159" s="49">
        <v>0.999997</v>
      </c>
      <c r="Y159" s="49">
        <v>0</v>
      </c>
      <c r="Z159" s="49" t="s">
        <v>2108</v>
      </c>
      <c r="AA159" s="72">
        <v>159</v>
      </c>
      <c r="AB159" s="72"/>
      <c r="AC159" s="73"/>
      <c r="AD159" s="79" t="s">
        <v>446</v>
      </c>
      <c r="AE159" s="79"/>
      <c r="AF159" s="79"/>
      <c r="AG159" s="79"/>
      <c r="AH159" s="79"/>
      <c r="AI159" s="79" t="str">
        <f>REPLACE(INDEX(GroupVertices[Group],MATCH(Vertices[[#This Row],[Vertex]],GroupVertices[Vertex],0)),1,1,"")</f>
        <v>1</v>
      </c>
      <c r="AJ159" s="48">
        <v>2</v>
      </c>
      <c r="AK159" s="49">
        <v>2.380952380952381</v>
      </c>
      <c r="AL159" s="48">
        <v>0</v>
      </c>
      <c r="AM159" s="49">
        <v>0</v>
      </c>
      <c r="AN159" s="48">
        <v>0</v>
      </c>
      <c r="AO159" s="49">
        <v>0</v>
      </c>
      <c r="AP159" s="48">
        <v>82</v>
      </c>
      <c r="AQ159" s="49">
        <v>97.61904761904762</v>
      </c>
      <c r="AR159" s="48">
        <v>84</v>
      </c>
      <c r="AS159" s="48"/>
      <c r="AT159" s="48"/>
      <c r="AU159" s="48"/>
      <c r="AV159" s="48"/>
      <c r="AW159" s="48" t="s">
        <v>2376</v>
      </c>
      <c r="AX159" s="48" t="s">
        <v>2376</v>
      </c>
      <c r="AY159" s="121" t="s">
        <v>2513</v>
      </c>
      <c r="AZ159" s="121" t="s">
        <v>2513</v>
      </c>
      <c r="BA159" s="121" t="s">
        <v>2670</v>
      </c>
      <c r="BB159" s="121" t="s">
        <v>2670</v>
      </c>
      <c r="BC159" s="2"/>
      <c r="BD159" s="3"/>
      <c r="BE159" s="3"/>
      <c r="BF159" s="3"/>
      <c r="BG159" s="3"/>
    </row>
    <row r="160" spans="1:59" ht="15">
      <c r="A160" s="65" t="s">
        <v>447</v>
      </c>
      <c r="B160" s="66"/>
      <c r="C160" s="66"/>
      <c r="D160" s="67">
        <v>400</v>
      </c>
      <c r="E160" s="69"/>
      <c r="F160" s="66"/>
      <c r="G160" s="66"/>
      <c r="H160" s="70" t="s">
        <v>447</v>
      </c>
      <c r="I160" s="71"/>
      <c r="J160" s="71"/>
      <c r="K160" s="70" t="s">
        <v>447</v>
      </c>
      <c r="L160" s="74">
        <v>1</v>
      </c>
      <c r="M160" s="75">
        <v>3017.214111328125</v>
      </c>
      <c r="N160" s="75">
        <v>6902.00732421875</v>
      </c>
      <c r="O160" s="76"/>
      <c r="P160" s="77"/>
      <c r="Q160" s="77"/>
      <c r="R160" s="87"/>
      <c r="S160" s="48">
        <v>1</v>
      </c>
      <c r="T160" s="48">
        <v>1</v>
      </c>
      <c r="U160" s="49">
        <v>0</v>
      </c>
      <c r="V160" s="49">
        <v>0</v>
      </c>
      <c r="W160" s="49">
        <v>0</v>
      </c>
      <c r="X160" s="49">
        <v>0.999997</v>
      </c>
      <c r="Y160" s="49">
        <v>0</v>
      </c>
      <c r="Z160" s="49" t="s">
        <v>2108</v>
      </c>
      <c r="AA160" s="72">
        <v>160</v>
      </c>
      <c r="AB160" s="72"/>
      <c r="AC160" s="73"/>
      <c r="AD160" s="79" t="s">
        <v>447</v>
      </c>
      <c r="AE160" s="79"/>
      <c r="AF160" s="79"/>
      <c r="AG160" s="79"/>
      <c r="AH160" s="79"/>
      <c r="AI160" s="79" t="str">
        <f>REPLACE(INDEX(GroupVertices[Group],MATCH(Vertices[[#This Row],[Vertex]],GroupVertices[Vertex],0)),1,1,"")</f>
        <v>1</v>
      </c>
      <c r="AJ160" s="48">
        <v>1</v>
      </c>
      <c r="AK160" s="49">
        <v>1.1363636363636365</v>
      </c>
      <c r="AL160" s="48">
        <v>0</v>
      </c>
      <c r="AM160" s="49">
        <v>0</v>
      </c>
      <c r="AN160" s="48">
        <v>0</v>
      </c>
      <c r="AO160" s="49">
        <v>0</v>
      </c>
      <c r="AP160" s="48">
        <v>87</v>
      </c>
      <c r="AQ160" s="49">
        <v>98.86363636363636</v>
      </c>
      <c r="AR160" s="48">
        <v>88</v>
      </c>
      <c r="AS160" s="48"/>
      <c r="AT160" s="48"/>
      <c r="AU160" s="48"/>
      <c r="AV160" s="48"/>
      <c r="AW160" s="48" t="s">
        <v>2377</v>
      </c>
      <c r="AX160" s="48" t="s">
        <v>2377</v>
      </c>
      <c r="AY160" s="121" t="s">
        <v>2514</v>
      </c>
      <c r="AZ160" s="121" t="s">
        <v>2514</v>
      </c>
      <c r="BA160" s="121" t="s">
        <v>2671</v>
      </c>
      <c r="BB160" s="121" t="s">
        <v>2671</v>
      </c>
      <c r="BC160" s="2"/>
      <c r="BD160" s="3"/>
      <c r="BE160" s="3"/>
      <c r="BF160" s="3"/>
      <c r="BG160" s="3"/>
    </row>
    <row r="161" spans="1:59" ht="15">
      <c r="A161" s="65" t="s">
        <v>448</v>
      </c>
      <c r="B161" s="66"/>
      <c r="C161" s="66"/>
      <c r="D161" s="67">
        <v>400</v>
      </c>
      <c r="E161" s="69"/>
      <c r="F161" s="66"/>
      <c r="G161" s="66"/>
      <c r="H161" s="70" t="s">
        <v>448</v>
      </c>
      <c r="I161" s="71"/>
      <c r="J161" s="71"/>
      <c r="K161" s="70" t="s">
        <v>448</v>
      </c>
      <c r="L161" s="74">
        <v>1</v>
      </c>
      <c r="M161" s="75">
        <v>3616.94189453125</v>
      </c>
      <c r="N161" s="75">
        <v>6902.00732421875</v>
      </c>
      <c r="O161" s="76"/>
      <c r="P161" s="77"/>
      <c r="Q161" s="77"/>
      <c r="R161" s="87"/>
      <c r="S161" s="48">
        <v>1</v>
      </c>
      <c r="T161" s="48">
        <v>1</v>
      </c>
      <c r="U161" s="49">
        <v>0</v>
      </c>
      <c r="V161" s="49">
        <v>0</v>
      </c>
      <c r="W161" s="49">
        <v>0</v>
      </c>
      <c r="X161" s="49">
        <v>0.999997</v>
      </c>
      <c r="Y161" s="49">
        <v>0</v>
      </c>
      <c r="Z161" s="49" t="s">
        <v>2108</v>
      </c>
      <c r="AA161" s="72">
        <v>161</v>
      </c>
      <c r="AB161" s="72"/>
      <c r="AC161" s="73"/>
      <c r="AD161" s="79" t="s">
        <v>448</v>
      </c>
      <c r="AE161" s="79"/>
      <c r="AF161" s="79" t="s">
        <v>1160</v>
      </c>
      <c r="AG161" s="79" t="s">
        <v>1185</v>
      </c>
      <c r="AH161" s="79" t="s">
        <v>1185</v>
      </c>
      <c r="AI161" s="79" t="str">
        <f>REPLACE(INDEX(GroupVertices[Group],MATCH(Vertices[[#This Row],[Vertex]],GroupVertices[Vertex],0)),1,1,"")</f>
        <v>1</v>
      </c>
      <c r="AJ161" s="48">
        <v>2</v>
      </c>
      <c r="AK161" s="49">
        <v>1.7241379310344827</v>
      </c>
      <c r="AL161" s="48">
        <v>1</v>
      </c>
      <c r="AM161" s="49">
        <v>0.8620689655172413</v>
      </c>
      <c r="AN161" s="48">
        <v>0</v>
      </c>
      <c r="AO161" s="49">
        <v>0</v>
      </c>
      <c r="AP161" s="48">
        <v>113</v>
      </c>
      <c r="AQ161" s="49">
        <v>97.41379310344827</v>
      </c>
      <c r="AR161" s="48">
        <v>116</v>
      </c>
      <c r="AS161" s="48" t="s">
        <v>2345</v>
      </c>
      <c r="AT161" s="48" t="s">
        <v>2345</v>
      </c>
      <c r="AU161" s="48" t="s">
        <v>2348</v>
      </c>
      <c r="AV161" s="48" t="s">
        <v>2348</v>
      </c>
      <c r="AW161" s="48" t="s">
        <v>2378</v>
      </c>
      <c r="AX161" s="48" t="s">
        <v>2385</v>
      </c>
      <c r="AY161" s="121" t="s">
        <v>2515</v>
      </c>
      <c r="AZ161" s="121" t="s">
        <v>2540</v>
      </c>
      <c r="BA161" s="121" t="s">
        <v>2672</v>
      </c>
      <c r="BB161" s="121" t="s">
        <v>2672</v>
      </c>
      <c r="BC161" s="2"/>
      <c r="BD161" s="3"/>
      <c r="BE161" s="3"/>
      <c r="BF161" s="3"/>
      <c r="BG161" s="3"/>
    </row>
    <row r="162" spans="1:59" ht="15">
      <c r="A162" s="65" t="s">
        <v>449</v>
      </c>
      <c r="B162" s="66"/>
      <c r="C162" s="66"/>
      <c r="D162" s="67">
        <v>400</v>
      </c>
      <c r="E162" s="69"/>
      <c r="F162" s="66"/>
      <c r="G162" s="66"/>
      <c r="H162" s="70" t="s">
        <v>449</v>
      </c>
      <c r="I162" s="71"/>
      <c r="J162" s="71"/>
      <c r="K162" s="70" t="s">
        <v>449</v>
      </c>
      <c r="L162" s="74">
        <v>1</v>
      </c>
      <c r="M162" s="75">
        <v>7732.7724609375</v>
      </c>
      <c r="N162" s="75">
        <v>1842.30126953125</v>
      </c>
      <c r="O162" s="76"/>
      <c r="P162" s="77"/>
      <c r="Q162" s="77"/>
      <c r="R162" s="87"/>
      <c r="S162" s="48">
        <v>0</v>
      </c>
      <c r="T162" s="48">
        <v>1</v>
      </c>
      <c r="U162" s="49">
        <v>0</v>
      </c>
      <c r="V162" s="49">
        <v>1</v>
      </c>
      <c r="W162" s="49">
        <v>0</v>
      </c>
      <c r="X162" s="49">
        <v>0.999997</v>
      </c>
      <c r="Y162" s="49">
        <v>0</v>
      </c>
      <c r="Z162" s="49">
        <v>0</v>
      </c>
      <c r="AA162" s="72">
        <v>162</v>
      </c>
      <c r="AB162" s="72"/>
      <c r="AC162" s="73"/>
      <c r="AD162" s="79" t="s">
        <v>449</v>
      </c>
      <c r="AE162" s="79"/>
      <c r="AF162" s="79" t="s">
        <v>1160</v>
      </c>
      <c r="AG162" s="79" t="s">
        <v>1174</v>
      </c>
      <c r="AH162" s="79" t="s">
        <v>1209</v>
      </c>
      <c r="AI162" s="79" t="str">
        <f>REPLACE(INDEX(GroupVertices[Group],MATCH(Vertices[[#This Row],[Vertex]],GroupVertices[Vertex],0)),1,1,"")</f>
        <v>10</v>
      </c>
      <c r="AJ162" s="48">
        <v>2</v>
      </c>
      <c r="AK162" s="49">
        <v>4.651162790697675</v>
      </c>
      <c r="AL162" s="48">
        <v>0</v>
      </c>
      <c r="AM162" s="49">
        <v>0</v>
      </c>
      <c r="AN162" s="48">
        <v>0</v>
      </c>
      <c r="AO162" s="49">
        <v>0</v>
      </c>
      <c r="AP162" s="48">
        <v>41</v>
      </c>
      <c r="AQ162" s="49">
        <v>95.34883720930233</v>
      </c>
      <c r="AR162" s="48">
        <v>43</v>
      </c>
      <c r="AS162" s="48"/>
      <c r="AT162" s="48"/>
      <c r="AU162" s="48"/>
      <c r="AV162" s="48"/>
      <c r="AW162" s="48" t="s">
        <v>1123</v>
      </c>
      <c r="AX162" s="48" t="s">
        <v>1123</v>
      </c>
      <c r="AY162" s="121" t="s">
        <v>2516</v>
      </c>
      <c r="AZ162" s="121" t="s">
        <v>2516</v>
      </c>
      <c r="BA162" s="121" t="s">
        <v>2673</v>
      </c>
      <c r="BB162" s="121" t="s">
        <v>2673</v>
      </c>
      <c r="BC162" s="2"/>
      <c r="BD162" s="3"/>
      <c r="BE162" s="3"/>
      <c r="BF162" s="3"/>
      <c r="BG162" s="3"/>
    </row>
    <row r="163" spans="1:59" ht="15">
      <c r="A163" s="65" t="s">
        <v>493</v>
      </c>
      <c r="B163" s="66"/>
      <c r="C163" s="66"/>
      <c r="D163" s="67">
        <v>400</v>
      </c>
      <c r="E163" s="69"/>
      <c r="F163" s="66"/>
      <c r="G163" s="66"/>
      <c r="H163" s="70" t="s">
        <v>493</v>
      </c>
      <c r="I163" s="71"/>
      <c r="J163" s="71"/>
      <c r="K163" s="70" t="s">
        <v>493</v>
      </c>
      <c r="L163" s="74">
        <v>1</v>
      </c>
      <c r="M163" s="75">
        <v>7732.7724609375</v>
      </c>
      <c r="N163" s="75">
        <v>2232.435791015625</v>
      </c>
      <c r="O163" s="76"/>
      <c r="P163" s="77"/>
      <c r="Q163" s="77"/>
      <c r="R163" s="87"/>
      <c r="S163" s="48">
        <v>1</v>
      </c>
      <c r="T163" s="48">
        <v>0</v>
      </c>
      <c r="U163" s="49">
        <v>0</v>
      </c>
      <c r="V163" s="49">
        <v>1</v>
      </c>
      <c r="W163" s="49">
        <v>0</v>
      </c>
      <c r="X163" s="49">
        <v>0.999997</v>
      </c>
      <c r="Y163" s="49">
        <v>0</v>
      </c>
      <c r="Z163" s="49">
        <v>0</v>
      </c>
      <c r="AA163" s="72">
        <v>163</v>
      </c>
      <c r="AB163" s="72"/>
      <c r="AC163" s="73"/>
      <c r="AD163" s="79"/>
      <c r="AE163" s="79"/>
      <c r="AF163" s="79"/>
      <c r="AG163" s="79"/>
      <c r="AH163" s="79"/>
      <c r="AI163" s="79" t="str">
        <f>REPLACE(INDEX(GroupVertices[Group],MATCH(Vertices[[#This Row],[Vertex]],GroupVertices[Vertex],0)),1,1,"")</f>
        <v>10</v>
      </c>
      <c r="AJ163" s="48"/>
      <c r="AK163" s="49"/>
      <c r="AL163" s="48"/>
      <c r="AM163" s="49"/>
      <c r="AN163" s="48"/>
      <c r="AO163" s="49"/>
      <c r="AP163" s="48"/>
      <c r="AQ163" s="49"/>
      <c r="AR163" s="48"/>
      <c r="AS163" s="48"/>
      <c r="AT163" s="48"/>
      <c r="AU163" s="48"/>
      <c r="AV163" s="48"/>
      <c r="AW163" s="48"/>
      <c r="AX163" s="48"/>
      <c r="AY163" s="48"/>
      <c r="AZ163" s="48"/>
      <c r="BA163" s="48"/>
      <c r="BB163" s="48"/>
      <c r="BC163" s="2"/>
      <c r="BD163" s="3"/>
      <c r="BE163" s="3"/>
      <c r="BF163" s="3"/>
      <c r="BG163" s="3"/>
    </row>
    <row r="164" spans="1:59" ht="15">
      <c r="A164" s="65" t="s">
        <v>450</v>
      </c>
      <c r="B164" s="66"/>
      <c r="C164" s="66"/>
      <c r="D164" s="67">
        <v>400</v>
      </c>
      <c r="E164" s="69"/>
      <c r="F164" s="66"/>
      <c r="G164" s="66"/>
      <c r="H164" s="70" t="s">
        <v>450</v>
      </c>
      <c r="I164" s="71"/>
      <c r="J164" s="71"/>
      <c r="K164" s="70" t="s">
        <v>450</v>
      </c>
      <c r="L164" s="74">
        <v>1</v>
      </c>
      <c r="M164" s="75">
        <v>7732.7724609375</v>
      </c>
      <c r="N164" s="75">
        <v>628.5498657226562</v>
      </c>
      <c r="O164" s="76"/>
      <c r="P164" s="77"/>
      <c r="Q164" s="77"/>
      <c r="R164" s="87"/>
      <c r="S164" s="48">
        <v>1</v>
      </c>
      <c r="T164" s="48">
        <v>2</v>
      </c>
      <c r="U164" s="49">
        <v>0</v>
      </c>
      <c r="V164" s="49">
        <v>1</v>
      </c>
      <c r="W164" s="49">
        <v>0</v>
      </c>
      <c r="X164" s="49">
        <v>1.298241</v>
      </c>
      <c r="Y164" s="49">
        <v>0</v>
      </c>
      <c r="Z164" s="49">
        <v>0</v>
      </c>
      <c r="AA164" s="72">
        <v>164</v>
      </c>
      <c r="AB164" s="72"/>
      <c r="AC164" s="73"/>
      <c r="AD164" s="79" t="s">
        <v>450</v>
      </c>
      <c r="AE164" s="79"/>
      <c r="AF164" s="79" t="s">
        <v>1167</v>
      </c>
      <c r="AG164" s="79" t="s">
        <v>1186</v>
      </c>
      <c r="AH164" s="79"/>
      <c r="AI164" s="79" t="str">
        <f>REPLACE(INDEX(GroupVertices[Group],MATCH(Vertices[[#This Row],[Vertex]],GroupVertices[Vertex],0)),1,1,"")</f>
        <v>9</v>
      </c>
      <c r="AJ164" s="48">
        <v>0</v>
      </c>
      <c r="AK164" s="49">
        <v>0</v>
      </c>
      <c r="AL164" s="48">
        <v>0</v>
      </c>
      <c r="AM164" s="49">
        <v>0</v>
      </c>
      <c r="AN164" s="48">
        <v>0</v>
      </c>
      <c r="AO164" s="49">
        <v>0</v>
      </c>
      <c r="AP164" s="48">
        <v>72</v>
      </c>
      <c r="AQ164" s="49">
        <v>100</v>
      </c>
      <c r="AR164" s="48">
        <v>72</v>
      </c>
      <c r="AS164" s="48"/>
      <c r="AT164" s="48"/>
      <c r="AU164" s="48"/>
      <c r="AV164" s="48"/>
      <c r="AW164" s="48" t="s">
        <v>2215</v>
      </c>
      <c r="AX164" s="48" t="s">
        <v>2386</v>
      </c>
      <c r="AY164" s="121" t="s">
        <v>2241</v>
      </c>
      <c r="AZ164" s="121" t="s">
        <v>2541</v>
      </c>
      <c r="BA164" s="121" t="s">
        <v>2342</v>
      </c>
      <c r="BB164" s="121" t="s">
        <v>2696</v>
      </c>
      <c r="BC164" s="2"/>
      <c r="BD164" s="3"/>
      <c r="BE164" s="3"/>
      <c r="BF164" s="3"/>
      <c r="BG164" s="3"/>
    </row>
    <row r="165" spans="1:59" ht="15">
      <c r="A165" s="65" t="s">
        <v>494</v>
      </c>
      <c r="B165" s="66"/>
      <c r="C165" s="66"/>
      <c r="D165" s="67">
        <v>400</v>
      </c>
      <c r="E165" s="69"/>
      <c r="F165" s="66"/>
      <c r="G165" s="66"/>
      <c r="H165" s="70" t="s">
        <v>494</v>
      </c>
      <c r="I165" s="71"/>
      <c r="J165" s="71"/>
      <c r="K165" s="70" t="s">
        <v>494</v>
      </c>
      <c r="L165" s="74">
        <v>1</v>
      </c>
      <c r="M165" s="75">
        <v>7732.7724609375</v>
      </c>
      <c r="N165" s="75">
        <v>1018.6842651367188</v>
      </c>
      <c r="O165" s="76"/>
      <c r="P165" s="77"/>
      <c r="Q165" s="77"/>
      <c r="R165" s="87"/>
      <c r="S165" s="48">
        <v>1</v>
      </c>
      <c r="T165" s="48">
        <v>0</v>
      </c>
      <c r="U165" s="49">
        <v>0</v>
      </c>
      <c r="V165" s="49">
        <v>1</v>
      </c>
      <c r="W165" s="49">
        <v>0</v>
      </c>
      <c r="X165" s="49">
        <v>0.701752</v>
      </c>
      <c r="Y165" s="49">
        <v>0</v>
      </c>
      <c r="Z165" s="49">
        <v>0</v>
      </c>
      <c r="AA165" s="72">
        <v>165</v>
      </c>
      <c r="AB165" s="72"/>
      <c r="AC165" s="73"/>
      <c r="AD165" s="79"/>
      <c r="AE165" s="79"/>
      <c r="AF165" s="79"/>
      <c r="AG165" s="79"/>
      <c r="AH165" s="79"/>
      <c r="AI165" s="79" t="str">
        <f>REPLACE(INDEX(GroupVertices[Group],MATCH(Vertices[[#This Row],[Vertex]],GroupVertices[Vertex],0)),1,1,"")</f>
        <v>9</v>
      </c>
      <c r="AJ165" s="48"/>
      <c r="AK165" s="49"/>
      <c r="AL165" s="48"/>
      <c r="AM165" s="49"/>
      <c r="AN165" s="48"/>
      <c r="AO165" s="49"/>
      <c r="AP165" s="48"/>
      <c r="AQ165" s="49"/>
      <c r="AR165" s="48"/>
      <c r="AS165" s="48"/>
      <c r="AT165" s="48"/>
      <c r="AU165" s="48"/>
      <c r="AV165" s="48"/>
      <c r="AW165" s="48"/>
      <c r="AX165" s="48"/>
      <c r="AY165" s="48"/>
      <c r="AZ165" s="48"/>
      <c r="BA165" s="48"/>
      <c r="BB165" s="48"/>
      <c r="BC165" s="2"/>
      <c r="BD165" s="3"/>
      <c r="BE165" s="3"/>
      <c r="BF165" s="3"/>
      <c r="BG165" s="3"/>
    </row>
    <row r="166" spans="1:59" ht="15">
      <c r="A166" s="65" t="s">
        <v>451</v>
      </c>
      <c r="B166" s="66"/>
      <c r="C166" s="66"/>
      <c r="D166" s="67">
        <v>400</v>
      </c>
      <c r="E166" s="69"/>
      <c r="F166" s="66"/>
      <c r="G166" s="66"/>
      <c r="H166" s="70" t="s">
        <v>451</v>
      </c>
      <c r="I166" s="71"/>
      <c r="J166" s="71"/>
      <c r="K166" s="70" t="s">
        <v>451</v>
      </c>
      <c r="L166" s="74">
        <v>1</v>
      </c>
      <c r="M166" s="75">
        <v>4216.66943359375</v>
      </c>
      <c r="N166" s="75">
        <v>6902.00732421875</v>
      </c>
      <c r="O166" s="76"/>
      <c r="P166" s="77"/>
      <c r="Q166" s="77"/>
      <c r="R166" s="87"/>
      <c r="S166" s="48">
        <v>1</v>
      </c>
      <c r="T166" s="48">
        <v>1</v>
      </c>
      <c r="U166" s="49">
        <v>0</v>
      </c>
      <c r="V166" s="49">
        <v>0</v>
      </c>
      <c r="W166" s="49">
        <v>0</v>
      </c>
      <c r="X166" s="49">
        <v>0.999997</v>
      </c>
      <c r="Y166" s="49">
        <v>0</v>
      </c>
      <c r="Z166" s="49" t="s">
        <v>2108</v>
      </c>
      <c r="AA166" s="72">
        <v>166</v>
      </c>
      <c r="AB166" s="72"/>
      <c r="AC166" s="73"/>
      <c r="AD166" s="79" t="s">
        <v>451</v>
      </c>
      <c r="AE166" s="79"/>
      <c r="AF166" s="79"/>
      <c r="AG166" s="79"/>
      <c r="AH166" s="79"/>
      <c r="AI166" s="79" t="str">
        <f>REPLACE(INDEX(GroupVertices[Group],MATCH(Vertices[[#This Row],[Vertex]],GroupVertices[Vertex],0)),1,1,"")</f>
        <v>1</v>
      </c>
      <c r="AJ166" s="48">
        <v>1</v>
      </c>
      <c r="AK166" s="49">
        <v>3.4482758620689653</v>
      </c>
      <c r="AL166" s="48">
        <v>0</v>
      </c>
      <c r="AM166" s="49">
        <v>0</v>
      </c>
      <c r="AN166" s="48">
        <v>0</v>
      </c>
      <c r="AO166" s="49">
        <v>0</v>
      </c>
      <c r="AP166" s="48">
        <v>28</v>
      </c>
      <c r="AQ166" s="49">
        <v>96.55172413793103</v>
      </c>
      <c r="AR166" s="48">
        <v>29</v>
      </c>
      <c r="AS166" s="48"/>
      <c r="AT166" s="48"/>
      <c r="AU166" s="48"/>
      <c r="AV166" s="48"/>
      <c r="AW166" s="48" t="s">
        <v>1125</v>
      </c>
      <c r="AX166" s="48" t="s">
        <v>1125</v>
      </c>
      <c r="AY166" s="121" t="s">
        <v>2517</v>
      </c>
      <c r="AZ166" s="121" t="s">
        <v>2517</v>
      </c>
      <c r="BA166" s="121" t="s">
        <v>2674</v>
      </c>
      <c r="BB166" s="121" t="s">
        <v>2674</v>
      </c>
      <c r="BC166" s="2"/>
      <c r="BD166" s="3"/>
      <c r="BE166" s="3"/>
      <c r="BF166" s="3"/>
      <c r="BG166" s="3"/>
    </row>
    <row r="167" spans="1:59" ht="15">
      <c r="A167" s="65" t="s">
        <v>452</v>
      </c>
      <c r="B167" s="66"/>
      <c r="C167" s="66"/>
      <c r="D167" s="67">
        <v>400</v>
      </c>
      <c r="E167" s="69"/>
      <c r="F167" s="66"/>
      <c r="G167" s="66"/>
      <c r="H167" s="70" t="s">
        <v>452</v>
      </c>
      <c r="I167" s="71"/>
      <c r="J167" s="71"/>
      <c r="K167" s="70" t="s">
        <v>452</v>
      </c>
      <c r="L167" s="74">
        <v>1</v>
      </c>
      <c r="M167" s="75">
        <v>7844.53076171875</v>
      </c>
      <c r="N167" s="75">
        <v>8126.53955078125</v>
      </c>
      <c r="O167" s="76"/>
      <c r="P167" s="77"/>
      <c r="Q167" s="77"/>
      <c r="R167" s="87"/>
      <c r="S167" s="48">
        <v>0</v>
      </c>
      <c r="T167" s="48">
        <v>1</v>
      </c>
      <c r="U167" s="49">
        <v>0</v>
      </c>
      <c r="V167" s="49">
        <v>0.02</v>
      </c>
      <c r="W167" s="49">
        <v>0.053377</v>
      </c>
      <c r="X167" s="49">
        <v>0.539579</v>
      </c>
      <c r="Y167" s="49">
        <v>0</v>
      </c>
      <c r="Z167" s="49">
        <v>0</v>
      </c>
      <c r="AA167" s="72">
        <v>167</v>
      </c>
      <c r="AB167" s="72"/>
      <c r="AC167" s="73"/>
      <c r="AD167" s="79" t="s">
        <v>452</v>
      </c>
      <c r="AE167" s="79"/>
      <c r="AF167" s="79" t="s">
        <v>1168</v>
      </c>
      <c r="AG167" s="79" t="s">
        <v>1187</v>
      </c>
      <c r="AH167" s="79" t="s">
        <v>1210</v>
      </c>
      <c r="AI167" s="79" t="str">
        <f>REPLACE(INDEX(GroupVertices[Group],MATCH(Vertices[[#This Row],[Vertex]],GroupVertices[Vertex],0)),1,1,"")</f>
        <v>2</v>
      </c>
      <c r="AJ167" s="48">
        <v>9</v>
      </c>
      <c r="AK167" s="49">
        <v>3.896103896103896</v>
      </c>
      <c r="AL167" s="48">
        <v>2</v>
      </c>
      <c r="AM167" s="49">
        <v>0.8658008658008658</v>
      </c>
      <c r="AN167" s="48">
        <v>0</v>
      </c>
      <c r="AO167" s="49">
        <v>0</v>
      </c>
      <c r="AP167" s="48">
        <v>220</v>
      </c>
      <c r="AQ167" s="49">
        <v>95.23809523809524</v>
      </c>
      <c r="AR167" s="48">
        <v>231</v>
      </c>
      <c r="AS167" s="48"/>
      <c r="AT167" s="48"/>
      <c r="AU167" s="48"/>
      <c r="AV167" s="48"/>
      <c r="AW167" s="48" t="s">
        <v>2379</v>
      </c>
      <c r="AX167" s="48" t="s">
        <v>2379</v>
      </c>
      <c r="AY167" s="121" t="s">
        <v>2518</v>
      </c>
      <c r="AZ167" s="121" t="s">
        <v>2518</v>
      </c>
      <c r="BA167" s="121" t="s">
        <v>2675</v>
      </c>
      <c r="BB167" s="121" t="s">
        <v>2675</v>
      </c>
      <c r="BC167" s="2"/>
      <c r="BD167" s="3"/>
      <c r="BE167" s="3"/>
      <c r="BF167" s="3"/>
      <c r="BG167" s="3"/>
    </row>
    <row r="168" spans="1:59" ht="15">
      <c r="A168" s="65" t="s">
        <v>453</v>
      </c>
      <c r="B168" s="66"/>
      <c r="C168" s="66"/>
      <c r="D168" s="67">
        <v>400</v>
      </c>
      <c r="E168" s="69"/>
      <c r="F168" s="66"/>
      <c r="G168" s="66"/>
      <c r="H168" s="70" t="s">
        <v>453</v>
      </c>
      <c r="I168" s="71"/>
      <c r="J168" s="71"/>
      <c r="K168" s="70" t="s">
        <v>453</v>
      </c>
      <c r="L168" s="74">
        <v>1</v>
      </c>
      <c r="M168" s="75">
        <v>2417.486572265625</v>
      </c>
      <c r="N168" s="75">
        <v>6902.00732421875</v>
      </c>
      <c r="O168" s="76"/>
      <c r="P168" s="77"/>
      <c r="Q168" s="77"/>
      <c r="R168" s="87"/>
      <c r="S168" s="48">
        <v>1</v>
      </c>
      <c r="T168" s="48">
        <v>1</v>
      </c>
      <c r="U168" s="49">
        <v>0</v>
      </c>
      <c r="V168" s="49">
        <v>0</v>
      </c>
      <c r="W168" s="49">
        <v>0</v>
      </c>
      <c r="X168" s="49">
        <v>0.999997</v>
      </c>
      <c r="Y168" s="49">
        <v>0</v>
      </c>
      <c r="Z168" s="49" t="s">
        <v>2108</v>
      </c>
      <c r="AA168" s="72">
        <v>168</v>
      </c>
      <c r="AB168" s="72"/>
      <c r="AC168" s="73"/>
      <c r="AD168" s="79" t="s">
        <v>453</v>
      </c>
      <c r="AE168" s="79"/>
      <c r="AF168" s="79" t="s">
        <v>1160</v>
      </c>
      <c r="AG168" s="79" t="s">
        <v>1188</v>
      </c>
      <c r="AH168" s="79" t="s">
        <v>1211</v>
      </c>
      <c r="AI168" s="79" t="str">
        <f>REPLACE(INDEX(GroupVertices[Group],MATCH(Vertices[[#This Row],[Vertex]],GroupVertices[Vertex],0)),1,1,"")</f>
        <v>1</v>
      </c>
      <c r="AJ168" s="48">
        <v>0</v>
      </c>
      <c r="AK168" s="49">
        <v>0</v>
      </c>
      <c r="AL168" s="48">
        <v>1</v>
      </c>
      <c r="AM168" s="49">
        <v>25</v>
      </c>
      <c r="AN168" s="48">
        <v>0</v>
      </c>
      <c r="AO168" s="49">
        <v>0</v>
      </c>
      <c r="AP168" s="48">
        <v>3</v>
      </c>
      <c r="AQ168" s="49">
        <v>75</v>
      </c>
      <c r="AR168" s="48">
        <v>4</v>
      </c>
      <c r="AS168" s="48"/>
      <c r="AT168" s="48"/>
      <c r="AU168" s="48"/>
      <c r="AV168" s="48"/>
      <c r="AW168" s="48" t="s">
        <v>1060</v>
      </c>
      <c r="AX168" s="48" t="s">
        <v>1060</v>
      </c>
      <c r="AY168" s="121" t="s">
        <v>2519</v>
      </c>
      <c r="AZ168" s="121" t="s">
        <v>2519</v>
      </c>
      <c r="BA168" s="121" t="s">
        <v>2676</v>
      </c>
      <c r="BB168" s="121" t="s">
        <v>2676</v>
      </c>
      <c r="BC168" s="2"/>
      <c r="BD168" s="3"/>
      <c r="BE168" s="3"/>
      <c r="BF168" s="3"/>
      <c r="BG168" s="3"/>
    </row>
    <row r="169" spans="1:59" ht="15">
      <c r="A169" s="65" t="s">
        <v>454</v>
      </c>
      <c r="B169" s="66"/>
      <c r="C169" s="66"/>
      <c r="D169" s="67">
        <v>400</v>
      </c>
      <c r="E169" s="69"/>
      <c r="F169" s="66"/>
      <c r="G169" s="66"/>
      <c r="H169" s="70" t="s">
        <v>454</v>
      </c>
      <c r="I169" s="71"/>
      <c r="J169" s="71"/>
      <c r="K169" s="70" t="s">
        <v>454</v>
      </c>
      <c r="L169" s="74">
        <v>1</v>
      </c>
      <c r="M169" s="75">
        <v>618.3033447265625</v>
      </c>
      <c r="N169" s="75">
        <v>6902.00732421875</v>
      </c>
      <c r="O169" s="76"/>
      <c r="P169" s="77"/>
      <c r="Q169" s="77"/>
      <c r="R169" s="87"/>
      <c r="S169" s="48">
        <v>1</v>
      </c>
      <c r="T169" s="48">
        <v>1</v>
      </c>
      <c r="U169" s="49">
        <v>0</v>
      </c>
      <c r="V169" s="49">
        <v>0</v>
      </c>
      <c r="W169" s="49">
        <v>0</v>
      </c>
      <c r="X169" s="49">
        <v>0.999997</v>
      </c>
      <c r="Y169" s="49">
        <v>0</v>
      </c>
      <c r="Z169" s="49" t="s">
        <v>2108</v>
      </c>
      <c r="AA169" s="72">
        <v>169</v>
      </c>
      <c r="AB169" s="72"/>
      <c r="AC169" s="73"/>
      <c r="AD169" s="79" t="s">
        <v>454</v>
      </c>
      <c r="AE169" s="79"/>
      <c r="AF169" s="79"/>
      <c r="AG169" s="79"/>
      <c r="AH169" s="79"/>
      <c r="AI169" s="79" t="str">
        <f>REPLACE(INDEX(GroupVertices[Group],MATCH(Vertices[[#This Row],[Vertex]],GroupVertices[Vertex],0)),1,1,"")</f>
        <v>1</v>
      </c>
      <c r="AJ169" s="48">
        <v>0</v>
      </c>
      <c r="AK169" s="49">
        <v>0</v>
      </c>
      <c r="AL169" s="48">
        <v>0</v>
      </c>
      <c r="AM169" s="49">
        <v>0</v>
      </c>
      <c r="AN169" s="48">
        <v>0</v>
      </c>
      <c r="AO169" s="49">
        <v>0</v>
      </c>
      <c r="AP169" s="48">
        <v>20</v>
      </c>
      <c r="AQ169" s="49">
        <v>100</v>
      </c>
      <c r="AR169" s="48">
        <v>20</v>
      </c>
      <c r="AS169" s="48"/>
      <c r="AT169" s="48"/>
      <c r="AU169" s="48"/>
      <c r="AV169" s="48"/>
      <c r="AW169" s="48" t="s">
        <v>1127</v>
      </c>
      <c r="AX169" s="48" t="s">
        <v>1127</v>
      </c>
      <c r="AY169" s="121" t="s">
        <v>2520</v>
      </c>
      <c r="AZ169" s="121" t="s">
        <v>2520</v>
      </c>
      <c r="BA169" s="121" t="s">
        <v>2677</v>
      </c>
      <c r="BB169" s="121" t="s">
        <v>2677</v>
      </c>
      <c r="BC169" s="2"/>
      <c r="BD169" s="3"/>
      <c r="BE169" s="3"/>
      <c r="BF169" s="3"/>
      <c r="BG169" s="3"/>
    </row>
    <row r="170" spans="1:59" ht="15">
      <c r="A170" s="65" t="s">
        <v>455</v>
      </c>
      <c r="B170" s="66"/>
      <c r="C170" s="66"/>
      <c r="D170" s="67">
        <v>400</v>
      </c>
      <c r="E170" s="69"/>
      <c r="F170" s="66"/>
      <c r="G170" s="66"/>
      <c r="H170" s="70" t="s">
        <v>455</v>
      </c>
      <c r="I170" s="71"/>
      <c r="J170" s="71"/>
      <c r="K170" s="70" t="s">
        <v>455</v>
      </c>
      <c r="L170" s="74">
        <v>1</v>
      </c>
      <c r="M170" s="75">
        <v>8576.63671875</v>
      </c>
      <c r="N170" s="75">
        <v>1842.30126953125</v>
      </c>
      <c r="O170" s="76"/>
      <c r="P170" s="77"/>
      <c r="Q170" s="77"/>
      <c r="R170" s="87"/>
      <c r="S170" s="48">
        <v>0</v>
      </c>
      <c r="T170" s="48">
        <v>1</v>
      </c>
      <c r="U170" s="49">
        <v>0</v>
      </c>
      <c r="V170" s="49">
        <v>1</v>
      </c>
      <c r="W170" s="49">
        <v>0</v>
      </c>
      <c r="X170" s="49">
        <v>0.999997</v>
      </c>
      <c r="Y170" s="49">
        <v>0</v>
      </c>
      <c r="Z170" s="49">
        <v>0</v>
      </c>
      <c r="AA170" s="72">
        <v>170</v>
      </c>
      <c r="AB170" s="72"/>
      <c r="AC170" s="73"/>
      <c r="AD170" s="79" t="s">
        <v>455</v>
      </c>
      <c r="AE170" s="79"/>
      <c r="AF170" s="79"/>
      <c r="AG170" s="79"/>
      <c r="AH170" s="79"/>
      <c r="AI170" s="79" t="str">
        <f>REPLACE(INDEX(GroupVertices[Group],MATCH(Vertices[[#This Row],[Vertex]],GroupVertices[Vertex],0)),1,1,"")</f>
        <v>8</v>
      </c>
      <c r="AJ170" s="48">
        <v>3</v>
      </c>
      <c r="AK170" s="49">
        <v>4.3478260869565215</v>
      </c>
      <c r="AL170" s="48">
        <v>0</v>
      </c>
      <c r="AM170" s="49">
        <v>0</v>
      </c>
      <c r="AN170" s="48">
        <v>0</v>
      </c>
      <c r="AO170" s="49">
        <v>0</v>
      </c>
      <c r="AP170" s="48">
        <v>66</v>
      </c>
      <c r="AQ170" s="49">
        <v>95.65217391304348</v>
      </c>
      <c r="AR170" s="48">
        <v>69</v>
      </c>
      <c r="AS170" s="48"/>
      <c r="AT170" s="48"/>
      <c r="AU170" s="48"/>
      <c r="AV170" s="48"/>
      <c r="AW170" s="48" t="s">
        <v>2214</v>
      </c>
      <c r="AX170" s="48" t="s">
        <v>2214</v>
      </c>
      <c r="AY170" s="121" t="s">
        <v>2521</v>
      </c>
      <c r="AZ170" s="121" t="s">
        <v>2521</v>
      </c>
      <c r="BA170" s="121" t="s">
        <v>2678</v>
      </c>
      <c r="BB170" s="121" t="s">
        <v>2678</v>
      </c>
      <c r="BC170" s="2"/>
      <c r="BD170" s="3"/>
      <c r="BE170" s="3"/>
      <c r="BF170" s="3"/>
      <c r="BG170" s="3"/>
    </row>
    <row r="171" spans="1:59" ht="15">
      <c r="A171" s="65" t="s">
        <v>495</v>
      </c>
      <c r="B171" s="66"/>
      <c r="C171" s="66"/>
      <c r="D171" s="67">
        <v>400</v>
      </c>
      <c r="E171" s="69"/>
      <c r="F171" s="66"/>
      <c r="G171" s="66"/>
      <c r="H171" s="70" t="s">
        <v>495</v>
      </c>
      <c r="I171" s="71"/>
      <c r="J171" s="71"/>
      <c r="K171" s="70" t="s">
        <v>495</v>
      </c>
      <c r="L171" s="74">
        <v>1</v>
      </c>
      <c r="M171" s="75">
        <v>8576.63671875</v>
      </c>
      <c r="N171" s="75">
        <v>2232.435791015625</v>
      </c>
      <c r="O171" s="76"/>
      <c r="P171" s="77"/>
      <c r="Q171" s="77"/>
      <c r="R171" s="87"/>
      <c r="S171" s="48">
        <v>1</v>
      </c>
      <c r="T171" s="48">
        <v>0</v>
      </c>
      <c r="U171" s="49">
        <v>0</v>
      </c>
      <c r="V171" s="49">
        <v>1</v>
      </c>
      <c r="W171" s="49">
        <v>0</v>
      </c>
      <c r="X171" s="49">
        <v>0.999997</v>
      </c>
      <c r="Y171" s="49">
        <v>0</v>
      </c>
      <c r="Z171" s="49">
        <v>0</v>
      </c>
      <c r="AA171" s="72">
        <v>171</v>
      </c>
      <c r="AB171" s="72"/>
      <c r="AC171" s="73"/>
      <c r="AD171" s="79"/>
      <c r="AE171" s="79"/>
      <c r="AF171" s="79"/>
      <c r="AG171" s="79"/>
      <c r="AH171" s="79"/>
      <c r="AI171" s="79" t="str">
        <f>REPLACE(INDEX(GroupVertices[Group],MATCH(Vertices[[#This Row],[Vertex]],GroupVertices[Vertex],0)),1,1,"")</f>
        <v>8</v>
      </c>
      <c r="AJ171" s="48"/>
      <c r="AK171" s="49"/>
      <c r="AL171" s="48"/>
      <c r="AM171" s="49"/>
      <c r="AN171" s="48"/>
      <c r="AO171" s="49"/>
      <c r="AP171" s="48"/>
      <c r="AQ171" s="49"/>
      <c r="AR171" s="48"/>
      <c r="AS171" s="48"/>
      <c r="AT171" s="48"/>
      <c r="AU171" s="48"/>
      <c r="AV171" s="48"/>
      <c r="AW171" s="48"/>
      <c r="AX171" s="48"/>
      <c r="AY171" s="48"/>
      <c r="AZ171" s="48"/>
      <c r="BA171" s="48"/>
      <c r="BB171" s="48"/>
      <c r="BC171" s="2"/>
      <c r="BD171" s="3"/>
      <c r="BE171" s="3"/>
      <c r="BF171" s="3"/>
      <c r="BG171" s="3"/>
    </row>
    <row r="172" spans="1:59" ht="15">
      <c r="A172" s="65" t="s">
        <v>456</v>
      </c>
      <c r="B172" s="66"/>
      <c r="C172" s="66"/>
      <c r="D172" s="67">
        <v>400</v>
      </c>
      <c r="E172" s="69"/>
      <c r="F172" s="66"/>
      <c r="G172" s="66"/>
      <c r="H172" s="70" t="s">
        <v>456</v>
      </c>
      <c r="I172" s="71"/>
      <c r="J172" s="71"/>
      <c r="K172" s="70" t="s">
        <v>456</v>
      </c>
      <c r="L172" s="74">
        <v>1</v>
      </c>
      <c r="M172" s="75">
        <v>1218.031005859375</v>
      </c>
      <c r="N172" s="75">
        <v>6902.00732421875</v>
      </c>
      <c r="O172" s="76"/>
      <c r="P172" s="77"/>
      <c r="Q172" s="77"/>
      <c r="R172" s="87"/>
      <c r="S172" s="48">
        <v>1</v>
      </c>
      <c r="T172" s="48">
        <v>1</v>
      </c>
      <c r="U172" s="49">
        <v>0</v>
      </c>
      <c r="V172" s="49">
        <v>0</v>
      </c>
      <c r="W172" s="49">
        <v>0</v>
      </c>
      <c r="X172" s="49">
        <v>0.999997</v>
      </c>
      <c r="Y172" s="49">
        <v>0</v>
      </c>
      <c r="Z172" s="49" t="s">
        <v>2108</v>
      </c>
      <c r="AA172" s="72">
        <v>172</v>
      </c>
      <c r="AB172" s="72"/>
      <c r="AC172" s="73"/>
      <c r="AD172" s="79" t="s">
        <v>456</v>
      </c>
      <c r="AE172" s="79"/>
      <c r="AF172" s="79" t="s">
        <v>1160</v>
      </c>
      <c r="AG172" s="79" t="s">
        <v>1189</v>
      </c>
      <c r="AH172" s="79" t="s">
        <v>1212</v>
      </c>
      <c r="AI172" s="79" t="str">
        <f>REPLACE(INDEX(GroupVertices[Group],MATCH(Vertices[[#This Row],[Vertex]],GroupVertices[Vertex],0)),1,1,"")</f>
        <v>1</v>
      </c>
      <c r="AJ172" s="48">
        <v>0</v>
      </c>
      <c r="AK172" s="49">
        <v>0</v>
      </c>
      <c r="AL172" s="48">
        <v>0</v>
      </c>
      <c r="AM172" s="49">
        <v>0</v>
      </c>
      <c r="AN172" s="48">
        <v>0</v>
      </c>
      <c r="AO172" s="49">
        <v>0</v>
      </c>
      <c r="AP172" s="48">
        <v>15</v>
      </c>
      <c r="AQ172" s="49">
        <v>100</v>
      </c>
      <c r="AR172" s="48">
        <v>15</v>
      </c>
      <c r="AS172" s="48"/>
      <c r="AT172" s="48"/>
      <c r="AU172" s="48"/>
      <c r="AV172" s="48"/>
      <c r="AW172" s="48" t="s">
        <v>1129</v>
      </c>
      <c r="AX172" s="48" t="s">
        <v>1129</v>
      </c>
      <c r="AY172" s="121" t="s">
        <v>2522</v>
      </c>
      <c r="AZ172" s="121" t="s">
        <v>2522</v>
      </c>
      <c r="BA172" s="121" t="s">
        <v>2679</v>
      </c>
      <c r="BB172" s="121" t="s">
        <v>2679</v>
      </c>
      <c r="BC172" s="2"/>
      <c r="BD172" s="3"/>
      <c r="BE172" s="3"/>
      <c r="BF172" s="3"/>
      <c r="BG172" s="3"/>
    </row>
    <row r="173" spans="1:59" ht="15">
      <c r="A173" s="65" t="s">
        <v>457</v>
      </c>
      <c r="B173" s="66"/>
      <c r="C173" s="66"/>
      <c r="D173" s="67">
        <v>400</v>
      </c>
      <c r="E173" s="69"/>
      <c r="F173" s="66"/>
      <c r="G173" s="66"/>
      <c r="H173" s="70" t="s">
        <v>457</v>
      </c>
      <c r="I173" s="71"/>
      <c r="J173" s="71"/>
      <c r="K173" s="70" t="s">
        <v>457</v>
      </c>
      <c r="L173" s="74">
        <v>1</v>
      </c>
      <c r="M173" s="75">
        <v>1817.7587890625</v>
      </c>
      <c r="N173" s="75">
        <v>6902.00732421875</v>
      </c>
      <c r="O173" s="76"/>
      <c r="P173" s="77"/>
      <c r="Q173" s="77"/>
      <c r="R173" s="87"/>
      <c r="S173" s="48">
        <v>1</v>
      </c>
      <c r="T173" s="48">
        <v>1</v>
      </c>
      <c r="U173" s="49">
        <v>0</v>
      </c>
      <c r="V173" s="49">
        <v>0</v>
      </c>
      <c r="W173" s="49">
        <v>0</v>
      </c>
      <c r="X173" s="49">
        <v>0.999997</v>
      </c>
      <c r="Y173" s="49">
        <v>0</v>
      </c>
      <c r="Z173" s="49" t="s">
        <v>2108</v>
      </c>
      <c r="AA173" s="72">
        <v>173</v>
      </c>
      <c r="AB173" s="72"/>
      <c r="AC173" s="73"/>
      <c r="AD173" s="79" t="s">
        <v>457</v>
      </c>
      <c r="AE173" s="79"/>
      <c r="AF173" s="79"/>
      <c r="AG173" s="79"/>
      <c r="AH173" s="79"/>
      <c r="AI173" s="79" t="str">
        <f>REPLACE(INDEX(GroupVertices[Group],MATCH(Vertices[[#This Row],[Vertex]],GroupVertices[Vertex],0)),1,1,"")</f>
        <v>1</v>
      </c>
      <c r="AJ173" s="48">
        <v>0</v>
      </c>
      <c r="AK173" s="49">
        <v>0</v>
      </c>
      <c r="AL173" s="48">
        <v>0</v>
      </c>
      <c r="AM173" s="49">
        <v>0</v>
      </c>
      <c r="AN173" s="48">
        <v>0</v>
      </c>
      <c r="AO173" s="49">
        <v>0</v>
      </c>
      <c r="AP173" s="48">
        <v>29</v>
      </c>
      <c r="AQ173" s="49">
        <v>100</v>
      </c>
      <c r="AR173" s="48">
        <v>29</v>
      </c>
      <c r="AS173" s="48"/>
      <c r="AT173" s="48"/>
      <c r="AU173" s="48"/>
      <c r="AV173" s="48"/>
      <c r="AW173" s="48" t="s">
        <v>1130</v>
      </c>
      <c r="AX173" s="48" t="s">
        <v>1130</v>
      </c>
      <c r="AY173" s="121" t="s">
        <v>2523</v>
      </c>
      <c r="AZ173" s="121" t="s">
        <v>2523</v>
      </c>
      <c r="BA173" s="121" t="s">
        <v>2680</v>
      </c>
      <c r="BB173" s="121" t="s">
        <v>2680</v>
      </c>
      <c r="BC173" s="2"/>
      <c r="BD173" s="3"/>
      <c r="BE173" s="3"/>
      <c r="BF173" s="3"/>
      <c r="BG173" s="3"/>
    </row>
    <row r="174" spans="1:59" ht="15">
      <c r="A174" s="65" t="s">
        <v>458</v>
      </c>
      <c r="B174" s="66"/>
      <c r="C174" s="66"/>
      <c r="D174" s="67">
        <v>400</v>
      </c>
      <c r="E174" s="69"/>
      <c r="F174" s="66"/>
      <c r="G174" s="66"/>
      <c r="H174" s="70" t="s">
        <v>458</v>
      </c>
      <c r="I174" s="71"/>
      <c r="J174" s="71"/>
      <c r="K174" s="70" t="s">
        <v>458</v>
      </c>
      <c r="L174" s="74">
        <v>1</v>
      </c>
      <c r="M174" s="75">
        <v>1218.031005859375</v>
      </c>
      <c r="N174" s="75">
        <v>6141.00439453125</v>
      </c>
      <c r="O174" s="76"/>
      <c r="P174" s="77"/>
      <c r="Q174" s="77"/>
      <c r="R174" s="87"/>
      <c r="S174" s="48">
        <v>1</v>
      </c>
      <c r="T174" s="48">
        <v>1</v>
      </c>
      <c r="U174" s="49">
        <v>0</v>
      </c>
      <c r="V174" s="49">
        <v>0</v>
      </c>
      <c r="W174" s="49">
        <v>0</v>
      </c>
      <c r="X174" s="49">
        <v>0.999997</v>
      </c>
      <c r="Y174" s="49">
        <v>0</v>
      </c>
      <c r="Z174" s="49" t="s">
        <v>2108</v>
      </c>
      <c r="AA174" s="72">
        <v>174</v>
      </c>
      <c r="AB174" s="72"/>
      <c r="AC174" s="73"/>
      <c r="AD174" s="79" t="s">
        <v>458</v>
      </c>
      <c r="AE174" s="79"/>
      <c r="AF174" s="79" t="s">
        <v>1160</v>
      </c>
      <c r="AG174" s="79" t="s">
        <v>1174</v>
      </c>
      <c r="AH174" s="79" t="s">
        <v>1195</v>
      </c>
      <c r="AI174" s="79" t="str">
        <f>REPLACE(INDEX(GroupVertices[Group],MATCH(Vertices[[#This Row],[Vertex]],GroupVertices[Vertex],0)),1,1,"")</f>
        <v>1</v>
      </c>
      <c r="AJ174" s="48">
        <v>10</v>
      </c>
      <c r="AK174" s="49">
        <v>2.824858757062147</v>
      </c>
      <c r="AL174" s="48">
        <v>5</v>
      </c>
      <c r="AM174" s="49">
        <v>1.4124293785310735</v>
      </c>
      <c r="AN174" s="48">
        <v>0</v>
      </c>
      <c r="AO174" s="49">
        <v>0</v>
      </c>
      <c r="AP174" s="48">
        <v>339</v>
      </c>
      <c r="AQ174" s="49">
        <v>95.76271186440678</v>
      </c>
      <c r="AR174" s="48">
        <v>354</v>
      </c>
      <c r="AS174" s="48"/>
      <c r="AT174" s="48"/>
      <c r="AU174" s="48"/>
      <c r="AV174" s="48"/>
      <c r="AW174" s="48" t="s">
        <v>2380</v>
      </c>
      <c r="AX174" s="48" t="s">
        <v>2387</v>
      </c>
      <c r="AY174" s="121" t="s">
        <v>2524</v>
      </c>
      <c r="AZ174" s="121" t="s">
        <v>2542</v>
      </c>
      <c r="BA174" s="121" t="s">
        <v>2681</v>
      </c>
      <c r="BB174" s="121" t="s">
        <v>2697</v>
      </c>
      <c r="BC174" s="2"/>
      <c r="BD174" s="3"/>
      <c r="BE174" s="3"/>
      <c r="BF174" s="3"/>
      <c r="BG174" s="3"/>
    </row>
    <row r="175" spans="1:59" ht="15">
      <c r="A175" s="65" t="s">
        <v>459</v>
      </c>
      <c r="B175" s="66"/>
      <c r="C175" s="66"/>
      <c r="D175" s="67">
        <v>400</v>
      </c>
      <c r="E175" s="69"/>
      <c r="F175" s="66"/>
      <c r="G175" s="66"/>
      <c r="H175" s="70" t="s">
        <v>459</v>
      </c>
      <c r="I175" s="71"/>
      <c r="J175" s="71"/>
      <c r="K175" s="70" t="s">
        <v>459</v>
      </c>
      <c r="L175" s="74">
        <v>1</v>
      </c>
      <c r="M175" s="75">
        <v>1817.7587890625</v>
      </c>
      <c r="N175" s="75">
        <v>6141.00439453125</v>
      </c>
      <c r="O175" s="76"/>
      <c r="P175" s="77"/>
      <c r="Q175" s="77"/>
      <c r="R175" s="87"/>
      <c r="S175" s="48">
        <v>1</v>
      </c>
      <c r="T175" s="48">
        <v>1</v>
      </c>
      <c r="U175" s="49">
        <v>0</v>
      </c>
      <c r="V175" s="49">
        <v>0</v>
      </c>
      <c r="W175" s="49">
        <v>0</v>
      </c>
      <c r="X175" s="49">
        <v>0.999997</v>
      </c>
      <c r="Y175" s="49">
        <v>0</v>
      </c>
      <c r="Z175" s="49" t="s">
        <v>2108</v>
      </c>
      <c r="AA175" s="72">
        <v>175</v>
      </c>
      <c r="AB175" s="72"/>
      <c r="AC175" s="73"/>
      <c r="AD175" s="79" t="s">
        <v>459</v>
      </c>
      <c r="AE175" s="79"/>
      <c r="AF175" s="79"/>
      <c r="AG175" s="79"/>
      <c r="AH175" s="79"/>
      <c r="AI175" s="79" t="str">
        <f>REPLACE(INDEX(GroupVertices[Group],MATCH(Vertices[[#This Row],[Vertex]],GroupVertices[Vertex],0)),1,1,"")</f>
        <v>1</v>
      </c>
      <c r="AJ175" s="48">
        <v>1</v>
      </c>
      <c r="AK175" s="49">
        <v>2.272727272727273</v>
      </c>
      <c r="AL175" s="48">
        <v>0</v>
      </c>
      <c r="AM175" s="49">
        <v>0</v>
      </c>
      <c r="AN175" s="48">
        <v>0</v>
      </c>
      <c r="AO175" s="49">
        <v>0</v>
      </c>
      <c r="AP175" s="48">
        <v>43</v>
      </c>
      <c r="AQ175" s="49">
        <v>97.72727272727273</v>
      </c>
      <c r="AR175" s="48">
        <v>44</v>
      </c>
      <c r="AS175" s="48" t="s">
        <v>997</v>
      </c>
      <c r="AT175" s="48" t="s">
        <v>997</v>
      </c>
      <c r="AU175" s="48" t="s">
        <v>998</v>
      </c>
      <c r="AV175" s="48" t="s">
        <v>998</v>
      </c>
      <c r="AW175" s="48" t="s">
        <v>468</v>
      </c>
      <c r="AX175" s="48" t="s">
        <v>468</v>
      </c>
      <c r="AY175" s="121" t="s">
        <v>2525</v>
      </c>
      <c r="AZ175" s="121" t="s">
        <v>2525</v>
      </c>
      <c r="BA175" s="121" t="s">
        <v>2682</v>
      </c>
      <c r="BB175" s="121" t="s">
        <v>2682</v>
      </c>
      <c r="BC175" s="2"/>
      <c r="BD175" s="3"/>
      <c r="BE175" s="3"/>
      <c r="BF175" s="3"/>
      <c r="BG175" s="3"/>
    </row>
    <row r="176" spans="1:59" ht="15">
      <c r="A176" s="65" t="s">
        <v>460</v>
      </c>
      <c r="B176" s="66"/>
      <c r="C176" s="66"/>
      <c r="D176" s="67">
        <v>400</v>
      </c>
      <c r="E176" s="69"/>
      <c r="F176" s="66"/>
      <c r="G176" s="66"/>
      <c r="H176" s="70" t="s">
        <v>460</v>
      </c>
      <c r="I176" s="71"/>
      <c r="J176" s="71"/>
      <c r="K176" s="70" t="s">
        <v>460</v>
      </c>
      <c r="L176" s="74">
        <v>1</v>
      </c>
      <c r="M176" s="75">
        <v>7207.4638671875</v>
      </c>
      <c r="N176" s="75">
        <v>8581.58203125</v>
      </c>
      <c r="O176" s="76"/>
      <c r="P176" s="77"/>
      <c r="Q176" s="77"/>
      <c r="R176" s="87"/>
      <c r="S176" s="48">
        <v>0</v>
      </c>
      <c r="T176" s="48">
        <v>1</v>
      </c>
      <c r="U176" s="49">
        <v>0</v>
      </c>
      <c r="V176" s="49">
        <v>0.02</v>
      </c>
      <c r="W176" s="49">
        <v>0.053377</v>
      </c>
      <c r="X176" s="49">
        <v>0.539579</v>
      </c>
      <c r="Y176" s="49">
        <v>0</v>
      </c>
      <c r="Z176" s="49">
        <v>0</v>
      </c>
      <c r="AA176" s="72">
        <v>176</v>
      </c>
      <c r="AB176" s="72"/>
      <c r="AC176" s="73"/>
      <c r="AD176" s="79" t="s">
        <v>460</v>
      </c>
      <c r="AE176" s="79"/>
      <c r="AF176" s="79"/>
      <c r="AG176" s="79"/>
      <c r="AH176" s="79"/>
      <c r="AI176" s="79" t="str">
        <f>REPLACE(INDEX(GroupVertices[Group],MATCH(Vertices[[#This Row],[Vertex]],GroupVertices[Vertex],0)),1,1,"")</f>
        <v>2</v>
      </c>
      <c r="AJ176" s="48">
        <v>0</v>
      </c>
      <c r="AK176" s="49">
        <v>0</v>
      </c>
      <c r="AL176" s="48">
        <v>0</v>
      </c>
      <c r="AM176" s="49">
        <v>0</v>
      </c>
      <c r="AN176" s="48">
        <v>0</v>
      </c>
      <c r="AO176" s="49">
        <v>0</v>
      </c>
      <c r="AP176" s="48">
        <v>19</v>
      </c>
      <c r="AQ176" s="49">
        <v>100</v>
      </c>
      <c r="AR176" s="48">
        <v>19</v>
      </c>
      <c r="AS176" s="48"/>
      <c r="AT176" s="48"/>
      <c r="AU176" s="48"/>
      <c r="AV176" s="48"/>
      <c r="AW176" s="48" t="s">
        <v>1133</v>
      </c>
      <c r="AX176" s="48" t="s">
        <v>1133</v>
      </c>
      <c r="AY176" s="121" t="s">
        <v>2526</v>
      </c>
      <c r="AZ176" s="121" t="s">
        <v>2526</v>
      </c>
      <c r="BA176" s="121" t="s">
        <v>2683</v>
      </c>
      <c r="BB176" s="121" t="s">
        <v>2683</v>
      </c>
      <c r="BC176" s="2"/>
      <c r="BD176" s="3"/>
      <c r="BE176" s="3"/>
      <c r="BF176" s="3"/>
      <c r="BG176" s="3"/>
    </row>
    <row r="177" spans="1:59" ht="15">
      <c r="A177" s="65" t="s">
        <v>461</v>
      </c>
      <c r="B177" s="66"/>
      <c r="C177" s="66"/>
      <c r="D177" s="67">
        <v>400</v>
      </c>
      <c r="E177" s="69"/>
      <c r="F177" s="66"/>
      <c r="G177" s="66"/>
      <c r="H177" s="70" t="s">
        <v>461</v>
      </c>
      <c r="I177" s="71"/>
      <c r="J177" s="71"/>
      <c r="K177" s="70" t="s">
        <v>461</v>
      </c>
      <c r="L177" s="74">
        <v>1</v>
      </c>
      <c r="M177" s="75">
        <v>2417.486572265625</v>
      </c>
      <c r="N177" s="75">
        <v>6141.00439453125</v>
      </c>
      <c r="O177" s="76"/>
      <c r="P177" s="77"/>
      <c r="Q177" s="77"/>
      <c r="R177" s="87"/>
      <c r="S177" s="48">
        <v>1</v>
      </c>
      <c r="T177" s="48">
        <v>1</v>
      </c>
      <c r="U177" s="49">
        <v>0</v>
      </c>
      <c r="V177" s="49">
        <v>0</v>
      </c>
      <c r="W177" s="49">
        <v>0</v>
      </c>
      <c r="X177" s="49">
        <v>0.999997</v>
      </c>
      <c r="Y177" s="49">
        <v>0</v>
      </c>
      <c r="Z177" s="49" t="s">
        <v>2108</v>
      </c>
      <c r="AA177" s="72">
        <v>177</v>
      </c>
      <c r="AB177" s="72"/>
      <c r="AC177" s="73"/>
      <c r="AD177" s="79" t="s">
        <v>461</v>
      </c>
      <c r="AE177" s="79"/>
      <c r="AF177" s="79" t="s">
        <v>1160</v>
      </c>
      <c r="AG177" s="79" t="s">
        <v>1185</v>
      </c>
      <c r="AH177" s="79" t="s">
        <v>1185</v>
      </c>
      <c r="AI177" s="79" t="str">
        <f>REPLACE(INDEX(GroupVertices[Group],MATCH(Vertices[[#This Row],[Vertex]],GroupVertices[Vertex],0)),1,1,"")</f>
        <v>1</v>
      </c>
      <c r="AJ177" s="48">
        <v>2</v>
      </c>
      <c r="AK177" s="49">
        <v>9.090909090909092</v>
      </c>
      <c r="AL177" s="48">
        <v>0</v>
      </c>
      <c r="AM177" s="49">
        <v>0</v>
      </c>
      <c r="AN177" s="48">
        <v>0</v>
      </c>
      <c r="AO177" s="49">
        <v>0</v>
      </c>
      <c r="AP177" s="48">
        <v>20</v>
      </c>
      <c r="AQ177" s="49">
        <v>90.9090909090909</v>
      </c>
      <c r="AR177" s="48">
        <v>22</v>
      </c>
      <c r="AS177" s="48"/>
      <c r="AT177" s="48"/>
      <c r="AU177" s="48"/>
      <c r="AV177" s="48"/>
      <c r="AW177" s="48" t="s">
        <v>1134</v>
      </c>
      <c r="AX177" s="48" t="s">
        <v>1134</v>
      </c>
      <c r="AY177" s="121" t="s">
        <v>2527</v>
      </c>
      <c r="AZ177" s="121" t="s">
        <v>2527</v>
      </c>
      <c r="BA177" s="121" t="s">
        <v>2684</v>
      </c>
      <c r="BB177" s="121" t="s">
        <v>2684</v>
      </c>
      <c r="BC177" s="2"/>
      <c r="BD177" s="3"/>
      <c r="BE177" s="3"/>
      <c r="BF177" s="3"/>
      <c r="BG177" s="3"/>
    </row>
    <row r="178" spans="1:59" ht="15">
      <c r="A178" s="65" t="s">
        <v>462</v>
      </c>
      <c r="B178" s="66"/>
      <c r="C178" s="66"/>
      <c r="D178" s="67">
        <v>400</v>
      </c>
      <c r="E178" s="69"/>
      <c r="F178" s="66"/>
      <c r="G178" s="66"/>
      <c r="H178" s="70" t="s">
        <v>462</v>
      </c>
      <c r="I178" s="71"/>
      <c r="J178" s="71"/>
      <c r="K178" s="70" t="s">
        <v>462</v>
      </c>
      <c r="L178" s="74">
        <v>1</v>
      </c>
      <c r="M178" s="75">
        <v>618.3033447265625</v>
      </c>
      <c r="N178" s="75">
        <v>6141.00439453125</v>
      </c>
      <c r="O178" s="76"/>
      <c r="P178" s="77"/>
      <c r="Q178" s="77"/>
      <c r="R178" s="87"/>
      <c r="S178" s="48">
        <v>1</v>
      </c>
      <c r="T178" s="48">
        <v>1</v>
      </c>
      <c r="U178" s="49">
        <v>0</v>
      </c>
      <c r="V178" s="49">
        <v>0</v>
      </c>
      <c r="W178" s="49">
        <v>0</v>
      </c>
      <c r="X178" s="49">
        <v>0.999997</v>
      </c>
      <c r="Y178" s="49">
        <v>0</v>
      </c>
      <c r="Z178" s="49" t="s">
        <v>2108</v>
      </c>
      <c r="AA178" s="72">
        <v>178</v>
      </c>
      <c r="AB178" s="72"/>
      <c r="AC178" s="73"/>
      <c r="AD178" s="79" t="s">
        <v>462</v>
      </c>
      <c r="AE178" s="79"/>
      <c r="AF178" s="79"/>
      <c r="AG178" s="79"/>
      <c r="AH178" s="79"/>
      <c r="AI178" s="79" t="str">
        <f>REPLACE(INDEX(GroupVertices[Group],MATCH(Vertices[[#This Row],[Vertex]],GroupVertices[Vertex],0)),1,1,"")</f>
        <v>1</v>
      </c>
      <c r="AJ178" s="48">
        <v>0</v>
      </c>
      <c r="AK178" s="49">
        <v>0</v>
      </c>
      <c r="AL178" s="48">
        <v>0</v>
      </c>
      <c r="AM178" s="49">
        <v>0</v>
      </c>
      <c r="AN178" s="48">
        <v>0</v>
      </c>
      <c r="AO178" s="49">
        <v>0</v>
      </c>
      <c r="AP178" s="48">
        <v>16</v>
      </c>
      <c r="AQ178" s="49">
        <v>100</v>
      </c>
      <c r="AR178" s="48">
        <v>16</v>
      </c>
      <c r="AS178" s="48"/>
      <c r="AT178" s="48"/>
      <c r="AU178" s="48"/>
      <c r="AV178" s="48"/>
      <c r="AW178" s="48" t="s">
        <v>1135</v>
      </c>
      <c r="AX178" s="48" t="s">
        <v>2388</v>
      </c>
      <c r="AY178" s="121" t="s">
        <v>2528</v>
      </c>
      <c r="AZ178" s="121" t="s">
        <v>2543</v>
      </c>
      <c r="BA178" s="121" t="s">
        <v>2685</v>
      </c>
      <c r="BB178" s="121" t="s">
        <v>2685</v>
      </c>
      <c r="BC178" s="2"/>
      <c r="BD178" s="3"/>
      <c r="BE178" s="3"/>
      <c r="BF178" s="3"/>
      <c r="BG178" s="3"/>
    </row>
    <row r="179" spans="1:59" ht="15">
      <c r="A179" s="65" t="s">
        <v>463</v>
      </c>
      <c r="B179" s="66"/>
      <c r="C179" s="66"/>
      <c r="D179" s="67">
        <v>400</v>
      </c>
      <c r="E179" s="69"/>
      <c r="F179" s="66"/>
      <c r="G179" s="66"/>
      <c r="H179" s="70" t="s">
        <v>463</v>
      </c>
      <c r="I179" s="71"/>
      <c r="J179" s="71"/>
      <c r="K179" s="70" t="s">
        <v>463</v>
      </c>
      <c r="L179" s="74">
        <v>1</v>
      </c>
      <c r="M179" s="75">
        <v>4816.39697265625</v>
      </c>
      <c r="N179" s="75">
        <v>6902.00732421875</v>
      </c>
      <c r="O179" s="76"/>
      <c r="P179" s="77"/>
      <c r="Q179" s="77"/>
      <c r="R179" s="87"/>
      <c r="S179" s="48">
        <v>1</v>
      </c>
      <c r="T179" s="48">
        <v>1</v>
      </c>
      <c r="U179" s="49">
        <v>0</v>
      </c>
      <c r="V179" s="49">
        <v>0</v>
      </c>
      <c r="W179" s="49">
        <v>0</v>
      </c>
      <c r="X179" s="49">
        <v>0.999997</v>
      </c>
      <c r="Y179" s="49">
        <v>0</v>
      </c>
      <c r="Z179" s="49" t="s">
        <v>2108</v>
      </c>
      <c r="AA179" s="72">
        <v>179</v>
      </c>
      <c r="AB179" s="72"/>
      <c r="AC179" s="73"/>
      <c r="AD179" s="79" t="s">
        <v>463</v>
      </c>
      <c r="AE179" s="79"/>
      <c r="AF179" s="79" t="s">
        <v>1160</v>
      </c>
      <c r="AG179" s="79" t="s">
        <v>1173</v>
      </c>
      <c r="AH179" s="79" t="s">
        <v>1213</v>
      </c>
      <c r="AI179" s="79" t="str">
        <f>REPLACE(INDEX(GroupVertices[Group],MATCH(Vertices[[#This Row],[Vertex]],GroupVertices[Vertex],0)),1,1,"")</f>
        <v>1</v>
      </c>
      <c r="AJ179" s="48">
        <v>0</v>
      </c>
      <c r="AK179" s="49">
        <v>0</v>
      </c>
      <c r="AL179" s="48">
        <v>1</v>
      </c>
      <c r="AM179" s="49">
        <v>7.142857142857143</v>
      </c>
      <c r="AN179" s="48">
        <v>0</v>
      </c>
      <c r="AO179" s="49">
        <v>0</v>
      </c>
      <c r="AP179" s="48">
        <v>13</v>
      </c>
      <c r="AQ179" s="49">
        <v>92.85714285714286</v>
      </c>
      <c r="AR179" s="48">
        <v>14</v>
      </c>
      <c r="AS179" s="48"/>
      <c r="AT179" s="48"/>
      <c r="AU179" s="48"/>
      <c r="AV179" s="48"/>
      <c r="AW179" s="48" t="s">
        <v>1136</v>
      </c>
      <c r="AX179" s="48" t="s">
        <v>1136</v>
      </c>
      <c r="AY179" s="121" t="s">
        <v>2529</v>
      </c>
      <c r="AZ179" s="121" t="s">
        <v>2529</v>
      </c>
      <c r="BA179" s="121" t="s">
        <v>2686</v>
      </c>
      <c r="BB179" s="121" t="s">
        <v>2686</v>
      </c>
      <c r="BC179" s="2"/>
      <c r="BD179" s="3"/>
      <c r="BE179" s="3"/>
      <c r="BF179" s="3"/>
      <c r="BG179" s="3"/>
    </row>
    <row r="180" spans="1:59" ht="15">
      <c r="A180" s="65" t="s">
        <v>464</v>
      </c>
      <c r="B180" s="66"/>
      <c r="C180" s="66"/>
      <c r="D180" s="67">
        <v>400</v>
      </c>
      <c r="E180" s="69"/>
      <c r="F180" s="66"/>
      <c r="G180" s="66"/>
      <c r="H180" s="70" t="s">
        <v>464</v>
      </c>
      <c r="I180" s="71"/>
      <c r="J180" s="71"/>
      <c r="K180" s="70" t="s">
        <v>464</v>
      </c>
      <c r="L180" s="74">
        <v>1</v>
      </c>
      <c r="M180" s="75">
        <v>8036.8642578125</v>
      </c>
      <c r="N180" s="75">
        <v>9473.1982421875</v>
      </c>
      <c r="O180" s="76"/>
      <c r="P180" s="77"/>
      <c r="Q180" s="77"/>
      <c r="R180" s="87"/>
      <c r="S180" s="48">
        <v>0</v>
      </c>
      <c r="T180" s="48">
        <v>1</v>
      </c>
      <c r="U180" s="49">
        <v>0</v>
      </c>
      <c r="V180" s="49">
        <v>0.02</v>
      </c>
      <c r="W180" s="49">
        <v>0.053377</v>
      </c>
      <c r="X180" s="49">
        <v>0.539579</v>
      </c>
      <c r="Y180" s="49">
        <v>0</v>
      </c>
      <c r="Z180" s="49">
        <v>0</v>
      </c>
      <c r="AA180" s="72">
        <v>180</v>
      </c>
      <c r="AB180" s="72"/>
      <c r="AC180" s="73"/>
      <c r="AD180" s="79" t="s">
        <v>464</v>
      </c>
      <c r="AE180" s="79"/>
      <c r="AF180" s="79"/>
      <c r="AG180" s="79"/>
      <c r="AH180" s="79"/>
      <c r="AI180" s="79" t="str">
        <f>REPLACE(INDEX(GroupVertices[Group],MATCH(Vertices[[#This Row],[Vertex]],GroupVertices[Vertex],0)),1,1,"")</f>
        <v>2</v>
      </c>
      <c r="AJ180" s="48">
        <v>2</v>
      </c>
      <c r="AK180" s="49">
        <v>3.0303030303030303</v>
      </c>
      <c r="AL180" s="48">
        <v>0</v>
      </c>
      <c r="AM180" s="49">
        <v>0</v>
      </c>
      <c r="AN180" s="48">
        <v>0</v>
      </c>
      <c r="AO180" s="49">
        <v>0</v>
      </c>
      <c r="AP180" s="48">
        <v>64</v>
      </c>
      <c r="AQ180" s="49">
        <v>96.96969696969697</v>
      </c>
      <c r="AR180" s="48">
        <v>66</v>
      </c>
      <c r="AS180" s="48"/>
      <c r="AT180" s="48"/>
      <c r="AU180" s="48"/>
      <c r="AV180" s="48"/>
      <c r="AW180" s="48" t="s">
        <v>1138</v>
      </c>
      <c r="AX180" s="48" t="s">
        <v>1138</v>
      </c>
      <c r="AY180" s="121" t="s">
        <v>2530</v>
      </c>
      <c r="AZ180" s="121" t="s">
        <v>2530</v>
      </c>
      <c r="BA180" s="121" t="s">
        <v>2687</v>
      </c>
      <c r="BB180" s="121" t="s">
        <v>2687</v>
      </c>
      <c r="BC180" s="2"/>
      <c r="BD180" s="3"/>
      <c r="BE180" s="3"/>
      <c r="BF180" s="3"/>
      <c r="BG180" s="3"/>
    </row>
    <row r="181" spans="1:59" ht="15">
      <c r="A181" s="65" t="s">
        <v>465</v>
      </c>
      <c r="B181" s="66"/>
      <c r="C181" s="66"/>
      <c r="D181" s="67">
        <v>400</v>
      </c>
      <c r="E181" s="69"/>
      <c r="F181" s="66"/>
      <c r="G181" s="66"/>
      <c r="H181" s="70" t="s">
        <v>465</v>
      </c>
      <c r="I181" s="71"/>
      <c r="J181" s="71"/>
      <c r="K181" s="70" t="s">
        <v>465</v>
      </c>
      <c r="L181" s="74">
        <v>1</v>
      </c>
      <c r="M181" s="75">
        <v>5416.12548828125</v>
      </c>
      <c r="N181" s="75">
        <v>6902.00732421875</v>
      </c>
      <c r="O181" s="76"/>
      <c r="P181" s="77"/>
      <c r="Q181" s="77"/>
      <c r="R181" s="87"/>
      <c r="S181" s="48">
        <v>1</v>
      </c>
      <c r="T181" s="48">
        <v>1</v>
      </c>
      <c r="U181" s="49">
        <v>0</v>
      </c>
      <c r="V181" s="49">
        <v>0</v>
      </c>
      <c r="W181" s="49">
        <v>0</v>
      </c>
      <c r="X181" s="49">
        <v>0.999997</v>
      </c>
      <c r="Y181" s="49">
        <v>0</v>
      </c>
      <c r="Z181" s="49" t="s">
        <v>2108</v>
      </c>
      <c r="AA181" s="72">
        <v>181</v>
      </c>
      <c r="AB181" s="72"/>
      <c r="AC181" s="73"/>
      <c r="AD181" s="79" t="s">
        <v>465</v>
      </c>
      <c r="AE181" s="79"/>
      <c r="AF181" s="79"/>
      <c r="AG181" s="79"/>
      <c r="AH181" s="79"/>
      <c r="AI181" s="79" t="str">
        <f>REPLACE(INDEX(GroupVertices[Group],MATCH(Vertices[[#This Row],[Vertex]],GroupVertices[Vertex],0)),1,1,"")</f>
        <v>1</v>
      </c>
      <c r="AJ181" s="48">
        <v>2</v>
      </c>
      <c r="AK181" s="49">
        <v>10.526315789473685</v>
      </c>
      <c r="AL181" s="48">
        <v>0</v>
      </c>
      <c r="AM181" s="49">
        <v>0</v>
      </c>
      <c r="AN181" s="48">
        <v>0</v>
      </c>
      <c r="AO181" s="49">
        <v>0</v>
      </c>
      <c r="AP181" s="48">
        <v>17</v>
      </c>
      <c r="AQ181" s="49">
        <v>89.47368421052632</v>
      </c>
      <c r="AR181" s="48">
        <v>19</v>
      </c>
      <c r="AS181" s="48"/>
      <c r="AT181" s="48"/>
      <c r="AU181" s="48"/>
      <c r="AV181" s="48"/>
      <c r="AW181" s="48" t="s">
        <v>1139</v>
      </c>
      <c r="AX181" s="48" t="s">
        <v>1139</v>
      </c>
      <c r="AY181" s="121" t="s">
        <v>2531</v>
      </c>
      <c r="AZ181" s="121" t="s">
        <v>2531</v>
      </c>
      <c r="BA181" s="121" t="s">
        <v>2688</v>
      </c>
      <c r="BB181" s="121" t="s">
        <v>2688</v>
      </c>
      <c r="BC181" s="2"/>
      <c r="BD181" s="3"/>
      <c r="BE181" s="3"/>
      <c r="BF181" s="3"/>
      <c r="BG181" s="3"/>
    </row>
    <row r="182" spans="1:59" ht="15">
      <c r="A182" s="65" t="s">
        <v>466</v>
      </c>
      <c r="B182" s="66"/>
      <c r="C182" s="66"/>
      <c r="D182" s="67">
        <v>400</v>
      </c>
      <c r="E182" s="69"/>
      <c r="F182" s="66"/>
      <c r="G182" s="66"/>
      <c r="H182" s="70" t="s">
        <v>466</v>
      </c>
      <c r="I182" s="71"/>
      <c r="J182" s="71"/>
      <c r="K182" s="70" t="s">
        <v>466</v>
      </c>
      <c r="L182" s="74">
        <v>1</v>
      </c>
      <c r="M182" s="75">
        <v>8330.607421875</v>
      </c>
      <c r="N182" s="75">
        <v>9025.150390625</v>
      </c>
      <c r="O182" s="76"/>
      <c r="P182" s="77"/>
      <c r="Q182" s="77"/>
      <c r="R182" s="87"/>
      <c r="S182" s="48">
        <v>0</v>
      </c>
      <c r="T182" s="48">
        <v>1</v>
      </c>
      <c r="U182" s="49">
        <v>0</v>
      </c>
      <c r="V182" s="49">
        <v>0.02</v>
      </c>
      <c r="W182" s="49">
        <v>0.053377</v>
      </c>
      <c r="X182" s="49">
        <v>0.539579</v>
      </c>
      <c r="Y182" s="49">
        <v>0</v>
      </c>
      <c r="Z182" s="49">
        <v>0</v>
      </c>
      <c r="AA182" s="72">
        <v>182</v>
      </c>
      <c r="AB182" s="72"/>
      <c r="AC182" s="73"/>
      <c r="AD182" s="79" t="s">
        <v>466</v>
      </c>
      <c r="AE182" s="79"/>
      <c r="AF182" s="79"/>
      <c r="AG182" s="79"/>
      <c r="AH182" s="79"/>
      <c r="AI182" s="79" t="str">
        <f>REPLACE(INDEX(GroupVertices[Group],MATCH(Vertices[[#This Row],[Vertex]],GroupVertices[Vertex],0)),1,1,"")</f>
        <v>2</v>
      </c>
      <c r="AJ182" s="48">
        <v>3</v>
      </c>
      <c r="AK182" s="49">
        <v>7.5</v>
      </c>
      <c r="AL182" s="48">
        <v>0</v>
      </c>
      <c r="AM182" s="49">
        <v>0</v>
      </c>
      <c r="AN182" s="48">
        <v>0</v>
      </c>
      <c r="AO182" s="49">
        <v>0</v>
      </c>
      <c r="AP182" s="48">
        <v>37</v>
      </c>
      <c r="AQ182" s="49">
        <v>92.5</v>
      </c>
      <c r="AR182" s="48">
        <v>40</v>
      </c>
      <c r="AS182" s="48"/>
      <c r="AT182" s="48"/>
      <c r="AU182" s="48"/>
      <c r="AV182" s="48"/>
      <c r="AW182" s="48" t="s">
        <v>1140</v>
      </c>
      <c r="AX182" s="48" t="s">
        <v>1140</v>
      </c>
      <c r="AY182" s="121" t="s">
        <v>2532</v>
      </c>
      <c r="AZ182" s="121" t="s">
        <v>2532</v>
      </c>
      <c r="BA182" s="121" t="s">
        <v>2689</v>
      </c>
      <c r="BB182" s="121" t="s">
        <v>2689</v>
      </c>
      <c r="BC182" s="2"/>
      <c r="BD182" s="3"/>
      <c r="BE182" s="3"/>
      <c r="BF182" s="3"/>
      <c r="BG182" s="3"/>
    </row>
    <row r="183" spans="1:59" ht="15">
      <c r="A183" s="88" t="s">
        <v>467</v>
      </c>
      <c r="B183" s="89"/>
      <c r="C183" s="89"/>
      <c r="D183" s="90">
        <v>400</v>
      </c>
      <c r="E183" s="91"/>
      <c r="F183" s="89"/>
      <c r="G183" s="89"/>
      <c r="H183" s="92" t="s">
        <v>467</v>
      </c>
      <c r="I183" s="93"/>
      <c r="J183" s="93"/>
      <c r="K183" s="92" t="s">
        <v>467</v>
      </c>
      <c r="L183" s="94">
        <v>1</v>
      </c>
      <c r="M183" s="95">
        <v>6015.8525390625</v>
      </c>
      <c r="N183" s="95">
        <v>6902.00732421875</v>
      </c>
      <c r="O183" s="96"/>
      <c r="P183" s="97"/>
      <c r="Q183" s="97"/>
      <c r="R183" s="98"/>
      <c r="S183" s="48">
        <v>1</v>
      </c>
      <c r="T183" s="48">
        <v>1</v>
      </c>
      <c r="U183" s="49">
        <v>0</v>
      </c>
      <c r="V183" s="49">
        <v>0</v>
      </c>
      <c r="W183" s="49">
        <v>0</v>
      </c>
      <c r="X183" s="49">
        <v>0.999997</v>
      </c>
      <c r="Y183" s="49">
        <v>0</v>
      </c>
      <c r="Z183" s="49" t="s">
        <v>2108</v>
      </c>
      <c r="AA183" s="99">
        <v>183</v>
      </c>
      <c r="AB183" s="99"/>
      <c r="AC183" s="100"/>
      <c r="AD183" s="79" t="s">
        <v>467</v>
      </c>
      <c r="AE183" s="79"/>
      <c r="AF183" s="79"/>
      <c r="AG183" s="79"/>
      <c r="AH183" s="79"/>
      <c r="AI183" s="79" t="str">
        <f>REPLACE(INDEX(GroupVertices[Group],MATCH(Vertices[[#This Row],[Vertex]],GroupVertices[Vertex],0)),1,1,"")</f>
        <v>1</v>
      </c>
      <c r="AJ183" s="48">
        <v>2</v>
      </c>
      <c r="AK183" s="49">
        <v>1.834862385321101</v>
      </c>
      <c r="AL183" s="48">
        <v>0</v>
      </c>
      <c r="AM183" s="49">
        <v>0</v>
      </c>
      <c r="AN183" s="48">
        <v>0</v>
      </c>
      <c r="AO183" s="49">
        <v>0</v>
      </c>
      <c r="AP183" s="48">
        <v>107</v>
      </c>
      <c r="AQ183" s="49">
        <v>98.1651376146789</v>
      </c>
      <c r="AR183" s="48">
        <v>109</v>
      </c>
      <c r="AS183" s="48"/>
      <c r="AT183" s="48"/>
      <c r="AU183" s="48"/>
      <c r="AV183" s="48"/>
      <c r="AW183" s="48" t="s">
        <v>1141</v>
      </c>
      <c r="AX183" s="48" t="s">
        <v>1141</v>
      </c>
      <c r="AY183" s="121" t="s">
        <v>2533</v>
      </c>
      <c r="AZ183" s="121" t="s">
        <v>2533</v>
      </c>
      <c r="BA183" s="121" t="s">
        <v>2690</v>
      </c>
      <c r="BB183" s="121" t="s">
        <v>2690</v>
      </c>
      <c r="BC183" s="2"/>
      <c r="BD183" s="3"/>
      <c r="BE183" s="3"/>
      <c r="BF183" s="3"/>
      <c r="BG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2097</v>
      </c>
      <c r="Z2" s="52" t="s">
        <v>2098</v>
      </c>
      <c r="AA2" s="52" t="s">
        <v>2099</v>
      </c>
      <c r="AB2" s="52" t="s">
        <v>2100</v>
      </c>
      <c r="AC2" s="52" t="s">
        <v>2101</v>
      </c>
      <c r="AD2" s="52" t="s">
        <v>2102</v>
      </c>
      <c r="AE2" s="52" t="s">
        <v>2103</v>
      </c>
      <c r="AF2" s="52" t="s">
        <v>2104</v>
      </c>
      <c r="AG2" s="52" t="s">
        <v>2107</v>
      </c>
      <c r="AH2" s="13" t="s">
        <v>2132</v>
      </c>
      <c r="AI2" s="13" t="s">
        <v>2145</v>
      </c>
      <c r="AJ2" s="13" t="s">
        <v>2208</v>
      </c>
      <c r="AK2" s="13" t="s">
        <v>2232</v>
      </c>
      <c r="AL2" s="13" t="s">
        <v>2334</v>
      </c>
    </row>
    <row r="3" spans="1:38" ht="15">
      <c r="A3" s="88" t="s">
        <v>1232</v>
      </c>
      <c r="B3" s="66" t="s">
        <v>1251</v>
      </c>
      <c r="C3" s="66" t="s">
        <v>56</v>
      </c>
      <c r="D3" s="103"/>
      <c r="E3" s="102"/>
      <c r="F3" s="104" t="s">
        <v>2707</v>
      </c>
      <c r="G3" s="105"/>
      <c r="H3" s="105"/>
      <c r="I3" s="106">
        <v>3</v>
      </c>
      <c r="J3" s="107"/>
      <c r="K3" s="48">
        <v>118</v>
      </c>
      <c r="L3" s="48">
        <v>110</v>
      </c>
      <c r="M3" s="48">
        <v>16</v>
      </c>
      <c r="N3" s="48">
        <v>126</v>
      </c>
      <c r="O3" s="48">
        <v>126</v>
      </c>
      <c r="P3" s="49" t="s">
        <v>2108</v>
      </c>
      <c r="Q3" s="49" t="s">
        <v>2108</v>
      </c>
      <c r="R3" s="48">
        <v>118</v>
      </c>
      <c r="S3" s="48">
        <v>118</v>
      </c>
      <c r="T3" s="48">
        <v>1</v>
      </c>
      <c r="U3" s="48">
        <v>2</v>
      </c>
      <c r="V3" s="48">
        <v>0</v>
      </c>
      <c r="W3" s="49">
        <v>0</v>
      </c>
      <c r="X3" s="49">
        <v>0</v>
      </c>
      <c r="Y3" s="48">
        <v>148</v>
      </c>
      <c r="Z3" s="49">
        <v>2.896848698375416</v>
      </c>
      <c r="AA3" s="48">
        <v>60</v>
      </c>
      <c r="AB3" s="49">
        <v>1.1743981209630066</v>
      </c>
      <c r="AC3" s="48">
        <v>0</v>
      </c>
      <c r="AD3" s="49">
        <v>0</v>
      </c>
      <c r="AE3" s="48">
        <v>4901</v>
      </c>
      <c r="AF3" s="49">
        <v>95.92875318066157</v>
      </c>
      <c r="AG3" s="48">
        <v>5109</v>
      </c>
      <c r="AH3" s="79" t="s">
        <v>2133</v>
      </c>
      <c r="AI3" s="79" t="s">
        <v>2146</v>
      </c>
      <c r="AJ3" s="79" t="s">
        <v>2209</v>
      </c>
      <c r="AK3" s="81" t="s">
        <v>2233</v>
      </c>
      <c r="AL3" s="81" t="s">
        <v>2335</v>
      </c>
    </row>
    <row r="4" spans="1:38" ht="15">
      <c r="A4" s="88" t="s">
        <v>1233</v>
      </c>
      <c r="B4" s="66" t="s">
        <v>1252</v>
      </c>
      <c r="C4" s="66" t="s">
        <v>56</v>
      </c>
      <c r="D4" s="109"/>
      <c r="E4" s="108"/>
      <c r="F4" s="110" t="s">
        <v>2708</v>
      </c>
      <c r="G4" s="111"/>
      <c r="H4" s="111"/>
      <c r="I4" s="112">
        <v>4</v>
      </c>
      <c r="J4" s="113"/>
      <c r="K4" s="48">
        <v>17</v>
      </c>
      <c r="L4" s="48">
        <v>16</v>
      </c>
      <c r="M4" s="48">
        <v>0</v>
      </c>
      <c r="N4" s="48">
        <v>16</v>
      </c>
      <c r="O4" s="48">
        <v>0</v>
      </c>
      <c r="P4" s="49">
        <v>0</v>
      </c>
      <c r="Q4" s="49">
        <v>0</v>
      </c>
      <c r="R4" s="48">
        <v>1</v>
      </c>
      <c r="S4" s="48">
        <v>0</v>
      </c>
      <c r="T4" s="48">
        <v>17</v>
      </c>
      <c r="U4" s="48">
        <v>16</v>
      </c>
      <c r="V4" s="48">
        <v>4</v>
      </c>
      <c r="W4" s="49">
        <v>1.965398</v>
      </c>
      <c r="X4" s="49">
        <v>0.058823529411764705</v>
      </c>
      <c r="Y4" s="48">
        <v>35</v>
      </c>
      <c r="Z4" s="49">
        <v>3.3206831119544593</v>
      </c>
      <c r="AA4" s="48">
        <v>9</v>
      </c>
      <c r="AB4" s="49">
        <v>0.8538899430740038</v>
      </c>
      <c r="AC4" s="48">
        <v>0</v>
      </c>
      <c r="AD4" s="49">
        <v>0</v>
      </c>
      <c r="AE4" s="48">
        <v>1010</v>
      </c>
      <c r="AF4" s="49">
        <v>95.82542694497154</v>
      </c>
      <c r="AG4" s="48">
        <v>1054</v>
      </c>
      <c r="AH4" s="79"/>
      <c r="AI4" s="79"/>
      <c r="AJ4" s="79" t="s">
        <v>2210</v>
      </c>
      <c r="AK4" s="81" t="s">
        <v>2234</v>
      </c>
      <c r="AL4" s="81" t="s">
        <v>2336</v>
      </c>
    </row>
    <row r="5" spans="1:38" ht="15">
      <c r="A5" s="88" t="s">
        <v>1234</v>
      </c>
      <c r="B5" s="66" t="s">
        <v>1253</v>
      </c>
      <c r="C5" s="66" t="s">
        <v>56</v>
      </c>
      <c r="D5" s="109"/>
      <c r="E5" s="108"/>
      <c r="F5" s="110" t="s">
        <v>2709</v>
      </c>
      <c r="G5" s="111"/>
      <c r="H5" s="111"/>
      <c r="I5" s="112">
        <v>5</v>
      </c>
      <c r="J5" s="113"/>
      <c r="K5" s="48">
        <v>6</v>
      </c>
      <c r="L5" s="48">
        <v>5</v>
      </c>
      <c r="M5" s="48">
        <v>0</v>
      </c>
      <c r="N5" s="48">
        <v>5</v>
      </c>
      <c r="O5" s="48">
        <v>0</v>
      </c>
      <c r="P5" s="49">
        <v>0</v>
      </c>
      <c r="Q5" s="49">
        <v>0</v>
      </c>
      <c r="R5" s="48">
        <v>1</v>
      </c>
      <c r="S5" s="48">
        <v>0</v>
      </c>
      <c r="T5" s="48">
        <v>6</v>
      </c>
      <c r="U5" s="48">
        <v>5</v>
      </c>
      <c r="V5" s="48">
        <v>4</v>
      </c>
      <c r="W5" s="49">
        <v>1.722222</v>
      </c>
      <c r="X5" s="49">
        <v>0.16666666666666666</v>
      </c>
      <c r="Y5" s="48">
        <v>12</v>
      </c>
      <c r="Z5" s="49">
        <v>2.93398533007335</v>
      </c>
      <c r="AA5" s="48">
        <v>0</v>
      </c>
      <c r="AB5" s="49">
        <v>0</v>
      </c>
      <c r="AC5" s="48">
        <v>0</v>
      </c>
      <c r="AD5" s="49">
        <v>0</v>
      </c>
      <c r="AE5" s="48">
        <v>397</v>
      </c>
      <c r="AF5" s="49">
        <v>97.06601466992664</v>
      </c>
      <c r="AG5" s="48">
        <v>409</v>
      </c>
      <c r="AH5" s="79"/>
      <c r="AI5" s="79"/>
      <c r="AJ5" s="79" t="s">
        <v>2211</v>
      </c>
      <c r="AK5" s="81" t="s">
        <v>2235</v>
      </c>
      <c r="AL5" s="81" t="s">
        <v>2337</v>
      </c>
    </row>
    <row r="6" spans="1:38" ht="15">
      <c r="A6" s="88" t="s">
        <v>1235</v>
      </c>
      <c r="B6" s="66" t="s">
        <v>1254</v>
      </c>
      <c r="C6" s="66" t="s">
        <v>56</v>
      </c>
      <c r="D6" s="109"/>
      <c r="E6" s="108"/>
      <c r="F6" s="110" t="s">
        <v>2710</v>
      </c>
      <c r="G6" s="111"/>
      <c r="H6" s="111"/>
      <c r="I6" s="112">
        <v>6</v>
      </c>
      <c r="J6" s="113"/>
      <c r="K6" s="48">
        <v>5</v>
      </c>
      <c r="L6" s="48">
        <v>4</v>
      </c>
      <c r="M6" s="48">
        <v>0</v>
      </c>
      <c r="N6" s="48">
        <v>4</v>
      </c>
      <c r="O6" s="48">
        <v>0</v>
      </c>
      <c r="P6" s="49">
        <v>0</v>
      </c>
      <c r="Q6" s="49">
        <v>0</v>
      </c>
      <c r="R6" s="48">
        <v>1</v>
      </c>
      <c r="S6" s="48">
        <v>0</v>
      </c>
      <c r="T6" s="48">
        <v>5</v>
      </c>
      <c r="U6" s="48">
        <v>4</v>
      </c>
      <c r="V6" s="48">
        <v>2</v>
      </c>
      <c r="W6" s="49">
        <v>1.28</v>
      </c>
      <c r="X6" s="49">
        <v>0.2</v>
      </c>
      <c r="Y6" s="48">
        <v>8</v>
      </c>
      <c r="Z6" s="49">
        <v>6.666666666666667</v>
      </c>
      <c r="AA6" s="48">
        <v>4</v>
      </c>
      <c r="AB6" s="49">
        <v>3.3333333333333335</v>
      </c>
      <c r="AC6" s="48">
        <v>0</v>
      </c>
      <c r="AD6" s="49">
        <v>0</v>
      </c>
      <c r="AE6" s="48">
        <v>108</v>
      </c>
      <c r="AF6" s="49">
        <v>90</v>
      </c>
      <c r="AG6" s="48">
        <v>120</v>
      </c>
      <c r="AH6" s="79"/>
      <c r="AI6" s="79"/>
      <c r="AJ6" s="79" t="s">
        <v>1056</v>
      </c>
      <c r="AK6" s="81" t="s">
        <v>2236</v>
      </c>
      <c r="AL6" s="81" t="s">
        <v>2338</v>
      </c>
    </row>
    <row r="7" spans="1:38" ht="15">
      <c r="A7" s="88" t="s">
        <v>1236</v>
      </c>
      <c r="B7" s="66" t="s">
        <v>1255</v>
      </c>
      <c r="C7" s="66" t="s">
        <v>56</v>
      </c>
      <c r="D7" s="109"/>
      <c r="E7" s="108"/>
      <c r="F7" s="110" t="s">
        <v>1236</v>
      </c>
      <c r="G7" s="111"/>
      <c r="H7" s="111"/>
      <c r="I7" s="112">
        <v>7</v>
      </c>
      <c r="J7" s="113"/>
      <c r="K7" s="48">
        <v>5</v>
      </c>
      <c r="L7" s="48">
        <v>4</v>
      </c>
      <c r="M7" s="48">
        <v>0</v>
      </c>
      <c r="N7" s="48">
        <v>4</v>
      </c>
      <c r="O7" s="48">
        <v>0</v>
      </c>
      <c r="P7" s="49">
        <v>0</v>
      </c>
      <c r="Q7" s="49">
        <v>0</v>
      </c>
      <c r="R7" s="48">
        <v>1</v>
      </c>
      <c r="S7" s="48">
        <v>0</v>
      </c>
      <c r="T7" s="48">
        <v>5</v>
      </c>
      <c r="U7" s="48">
        <v>4</v>
      </c>
      <c r="V7" s="48">
        <v>2</v>
      </c>
      <c r="W7" s="49">
        <v>1.28</v>
      </c>
      <c r="X7" s="49">
        <v>0.2</v>
      </c>
      <c r="Y7" s="48">
        <v>0</v>
      </c>
      <c r="Z7" s="49">
        <v>0</v>
      </c>
      <c r="AA7" s="48">
        <v>0</v>
      </c>
      <c r="AB7" s="49">
        <v>0</v>
      </c>
      <c r="AC7" s="48">
        <v>0</v>
      </c>
      <c r="AD7" s="49">
        <v>0</v>
      </c>
      <c r="AE7" s="48">
        <v>116</v>
      </c>
      <c r="AF7" s="49">
        <v>100</v>
      </c>
      <c r="AG7" s="48">
        <v>116</v>
      </c>
      <c r="AH7" s="79"/>
      <c r="AI7" s="79"/>
      <c r="AJ7" s="79"/>
      <c r="AK7" s="81" t="s">
        <v>2237</v>
      </c>
      <c r="AL7" s="81" t="s">
        <v>2339</v>
      </c>
    </row>
    <row r="8" spans="1:38" ht="15">
      <c r="A8" s="88" t="s">
        <v>1237</v>
      </c>
      <c r="B8" s="66" t="s">
        <v>1256</v>
      </c>
      <c r="C8" s="66" t="s">
        <v>56</v>
      </c>
      <c r="D8" s="109"/>
      <c r="E8" s="108"/>
      <c r="F8" s="110" t="s">
        <v>2711</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4</v>
      </c>
      <c r="AB8" s="49">
        <v>1.098901098901099</v>
      </c>
      <c r="AC8" s="48">
        <v>0</v>
      </c>
      <c r="AD8" s="49">
        <v>0</v>
      </c>
      <c r="AE8" s="48">
        <v>360</v>
      </c>
      <c r="AF8" s="49">
        <v>98.9010989010989</v>
      </c>
      <c r="AG8" s="48">
        <v>364</v>
      </c>
      <c r="AH8" s="79"/>
      <c r="AI8" s="79"/>
      <c r="AJ8" s="79" t="s">
        <v>2212</v>
      </c>
      <c r="AK8" s="81" t="s">
        <v>2238</v>
      </c>
      <c r="AL8" s="81" t="s">
        <v>2340</v>
      </c>
    </row>
    <row r="9" spans="1:38" ht="15">
      <c r="A9" s="88" t="s">
        <v>1238</v>
      </c>
      <c r="B9" s="66" t="s">
        <v>1257</v>
      </c>
      <c r="C9" s="66" t="s">
        <v>56</v>
      </c>
      <c r="D9" s="109"/>
      <c r="E9" s="108"/>
      <c r="F9" s="110" t="s">
        <v>2712</v>
      </c>
      <c r="G9" s="111"/>
      <c r="H9" s="111"/>
      <c r="I9" s="112">
        <v>9</v>
      </c>
      <c r="J9" s="113"/>
      <c r="K9" s="48">
        <v>3</v>
      </c>
      <c r="L9" s="48">
        <v>2</v>
      </c>
      <c r="M9" s="48">
        <v>3</v>
      </c>
      <c r="N9" s="48">
        <v>5</v>
      </c>
      <c r="O9" s="48">
        <v>3</v>
      </c>
      <c r="P9" s="49">
        <v>0</v>
      </c>
      <c r="Q9" s="49">
        <v>0</v>
      </c>
      <c r="R9" s="48">
        <v>1</v>
      </c>
      <c r="S9" s="48">
        <v>0</v>
      </c>
      <c r="T9" s="48">
        <v>3</v>
      </c>
      <c r="U9" s="48">
        <v>5</v>
      </c>
      <c r="V9" s="48">
        <v>2</v>
      </c>
      <c r="W9" s="49">
        <v>0.888889</v>
      </c>
      <c r="X9" s="49">
        <v>0.3333333333333333</v>
      </c>
      <c r="Y9" s="48">
        <v>7</v>
      </c>
      <c r="Z9" s="49">
        <v>1.443298969072165</v>
      </c>
      <c r="AA9" s="48">
        <v>0</v>
      </c>
      <c r="AB9" s="49">
        <v>0</v>
      </c>
      <c r="AC9" s="48">
        <v>0</v>
      </c>
      <c r="AD9" s="49">
        <v>0</v>
      </c>
      <c r="AE9" s="48">
        <v>478</v>
      </c>
      <c r="AF9" s="49">
        <v>98.55670103092784</v>
      </c>
      <c r="AG9" s="48">
        <v>485</v>
      </c>
      <c r="AH9" s="79"/>
      <c r="AI9" s="79"/>
      <c r="AJ9" s="79" t="s">
        <v>2213</v>
      </c>
      <c r="AK9" s="81" t="s">
        <v>2239</v>
      </c>
      <c r="AL9" s="81" t="s">
        <v>2341</v>
      </c>
    </row>
    <row r="10" spans="1:38" ht="14.25" customHeight="1">
      <c r="A10" s="88" t="s">
        <v>1239</v>
      </c>
      <c r="B10" s="66" t="s">
        <v>1258</v>
      </c>
      <c r="C10" s="66" t="s">
        <v>56</v>
      </c>
      <c r="D10" s="109"/>
      <c r="E10" s="108"/>
      <c r="F10" s="110" t="s">
        <v>2713</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48">
        <v>3</v>
      </c>
      <c r="Z10" s="49">
        <v>4.3478260869565215</v>
      </c>
      <c r="AA10" s="48">
        <v>0</v>
      </c>
      <c r="AB10" s="49">
        <v>0</v>
      </c>
      <c r="AC10" s="48">
        <v>0</v>
      </c>
      <c r="AD10" s="49">
        <v>0</v>
      </c>
      <c r="AE10" s="48">
        <v>66</v>
      </c>
      <c r="AF10" s="49">
        <v>95.65217391304348</v>
      </c>
      <c r="AG10" s="48">
        <v>69</v>
      </c>
      <c r="AH10" s="79"/>
      <c r="AI10" s="79"/>
      <c r="AJ10" s="79" t="s">
        <v>2214</v>
      </c>
      <c r="AK10" s="81" t="s">
        <v>2240</v>
      </c>
      <c r="AL10" s="81" t="s">
        <v>2240</v>
      </c>
    </row>
    <row r="11" spans="1:38" ht="15">
      <c r="A11" s="88" t="s">
        <v>1240</v>
      </c>
      <c r="B11" s="66" t="s">
        <v>1259</v>
      </c>
      <c r="C11" s="66" t="s">
        <v>56</v>
      </c>
      <c r="D11" s="109"/>
      <c r="E11" s="108"/>
      <c r="F11" s="110" t="s">
        <v>2714</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72</v>
      </c>
      <c r="AF11" s="49">
        <v>100</v>
      </c>
      <c r="AG11" s="48">
        <v>72</v>
      </c>
      <c r="AH11" s="79"/>
      <c r="AI11" s="79"/>
      <c r="AJ11" s="79" t="s">
        <v>2215</v>
      </c>
      <c r="AK11" s="81" t="s">
        <v>2241</v>
      </c>
      <c r="AL11" s="81" t="s">
        <v>2342</v>
      </c>
    </row>
    <row r="12" spans="1:38" ht="15">
      <c r="A12" s="88" t="s">
        <v>1241</v>
      </c>
      <c r="B12" s="66" t="s">
        <v>1260</v>
      </c>
      <c r="C12" s="66" t="s">
        <v>56</v>
      </c>
      <c r="D12" s="109"/>
      <c r="E12" s="108"/>
      <c r="F12" s="110" t="s">
        <v>2715</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2</v>
      </c>
      <c r="Z12" s="49">
        <v>4.651162790697675</v>
      </c>
      <c r="AA12" s="48">
        <v>0</v>
      </c>
      <c r="AB12" s="49">
        <v>0</v>
      </c>
      <c r="AC12" s="48">
        <v>0</v>
      </c>
      <c r="AD12" s="49">
        <v>0</v>
      </c>
      <c r="AE12" s="48">
        <v>41</v>
      </c>
      <c r="AF12" s="49">
        <v>95.34883720930233</v>
      </c>
      <c r="AG12" s="48">
        <v>43</v>
      </c>
      <c r="AH12" s="79"/>
      <c r="AI12" s="79"/>
      <c r="AJ12" s="79" t="s">
        <v>1123</v>
      </c>
      <c r="AK12" s="81" t="s">
        <v>2240</v>
      </c>
      <c r="AL12" s="81" t="s">
        <v>2240</v>
      </c>
    </row>
    <row r="13" spans="1:38" ht="15">
      <c r="A13" s="88" t="s">
        <v>1242</v>
      </c>
      <c r="B13" s="66" t="s">
        <v>1261</v>
      </c>
      <c r="C13" s="66" t="s">
        <v>56</v>
      </c>
      <c r="D13" s="109"/>
      <c r="E13" s="108"/>
      <c r="F13" s="110" t="s">
        <v>2716</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48">
        <v>1</v>
      </c>
      <c r="Z13" s="49">
        <v>1.8867924528301887</v>
      </c>
      <c r="AA13" s="48">
        <v>0</v>
      </c>
      <c r="AB13" s="49">
        <v>0</v>
      </c>
      <c r="AC13" s="48">
        <v>0</v>
      </c>
      <c r="AD13" s="49">
        <v>0</v>
      </c>
      <c r="AE13" s="48">
        <v>52</v>
      </c>
      <c r="AF13" s="49">
        <v>98.11320754716981</v>
      </c>
      <c r="AG13" s="48">
        <v>53</v>
      </c>
      <c r="AH13" s="79" t="s">
        <v>993</v>
      </c>
      <c r="AI13" s="79" t="s">
        <v>1001</v>
      </c>
      <c r="AJ13" s="79" t="s">
        <v>2216</v>
      </c>
      <c r="AK13" s="81" t="s">
        <v>490</v>
      </c>
      <c r="AL13" s="81" t="s">
        <v>2240</v>
      </c>
    </row>
    <row r="14" spans="1:38" ht="15">
      <c r="A14" s="88" t="s">
        <v>1243</v>
      </c>
      <c r="B14" s="66" t="s">
        <v>1262</v>
      </c>
      <c r="C14" s="66" t="s">
        <v>56</v>
      </c>
      <c r="D14" s="109"/>
      <c r="E14" s="108"/>
      <c r="F14" s="110" t="s">
        <v>2717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48">
        <v>7</v>
      </c>
      <c r="Z14" s="49">
        <v>5.147058823529412</v>
      </c>
      <c r="AA14" s="48">
        <v>1</v>
      </c>
      <c r="AB14" s="49">
        <v>0.7352941176470589</v>
      </c>
      <c r="AC14" s="48">
        <v>0</v>
      </c>
      <c r="AD14" s="49">
        <v>0</v>
      </c>
      <c r="AE14" s="48">
        <v>128</v>
      </c>
      <c r="AF14" s="49">
        <v>94.11764705882354</v>
      </c>
      <c r="AG14" s="48">
        <v>136</v>
      </c>
      <c r="AH14" s="79"/>
      <c r="AI14" s="79"/>
      <c r="AJ14" s="79" t="s">
        <v>2217</v>
      </c>
      <c r="AK14" s="81" t="s">
        <v>2242</v>
      </c>
      <c r="AL14" s="81" t="s">
        <v>2240</v>
      </c>
    </row>
    <row r="15" spans="1:38" ht="15">
      <c r="A15" s="88" t="s">
        <v>1244</v>
      </c>
      <c r="B15" s="66" t="s">
        <v>1251</v>
      </c>
      <c r="C15" s="66" t="s">
        <v>59</v>
      </c>
      <c r="D15" s="109"/>
      <c r="E15" s="108"/>
      <c r="F15" s="110" t="s">
        <v>2718</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19</v>
      </c>
      <c r="AF15" s="49">
        <v>100</v>
      </c>
      <c r="AG15" s="48">
        <v>19</v>
      </c>
      <c r="AH15" s="79"/>
      <c r="AI15" s="79"/>
      <c r="AJ15" s="79" t="s">
        <v>2218</v>
      </c>
      <c r="AK15" s="81" t="s">
        <v>2240</v>
      </c>
      <c r="AL15" s="81" t="s">
        <v>2240</v>
      </c>
    </row>
    <row r="16" spans="1:38" ht="15">
      <c r="A16" s="88" t="s">
        <v>1245</v>
      </c>
      <c r="B16" s="66" t="s">
        <v>1252</v>
      </c>
      <c r="C16" s="66" t="s">
        <v>59</v>
      </c>
      <c r="D16" s="109"/>
      <c r="E16" s="108"/>
      <c r="F16" s="110" t="s">
        <v>2719</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1</v>
      </c>
      <c r="AB16" s="49">
        <v>2.4390243902439024</v>
      </c>
      <c r="AC16" s="48">
        <v>0</v>
      </c>
      <c r="AD16" s="49">
        <v>0</v>
      </c>
      <c r="AE16" s="48">
        <v>40</v>
      </c>
      <c r="AF16" s="49">
        <v>97.5609756097561</v>
      </c>
      <c r="AG16" s="48">
        <v>41</v>
      </c>
      <c r="AH16" s="79"/>
      <c r="AI16" s="79"/>
      <c r="AJ16" s="79" t="s">
        <v>2219</v>
      </c>
      <c r="AK16" s="81" t="s">
        <v>2240</v>
      </c>
      <c r="AL16" s="81" t="s">
        <v>2240</v>
      </c>
    </row>
    <row r="17" spans="1:38" ht="15">
      <c r="A17" s="88" t="s">
        <v>1246</v>
      </c>
      <c r="B17" s="66" t="s">
        <v>1253</v>
      </c>
      <c r="C17" s="66" t="s">
        <v>59</v>
      </c>
      <c r="D17" s="109"/>
      <c r="E17" s="108"/>
      <c r="F17" s="110" t="s">
        <v>2720</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48">
        <v>1</v>
      </c>
      <c r="Z17" s="49">
        <v>7.6923076923076925</v>
      </c>
      <c r="AA17" s="48">
        <v>0</v>
      </c>
      <c r="AB17" s="49">
        <v>0</v>
      </c>
      <c r="AC17" s="48">
        <v>0</v>
      </c>
      <c r="AD17" s="49">
        <v>0</v>
      </c>
      <c r="AE17" s="48">
        <v>12</v>
      </c>
      <c r="AF17" s="49">
        <v>92.3076923076923</v>
      </c>
      <c r="AG17" s="48">
        <v>13</v>
      </c>
      <c r="AH17" s="79"/>
      <c r="AI17" s="79"/>
      <c r="AJ17" s="79" t="s">
        <v>1044</v>
      </c>
      <c r="AK17" s="81" t="s">
        <v>2240</v>
      </c>
      <c r="AL17" s="81" t="s">
        <v>2240</v>
      </c>
    </row>
    <row r="18" spans="1:38" ht="15">
      <c r="A18" s="88" t="s">
        <v>1247</v>
      </c>
      <c r="B18" s="66" t="s">
        <v>1254</v>
      </c>
      <c r="C18" s="66" t="s">
        <v>59</v>
      </c>
      <c r="D18" s="109"/>
      <c r="E18" s="108"/>
      <c r="F18" s="110" t="s">
        <v>2721</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8</v>
      </c>
      <c r="AF18" s="49">
        <v>100</v>
      </c>
      <c r="AG18" s="48">
        <v>8</v>
      </c>
      <c r="AH18" s="79"/>
      <c r="AI18" s="79"/>
      <c r="AJ18" s="79" t="s">
        <v>1040</v>
      </c>
      <c r="AK18" s="81" t="s">
        <v>2240</v>
      </c>
      <c r="AL18" s="81" t="s">
        <v>2240</v>
      </c>
    </row>
    <row r="19" spans="1:38" ht="15">
      <c r="A19" s="88" t="s">
        <v>1248</v>
      </c>
      <c r="B19" s="66" t="s">
        <v>1255</v>
      </c>
      <c r="C19" s="66" t="s">
        <v>59</v>
      </c>
      <c r="D19" s="109"/>
      <c r="E19" s="108"/>
      <c r="F19" s="110" t="s">
        <v>2722</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13</v>
      </c>
      <c r="AF19" s="49">
        <v>100</v>
      </c>
      <c r="AG19" s="48">
        <v>13</v>
      </c>
      <c r="AH19" s="79"/>
      <c r="AI19" s="79"/>
      <c r="AJ19" s="79" t="s">
        <v>1036</v>
      </c>
      <c r="AK19" s="81" t="s">
        <v>2240</v>
      </c>
      <c r="AL19" s="81" t="s">
        <v>2240</v>
      </c>
    </row>
    <row r="20" spans="1:38" ht="15">
      <c r="A20" s="88" t="s">
        <v>1249</v>
      </c>
      <c r="B20" s="66" t="s">
        <v>1256</v>
      </c>
      <c r="C20" s="66" t="s">
        <v>59</v>
      </c>
      <c r="D20" s="109"/>
      <c r="E20" s="108"/>
      <c r="F20" s="110" t="s">
        <v>2723</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48">
        <v>4</v>
      </c>
      <c r="Z20" s="49">
        <v>11.11111111111111</v>
      </c>
      <c r="AA20" s="48">
        <v>1</v>
      </c>
      <c r="AB20" s="49">
        <v>2.7777777777777777</v>
      </c>
      <c r="AC20" s="48">
        <v>0</v>
      </c>
      <c r="AD20" s="49">
        <v>0</v>
      </c>
      <c r="AE20" s="48">
        <v>31</v>
      </c>
      <c r="AF20" s="49">
        <v>86.11111111111111</v>
      </c>
      <c r="AG20" s="48">
        <v>36</v>
      </c>
      <c r="AH20" s="79"/>
      <c r="AI20" s="79"/>
      <c r="AJ20" s="79" t="s">
        <v>1034</v>
      </c>
      <c r="AK20" s="81" t="s">
        <v>2240</v>
      </c>
      <c r="AL20" s="81" t="s">
        <v>2240</v>
      </c>
    </row>
    <row r="21" spans="1:38" ht="15">
      <c r="A21" s="88" t="s">
        <v>1250</v>
      </c>
      <c r="B21" s="66" t="s">
        <v>1257</v>
      </c>
      <c r="C21" s="66" t="s">
        <v>59</v>
      </c>
      <c r="D21" s="109"/>
      <c r="E21" s="108"/>
      <c r="F21" s="110" t="s">
        <v>2724</v>
      </c>
      <c r="G21" s="111"/>
      <c r="H21" s="111"/>
      <c r="I21" s="112">
        <v>21</v>
      </c>
      <c r="J21" s="113"/>
      <c r="K21" s="48">
        <v>2</v>
      </c>
      <c r="L21" s="48">
        <v>1</v>
      </c>
      <c r="M21" s="48">
        <v>2</v>
      </c>
      <c r="N21" s="48">
        <v>3</v>
      </c>
      <c r="O21" s="48">
        <v>2</v>
      </c>
      <c r="P21" s="49">
        <v>0</v>
      </c>
      <c r="Q21" s="49">
        <v>0</v>
      </c>
      <c r="R21" s="48">
        <v>1</v>
      </c>
      <c r="S21" s="48">
        <v>0</v>
      </c>
      <c r="T21" s="48">
        <v>2</v>
      </c>
      <c r="U21" s="48">
        <v>3</v>
      </c>
      <c r="V21" s="48">
        <v>1</v>
      </c>
      <c r="W21" s="49">
        <v>0.5</v>
      </c>
      <c r="X21" s="49">
        <v>0.5</v>
      </c>
      <c r="Y21" s="48">
        <v>12</v>
      </c>
      <c r="Z21" s="49">
        <v>5.853658536585366</v>
      </c>
      <c r="AA21" s="48">
        <v>0</v>
      </c>
      <c r="AB21" s="49">
        <v>0</v>
      </c>
      <c r="AC21" s="48">
        <v>0</v>
      </c>
      <c r="AD21" s="49">
        <v>0</v>
      </c>
      <c r="AE21" s="48">
        <v>193</v>
      </c>
      <c r="AF21" s="49">
        <v>94.14634146341463</v>
      </c>
      <c r="AG21" s="48">
        <v>205</v>
      </c>
      <c r="AH21" s="79"/>
      <c r="AI21" s="79"/>
      <c r="AJ21" s="79" t="s">
        <v>2220</v>
      </c>
      <c r="AK21" s="81" t="s">
        <v>2243</v>
      </c>
      <c r="AL21" s="81" t="s">
        <v>2343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1232</v>
      </c>
      <c r="B2" s="81" t="s">
        <v>315</v>
      </c>
      <c r="C2" s="79">
        <f>VLOOKUP(GroupVertices[[#This Row],[Vertex]],Vertices[],MATCH("ID",Vertices[[#Headers],[Vertex]:[Top Word Pairs in Tweet by Salience]],0),FALSE)</f>
        <v>3</v>
      </c>
    </row>
    <row r="3" spans="1:3" ht="15">
      <c r="A3" s="79" t="s">
        <v>1232</v>
      </c>
      <c r="B3" s="81" t="s">
        <v>316</v>
      </c>
      <c r="C3" s="79">
        <f>VLOOKUP(GroupVertices[[#This Row],[Vertex]],Vertices[],MATCH("ID",Vertices[[#Headers],[Vertex]:[Top Word Pairs in Tweet by Salience]],0),FALSE)</f>
        <v>4</v>
      </c>
    </row>
    <row r="4" spans="1:3" ht="15">
      <c r="A4" s="79" t="s">
        <v>1232</v>
      </c>
      <c r="B4" s="81" t="s">
        <v>317</v>
      </c>
      <c r="C4" s="79">
        <f>VLOOKUP(GroupVertices[[#This Row],[Vertex]],Vertices[],MATCH("ID",Vertices[[#Headers],[Vertex]:[Top Word Pairs in Tweet by Salience]],0),FALSE)</f>
        <v>5</v>
      </c>
    </row>
    <row r="5" spans="1:3" ht="15">
      <c r="A5" s="79" t="s">
        <v>1232</v>
      </c>
      <c r="B5" s="81" t="s">
        <v>318</v>
      </c>
      <c r="C5" s="79">
        <f>VLOOKUP(GroupVertices[[#This Row],[Vertex]],Vertices[],MATCH("ID",Vertices[[#Headers],[Vertex]:[Top Word Pairs in Tweet by Salience]],0),FALSE)</f>
        <v>6</v>
      </c>
    </row>
    <row r="6" spans="1:3" ht="15">
      <c r="A6" s="79" t="s">
        <v>1232</v>
      </c>
      <c r="B6" s="81" t="s">
        <v>319</v>
      </c>
      <c r="C6" s="79">
        <f>VLOOKUP(GroupVertices[[#This Row],[Vertex]],Vertices[],MATCH("ID",Vertices[[#Headers],[Vertex]:[Top Word Pairs in Tweet by Salience]],0),FALSE)</f>
        <v>7</v>
      </c>
    </row>
    <row r="7" spans="1:3" ht="15">
      <c r="A7" s="79" t="s">
        <v>1232</v>
      </c>
      <c r="B7" s="81" t="s">
        <v>324</v>
      </c>
      <c r="C7" s="79">
        <f>VLOOKUP(GroupVertices[[#This Row],[Vertex]],Vertices[],MATCH("ID",Vertices[[#Headers],[Vertex]:[Top Word Pairs in Tweet by Salience]],0),FALSE)</f>
        <v>16</v>
      </c>
    </row>
    <row r="8" spans="1:3" ht="15">
      <c r="A8" s="79" t="s">
        <v>1232</v>
      </c>
      <c r="B8" s="81" t="s">
        <v>328</v>
      </c>
      <c r="C8" s="79">
        <f>VLOOKUP(GroupVertices[[#This Row],[Vertex]],Vertices[],MATCH("ID",Vertices[[#Headers],[Vertex]:[Top Word Pairs in Tweet by Salience]],0),FALSE)</f>
        <v>22</v>
      </c>
    </row>
    <row r="9" spans="1:3" ht="15">
      <c r="A9" s="79" t="s">
        <v>1232</v>
      </c>
      <c r="B9" s="81" t="s">
        <v>329</v>
      </c>
      <c r="C9" s="79">
        <f>VLOOKUP(GroupVertices[[#This Row],[Vertex]],Vertices[],MATCH("ID",Vertices[[#Headers],[Vertex]:[Top Word Pairs in Tweet by Salience]],0),FALSE)</f>
        <v>23</v>
      </c>
    </row>
    <row r="10" spans="1:3" ht="15">
      <c r="A10" s="79" t="s">
        <v>1232</v>
      </c>
      <c r="B10" s="81" t="s">
        <v>330</v>
      </c>
      <c r="C10" s="79">
        <f>VLOOKUP(GroupVertices[[#This Row],[Vertex]],Vertices[],MATCH("ID",Vertices[[#Headers],[Vertex]:[Top Word Pairs in Tweet by Salience]],0),FALSE)</f>
        <v>24</v>
      </c>
    </row>
    <row r="11" spans="1:3" ht="15">
      <c r="A11" s="79" t="s">
        <v>1232</v>
      </c>
      <c r="B11" s="81" t="s">
        <v>331</v>
      </c>
      <c r="C11" s="79">
        <f>VLOOKUP(GroupVertices[[#This Row],[Vertex]],Vertices[],MATCH("ID",Vertices[[#Headers],[Vertex]:[Top Word Pairs in Tweet by Salience]],0),FALSE)</f>
        <v>25</v>
      </c>
    </row>
    <row r="12" spans="1:3" ht="15">
      <c r="A12" s="79" t="s">
        <v>1232</v>
      </c>
      <c r="B12" s="81" t="s">
        <v>332</v>
      </c>
      <c r="C12" s="79">
        <f>VLOOKUP(GroupVertices[[#This Row],[Vertex]],Vertices[],MATCH("ID",Vertices[[#Headers],[Vertex]:[Top Word Pairs in Tweet by Salience]],0),FALSE)</f>
        <v>26</v>
      </c>
    </row>
    <row r="13" spans="1:3" ht="15">
      <c r="A13" s="79" t="s">
        <v>1232</v>
      </c>
      <c r="B13" s="81" t="s">
        <v>333</v>
      </c>
      <c r="C13" s="79">
        <f>VLOOKUP(GroupVertices[[#This Row],[Vertex]],Vertices[],MATCH("ID",Vertices[[#Headers],[Vertex]:[Top Word Pairs in Tweet by Salience]],0),FALSE)</f>
        <v>27</v>
      </c>
    </row>
    <row r="14" spans="1:3" ht="15">
      <c r="A14" s="79" t="s">
        <v>1232</v>
      </c>
      <c r="B14" s="81" t="s">
        <v>334</v>
      </c>
      <c r="C14" s="79">
        <f>VLOOKUP(GroupVertices[[#This Row],[Vertex]],Vertices[],MATCH("ID",Vertices[[#Headers],[Vertex]:[Top Word Pairs in Tweet by Salience]],0),FALSE)</f>
        <v>28</v>
      </c>
    </row>
    <row r="15" spans="1:3" ht="15">
      <c r="A15" s="79" t="s">
        <v>1232</v>
      </c>
      <c r="B15" s="81" t="s">
        <v>335</v>
      </c>
      <c r="C15" s="79">
        <f>VLOOKUP(GroupVertices[[#This Row],[Vertex]],Vertices[],MATCH("ID",Vertices[[#Headers],[Vertex]:[Top Word Pairs in Tweet by Salience]],0),FALSE)</f>
        <v>29</v>
      </c>
    </row>
    <row r="16" spans="1:3" ht="15">
      <c r="A16" s="79" t="s">
        <v>1232</v>
      </c>
      <c r="B16" s="81" t="s">
        <v>336</v>
      </c>
      <c r="C16" s="79">
        <f>VLOOKUP(GroupVertices[[#This Row],[Vertex]],Vertices[],MATCH("ID",Vertices[[#Headers],[Vertex]:[Top Word Pairs in Tweet by Salience]],0),FALSE)</f>
        <v>30</v>
      </c>
    </row>
    <row r="17" spans="1:3" ht="15">
      <c r="A17" s="79" t="s">
        <v>1232</v>
      </c>
      <c r="B17" s="81" t="s">
        <v>337</v>
      </c>
      <c r="C17" s="79">
        <f>VLOOKUP(GroupVertices[[#This Row],[Vertex]],Vertices[],MATCH("ID",Vertices[[#Headers],[Vertex]:[Top Word Pairs in Tweet by Salience]],0),FALSE)</f>
        <v>31</v>
      </c>
    </row>
    <row r="18" spans="1:3" ht="15">
      <c r="A18" s="79" t="s">
        <v>1232</v>
      </c>
      <c r="B18" s="81" t="s">
        <v>338</v>
      </c>
      <c r="C18" s="79">
        <f>VLOOKUP(GroupVertices[[#This Row],[Vertex]],Vertices[],MATCH("ID",Vertices[[#Headers],[Vertex]:[Top Word Pairs in Tweet by Salience]],0),FALSE)</f>
        <v>32</v>
      </c>
    </row>
    <row r="19" spans="1:3" ht="15">
      <c r="A19" s="79" t="s">
        <v>1232</v>
      </c>
      <c r="B19" s="81" t="s">
        <v>339</v>
      </c>
      <c r="C19" s="79">
        <f>VLOOKUP(GroupVertices[[#This Row],[Vertex]],Vertices[],MATCH("ID",Vertices[[#Headers],[Vertex]:[Top Word Pairs in Tweet by Salience]],0),FALSE)</f>
        <v>33</v>
      </c>
    </row>
    <row r="20" spans="1:3" ht="15">
      <c r="A20" s="79" t="s">
        <v>1232</v>
      </c>
      <c r="B20" s="81" t="s">
        <v>340</v>
      </c>
      <c r="C20" s="79">
        <f>VLOOKUP(GroupVertices[[#This Row],[Vertex]],Vertices[],MATCH("ID",Vertices[[#Headers],[Vertex]:[Top Word Pairs in Tweet by Salience]],0),FALSE)</f>
        <v>34</v>
      </c>
    </row>
    <row r="21" spans="1:3" ht="15">
      <c r="A21" s="79" t="s">
        <v>1232</v>
      </c>
      <c r="B21" s="81" t="s">
        <v>341</v>
      </c>
      <c r="C21" s="79">
        <f>VLOOKUP(GroupVertices[[#This Row],[Vertex]],Vertices[],MATCH("ID",Vertices[[#Headers],[Vertex]:[Top Word Pairs in Tweet by Salience]],0),FALSE)</f>
        <v>35</v>
      </c>
    </row>
    <row r="22" spans="1:3" ht="15">
      <c r="A22" s="79" t="s">
        <v>1232</v>
      </c>
      <c r="B22" s="81" t="s">
        <v>342</v>
      </c>
      <c r="C22" s="79">
        <f>VLOOKUP(GroupVertices[[#This Row],[Vertex]],Vertices[],MATCH("ID",Vertices[[#Headers],[Vertex]:[Top Word Pairs in Tweet by Salience]],0),FALSE)</f>
        <v>36</v>
      </c>
    </row>
    <row r="23" spans="1:3" ht="15">
      <c r="A23" s="79" t="s">
        <v>1232</v>
      </c>
      <c r="B23" s="81" t="s">
        <v>343</v>
      </c>
      <c r="C23" s="79">
        <f>VLOOKUP(GroupVertices[[#This Row],[Vertex]],Vertices[],MATCH("ID",Vertices[[#Headers],[Vertex]:[Top Word Pairs in Tweet by Salience]],0),FALSE)</f>
        <v>37</v>
      </c>
    </row>
    <row r="24" spans="1:3" ht="15">
      <c r="A24" s="79" t="s">
        <v>1232</v>
      </c>
      <c r="B24" s="81" t="s">
        <v>344</v>
      </c>
      <c r="C24" s="79">
        <f>VLOOKUP(GroupVertices[[#This Row],[Vertex]],Vertices[],MATCH("ID",Vertices[[#Headers],[Vertex]:[Top Word Pairs in Tweet by Salience]],0),FALSE)</f>
        <v>38</v>
      </c>
    </row>
    <row r="25" spans="1:3" ht="15">
      <c r="A25" s="79" t="s">
        <v>1232</v>
      </c>
      <c r="B25" s="81" t="s">
        <v>345</v>
      </c>
      <c r="C25" s="79">
        <f>VLOOKUP(GroupVertices[[#This Row],[Vertex]],Vertices[],MATCH("ID",Vertices[[#Headers],[Vertex]:[Top Word Pairs in Tweet by Salience]],0),FALSE)</f>
        <v>39</v>
      </c>
    </row>
    <row r="26" spans="1:3" ht="15">
      <c r="A26" s="79" t="s">
        <v>1232</v>
      </c>
      <c r="B26" s="81" t="s">
        <v>346</v>
      </c>
      <c r="C26" s="79">
        <f>VLOOKUP(GroupVertices[[#This Row],[Vertex]],Vertices[],MATCH("ID",Vertices[[#Headers],[Vertex]:[Top Word Pairs in Tweet by Salience]],0),FALSE)</f>
        <v>40</v>
      </c>
    </row>
    <row r="27" spans="1:3" ht="15">
      <c r="A27" s="79" t="s">
        <v>1232</v>
      </c>
      <c r="B27" s="81" t="s">
        <v>347</v>
      </c>
      <c r="C27" s="79">
        <f>VLOOKUP(GroupVertices[[#This Row],[Vertex]],Vertices[],MATCH("ID",Vertices[[#Headers],[Vertex]:[Top Word Pairs in Tweet by Salience]],0),FALSE)</f>
        <v>41</v>
      </c>
    </row>
    <row r="28" spans="1:3" ht="15">
      <c r="A28" s="79" t="s">
        <v>1232</v>
      </c>
      <c r="B28" s="81" t="s">
        <v>349</v>
      </c>
      <c r="C28" s="79">
        <f>VLOOKUP(GroupVertices[[#This Row],[Vertex]],Vertices[],MATCH("ID",Vertices[[#Headers],[Vertex]:[Top Word Pairs in Tweet by Salience]],0),FALSE)</f>
        <v>44</v>
      </c>
    </row>
    <row r="29" spans="1:3" ht="15">
      <c r="A29" s="79" t="s">
        <v>1232</v>
      </c>
      <c r="B29" s="81" t="s">
        <v>351</v>
      </c>
      <c r="C29" s="79">
        <f>VLOOKUP(GroupVertices[[#This Row],[Vertex]],Vertices[],MATCH("ID",Vertices[[#Headers],[Vertex]:[Top Word Pairs in Tweet by Salience]],0),FALSE)</f>
        <v>47</v>
      </c>
    </row>
    <row r="30" spans="1:3" ht="15">
      <c r="A30" s="79" t="s">
        <v>1232</v>
      </c>
      <c r="B30" s="81" t="s">
        <v>353</v>
      </c>
      <c r="C30" s="79">
        <f>VLOOKUP(GroupVertices[[#This Row],[Vertex]],Vertices[],MATCH("ID",Vertices[[#Headers],[Vertex]:[Top Word Pairs in Tweet by Salience]],0),FALSE)</f>
        <v>49</v>
      </c>
    </row>
    <row r="31" spans="1:3" ht="15">
      <c r="A31" s="79" t="s">
        <v>1232</v>
      </c>
      <c r="B31" s="81" t="s">
        <v>356</v>
      </c>
      <c r="C31" s="79">
        <f>VLOOKUP(GroupVertices[[#This Row],[Vertex]],Vertices[],MATCH("ID",Vertices[[#Headers],[Vertex]:[Top Word Pairs in Tweet by Salience]],0),FALSE)</f>
        <v>57</v>
      </c>
    </row>
    <row r="32" spans="1:3" ht="15">
      <c r="A32" s="79" t="s">
        <v>1232</v>
      </c>
      <c r="B32" s="81" t="s">
        <v>357</v>
      </c>
      <c r="C32" s="79">
        <f>VLOOKUP(GroupVertices[[#This Row],[Vertex]],Vertices[],MATCH("ID",Vertices[[#Headers],[Vertex]:[Top Word Pairs in Tweet by Salience]],0),FALSE)</f>
        <v>58</v>
      </c>
    </row>
    <row r="33" spans="1:3" ht="15">
      <c r="A33" s="79" t="s">
        <v>1232</v>
      </c>
      <c r="B33" s="81" t="s">
        <v>360</v>
      </c>
      <c r="C33" s="79">
        <f>VLOOKUP(GroupVertices[[#This Row],[Vertex]],Vertices[],MATCH("ID",Vertices[[#Headers],[Vertex]:[Top Word Pairs in Tweet by Salience]],0),FALSE)</f>
        <v>62</v>
      </c>
    </row>
    <row r="34" spans="1:3" ht="15">
      <c r="A34" s="79" t="s">
        <v>1232</v>
      </c>
      <c r="B34" s="81" t="s">
        <v>361</v>
      </c>
      <c r="C34" s="79">
        <f>VLOOKUP(GroupVertices[[#This Row],[Vertex]],Vertices[],MATCH("ID",Vertices[[#Headers],[Vertex]:[Top Word Pairs in Tweet by Salience]],0),FALSE)</f>
        <v>63</v>
      </c>
    </row>
    <row r="35" spans="1:3" ht="15">
      <c r="A35" s="79" t="s">
        <v>1232</v>
      </c>
      <c r="B35" s="81" t="s">
        <v>363</v>
      </c>
      <c r="C35" s="79">
        <f>VLOOKUP(GroupVertices[[#This Row],[Vertex]],Vertices[],MATCH("ID",Vertices[[#Headers],[Vertex]:[Top Word Pairs in Tweet by Salience]],0),FALSE)</f>
        <v>66</v>
      </c>
    </row>
    <row r="36" spans="1:3" ht="15">
      <c r="A36" s="79" t="s">
        <v>1232</v>
      </c>
      <c r="B36" s="81" t="s">
        <v>364</v>
      </c>
      <c r="C36" s="79">
        <f>VLOOKUP(GroupVertices[[#This Row],[Vertex]],Vertices[],MATCH("ID",Vertices[[#Headers],[Vertex]:[Top Word Pairs in Tweet by Salience]],0),FALSE)</f>
        <v>67</v>
      </c>
    </row>
    <row r="37" spans="1:3" ht="15">
      <c r="A37" s="79" t="s">
        <v>1232</v>
      </c>
      <c r="B37" s="81" t="s">
        <v>365</v>
      </c>
      <c r="C37" s="79">
        <f>VLOOKUP(GroupVertices[[#This Row],[Vertex]],Vertices[],MATCH("ID",Vertices[[#Headers],[Vertex]:[Top Word Pairs in Tweet by Salience]],0),FALSE)</f>
        <v>68</v>
      </c>
    </row>
    <row r="38" spans="1:3" ht="15">
      <c r="A38" s="79" t="s">
        <v>1232</v>
      </c>
      <c r="B38" s="81" t="s">
        <v>366</v>
      </c>
      <c r="C38" s="79">
        <f>VLOOKUP(GroupVertices[[#This Row],[Vertex]],Vertices[],MATCH("ID",Vertices[[#Headers],[Vertex]:[Top Word Pairs in Tweet by Salience]],0),FALSE)</f>
        <v>69</v>
      </c>
    </row>
    <row r="39" spans="1:3" ht="15">
      <c r="A39" s="79" t="s">
        <v>1232</v>
      </c>
      <c r="B39" s="81" t="s">
        <v>367</v>
      </c>
      <c r="C39" s="79">
        <f>VLOOKUP(GroupVertices[[#This Row],[Vertex]],Vertices[],MATCH("ID",Vertices[[#Headers],[Vertex]:[Top Word Pairs in Tweet by Salience]],0),FALSE)</f>
        <v>70</v>
      </c>
    </row>
    <row r="40" spans="1:3" ht="15">
      <c r="A40" s="79" t="s">
        <v>1232</v>
      </c>
      <c r="B40" s="81" t="s">
        <v>368</v>
      </c>
      <c r="C40" s="79">
        <f>VLOOKUP(GroupVertices[[#This Row],[Vertex]],Vertices[],MATCH("ID",Vertices[[#Headers],[Vertex]:[Top Word Pairs in Tweet by Salience]],0),FALSE)</f>
        <v>71</v>
      </c>
    </row>
    <row r="41" spans="1:3" ht="15">
      <c r="A41" s="79" t="s">
        <v>1232</v>
      </c>
      <c r="B41" s="81" t="s">
        <v>369</v>
      </c>
      <c r="C41" s="79">
        <f>VLOOKUP(GroupVertices[[#This Row],[Vertex]],Vertices[],MATCH("ID",Vertices[[#Headers],[Vertex]:[Top Word Pairs in Tweet by Salience]],0),FALSE)</f>
        <v>72</v>
      </c>
    </row>
    <row r="42" spans="1:3" ht="15">
      <c r="A42" s="79" t="s">
        <v>1232</v>
      </c>
      <c r="B42" s="81" t="s">
        <v>370</v>
      </c>
      <c r="C42" s="79">
        <f>VLOOKUP(GroupVertices[[#This Row],[Vertex]],Vertices[],MATCH("ID",Vertices[[#Headers],[Vertex]:[Top Word Pairs in Tweet by Salience]],0),FALSE)</f>
        <v>73</v>
      </c>
    </row>
    <row r="43" spans="1:3" ht="15">
      <c r="A43" s="79" t="s">
        <v>1232</v>
      </c>
      <c r="B43" s="81" t="s">
        <v>371</v>
      </c>
      <c r="C43" s="79">
        <f>VLOOKUP(GroupVertices[[#This Row],[Vertex]],Vertices[],MATCH("ID",Vertices[[#Headers],[Vertex]:[Top Word Pairs in Tweet by Salience]],0),FALSE)</f>
        <v>74</v>
      </c>
    </row>
    <row r="44" spans="1:3" ht="15">
      <c r="A44" s="79" t="s">
        <v>1232</v>
      </c>
      <c r="B44" s="81" t="s">
        <v>373</v>
      </c>
      <c r="C44" s="79">
        <f>VLOOKUP(GroupVertices[[#This Row],[Vertex]],Vertices[],MATCH("ID",Vertices[[#Headers],[Vertex]:[Top Word Pairs in Tweet by Salience]],0),FALSE)</f>
        <v>79</v>
      </c>
    </row>
    <row r="45" spans="1:3" ht="15">
      <c r="A45" s="79" t="s">
        <v>1232</v>
      </c>
      <c r="B45" s="81" t="s">
        <v>374</v>
      </c>
      <c r="C45" s="79">
        <f>VLOOKUP(GroupVertices[[#This Row],[Vertex]],Vertices[],MATCH("ID",Vertices[[#Headers],[Vertex]:[Top Word Pairs in Tweet by Salience]],0),FALSE)</f>
        <v>80</v>
      </c>
    </row>
    <row r="46" spans="1:3" ht="15">
      <c r="A46" s="79" t="s">
        <v>1232</v>
      </c>
      <c r="B46" s="81" t="s">
        <v>375</v>
      </c>
      <c r="C46" s="79">
        <f>VLOOKUP(GroupVertices[[#This Row],[Vertex]],Vertices[],MATCH("ID",Vertices[[#Headers],[Vertex]:[Top Word Pairs in Tweet by Salience]],0),FALSE)</f>
        <v>81</v>
      </c>
    </row>
    <row r="47" spans="1:3" ht="15">
      <c r="A47" s="79" t="s">
        <v>1232</v>
      </c>
      <c r="B47" s="81" t="s">
        <v>377</v>
      </c>
      <c r="C47" s="79">
        <f>VLOOKUP(GroupVertices[[#This Row],[Vertex]],Vertices[],MATCH("ID",Vertices[[#Headers],[Vertex]:[Top Word Pairs in Tweet by Salience]],0),FALSE)</f>
        <v>87</v>
      </c>
    </row>
    <row r="48" spans="1:3" ht="15">
      <c r="A48" s="79" t="s">
        <v>1232</v>
      </c>
      <c r="B48" s="81" t="s">
        <v>378</v>
      </c>
      <c r="C48" s="79">
        <f>VLOOKUP(GroupVertices[[#This Row],[Vertex]],Vertices[],MATCH("ID",Vertices[[#Headers],[Vertex]:[Top Word Pairs in Tweet by Salience]],0),FALSE)</f>
        <v>88</v>
      </c>
    </row>
    <row r="49" spans="1:3" ht="15">
      <c r="A49" s="79" t="s">
        <v>1232</v>
      </c>
      <c r="B49" s="81" t="s">
        <v>379</v>
      </c>
      <c r="C49" s="79">
        <f>VLOOKUP(GroupVertices[[#This Row],[Vertex]],Vertices[],MATCH("ID",Vertices[[#Headers],[Vertex]:[Top Word Pairs in Tweet by Salience]],0),FALSE)</f>
        <v>89</v>
      </c>
    </row>
    <row r="50" spans="1:3" ht="15">
      <c r="A50" s="79" t="s">
        <v>1232</v>
      </c>
      <c r="B50" s="81" t="s">
        <v>380</v>
      </c>
      <c r="C50" s="79">
        <f>VLOOKUP(GroupVertices[[#This Row],[Vertex]],Vertices[],MATCH("ID",Vertices[[#Headers],[Vertex]:[Top Word Pairs in Tweet by Salience]],0),FALSE)</f>
        <v>90</v>
      </c>
    </row>
    <row r="51" spans="1:3" ht="15">
      <c r="A51" s="79" t="s">
        <v>1232</v>
      </c>
      <c r="B51" s="81" t="s">
        <v>381</v>
      </c>
      <c r="C51" s="79">
        <f>VLOOKUP(GroupVertices[[#This Row],[Vertex]],Vertices[],MATCH("ID",Vertices[[#Headers],[Vertex]:[Top Word Pairs in Tweet by Salience]],0),FALSE)</f>
        <v>91</v>
      </c>
    </row>
    <row r="52" spans="1:3" ht="15">
      <c r="A52" s="79" t="s">
        <v>1232</v>
      </c>
      <c r="B52" s="81" t="s">
        <v>382</v>
      </c>
      <c r="C52" s="79">
        <f>VLOOKUP(GroupVertices[[#This Row],[Vertex]],Vertices[],MATCH("ID",Vertices[[#Headers],[Vertex]:[Top Word Pairs in Tweet by Salience]],0),FALSE)</f>
        <v>92</v>
      </c>
    </row>
    <row r="53" spans="1:3" ht="15">
      <c r="A53" s="79" t="s">
        <v>1232</v>
      </c>
      <c r="B53" s="81" t="s">
        <v>383</v>
      </c>
      <c r="C53" s="79">
        <f>VLOOKUP(GroupVertices[[#This Row],[Vertex]],Vertices[],MATCH("ID",Vertices[[#Headers],[Vertex]:[Top Word Pairs in Tweet by Salience]],0),FALSE)</f>
        <v>93</v>
      </c>
    </row>
    <row r="54" spans="1:3" ht="15">
      <c r="A54" s="79" t="s">
        <v>1232</v>
      </c>
      <c r="B54" s="81" t="s">
        <v>384</v>
      </c>
      <c r="C54" s="79">
        <f>VLOOKUP(GroupVertices[[#This Row],[Vertex]],Vertices[],MATCH("ID",Vertices[[#Headers],[Vertex]:[Top Word Pairs in Tweet by Salience]],0),FALSE)</f>
        <v>94</v>
      </c>
    </row>
    <row r="55" spans="1:3" ht="15">
      <c r="A55" s="79" t="s">
        <v>1232</v>
      </c>
      <c r="B55" s="81" t="s">
        <v>385</v>
      </c>
      <c r="C55" s="79">
        <f>VLOOKUP(GroupVertices[[#This Row],[Vertex]],Vertices[],MATCH("ID",Vertices[[#Headers],[Vertex]:[Top Word Pairs in Tweet by Salience]],0),FALSE)</f>
        <v>95</v>
      </c>
    </row>
    <row r="56" spans="1:3" ht="15">
      <c r="A56" s="79" t="s">
        <v>1232</v>
      </c>
      <c r="B56" s="81" t="s">
        <v>386</v>
      </c>
      <c r="C56" s="79">
        <f>VLOOKUP(GroupVertices[[#This Row],[Vertex]],Vertices[],MATCH("ID",Vertices[[#Headers],[Vertex]:[Top Word Pairs in Tweet by Salience]],0),FALSE)</f>
        <v>96</v>
      </c>
    </row>
    <row r="57" spans="1:3" ht="15">
      <c r="A57" s="79" t="s">
        <v>1232</v>
      </c>
      <c r="B57" s="81" t="s">
        <v>387</v>
      </c>
      <c r="C57" s="79">
        <f>VLOOKUP(GroupVertices[[#This Row],[Vertex]],Vertices[],MATCH("ID",Vertices[[#Headers],[Vertex]:[Top Word Pairs in Tweet by Salience]],0),FALSE)</f>
        <v>97</v>
      </c>
    </row>
    <row r="58" spans="1:3" ht="15">
      <c r="A58" s="79" t="s">
        <v>1232</v>
      </c>
      <c r="B58" s="81" t="s">
        <v>388</v>
      </c>
      <c r="C58" s="79">
        <f>VLOOKUP(GroupVertices[[#This Row],[Vertex]],Vertices[],MATCH("ID",Vertices[[#Headers],[Vertex]:[Top Word Pairs in Tweet by Salience]],0),FALSE)</f>
        <v>98</v>
      </c>
    </row>
    <row r="59" spans="1:3" ht="15">
      <c r="A59" s="79" t="s">
        <v>1232</v>
      </c>
      <c r="B59" s="81" t="s">
        <v>389</v>
      </c>
      <c r="C59" s="79">
        <f>VLOOKUP(GroupVertices[[#This Row],[Vertex]],Vertices[],MATCH("ID",Vertices[[#Headers],[Vertex]:[Top Word Pairs in Tweet by Salience]],0),FALSE)</f>
        <v>99</v>
      </c>
    </row>
    <row r="60" spans="1:3" ht="15">
      <c r="A60" s="79" t="s">
        <v>1232</v>
      </c>
      <c r="B60" s="81" t="s">
        <v>390</v>
      </c>
      <c r="C60" s="79">
        <f>VLOOKUP(GroupVertices[[#This Row],[Vertex]],Vertices[],MATCH("ID",Vertices[[#Headers],[Vertex]:[Top Word Pairs in Tweet by Salience]],0),FALSE)</f>
        <v>100</v>
      </c>
    </row>
    <row r="61" spans="1:3" ht="15">
      <c r="A61" s="79" t="s">
        <v>1232</v>
      </c>
      <c r="B61" s="81" t="s">
        <v>391</v>
      </c>
      <c r="C61" s="79">
        <f>VLOOKUP(GroupVertices[[#This Row],[Vertex]],Vertices[],MATCH("ID",Vertices[[#Headers],[Vertex]:[Top Word Pairs in Tweet by Salience]],0),FALSE)</f>
        <v>101</v>
      </c>
    </row>
    <row r="62" spans="1:3" ht="15">
      <c r="A62" s="79" t="s">
        <v>1232</v>
      </c>
      <c r="B62" s="81" t="s">
        <v>392</v>
      </c>
      <c r="C62" s="79">
        <f>VLOOKUP(GroupVertices[[#This Row],[Vertex]],Vertices[],MATCH("ID",Vertices[[#Headers],[Vertex]:[Top Word Pairs in Tweet by Salience]],0),FALSE)</f>
        <v>102</v>
      </c>
    </row>
    <row r="63" spans="1:3" ht="15">
      <c r="A63" s="79" t="s">
        <v>1232</v>
      </c>
      <c r="B63" s="81" t="s">
        <v>394</v>
      </c>
      <c r="C63" s="79">
        <f>VLOOKUP(GroupVertices[[#This Row],[Vertex]],Vertices[],MATCH("ID",Vertices[[#Headers],[Vertex]:[Top Word Pairs in Tweet by Salience]],0),FALSE)</f>
        <v>105</v>
      </c>
    </row>
    <row r="64" spans="1:3" ht="15">
      <c r="A64" s="79" t="s">
        <v>1232</v>
      </c>
      <c r="B64" s="81" t="s">
        <v>395</v>
      </c>
      <c r="C64" s="79">
        <f>VLOOKUP(GroupVertices[[#This Row],[Vertex]],Vertices[],MATCH("ID",Vertices[[#Headers],[Vertex]:[Top Word Pairs in Tweet by Salience]],0),FALSE)</f>
        <v>106</v>
      </c>
    </row>
    <row r="65" spans="1:3" ht="15">
      <c r="A65" s="79" t="s">
        <v>1232</v>
      </c>
      <c r="B65" s="81" t="s">
        <v>396</v>
      </c>
      <c r="C65" s="79">
        <f>VLOOKUP(GroupVertices[[#This Row],[Vertex]],Vertices[],MATCH("ID",Vertices[[#Headers],[Vertex]:[Top Word Pairs in Tweet by Salience]],0),FALSE)</f>
        <v>107</v>
      </c>
    </row>
    <row r="66" spans="1:3" ht="15">
      <c r="A66" s="79" t="s">
        <v>1232</v>
      </c>
      <c r="B66" s="81" t="s">
        <v>398</v>
      </c>
      <c r="C66" s="79">
        <f>VLOOKUP(GroupVertices[[#This Row],[Vertex]],Vertices[],MATCH("ID",Vertices[[#Headers],[Vertex]:[Top Word Pairs in Tweet by Salience]],0),FALSE)</f>
        <v>109</v>
      </c>
    </row>
    <row r="67" spans="1:3" ht="15">
      <c r="A67" s="79" t="s">
        <v>1232</v>
      </c>
      <c r="B67" s="81" t="s">
        <v>399</v>
      </c>
      <c r="C67" s="79">
        <f>VLOOKUP(GroupVertices[[#This Row],[Vertex]],Vertices[],MATCH("ID",Vertices[[#Headers],[Vertex]:[Top Word Pairs in Tweet by Salience]],0),FALSE)</f>
        <v>110</v>
      </c>
    </row>
    <row r="68" spans="1:3" ht="15">
      <c r="A68" s="79" t="s">
        <v>1232</v>
      </c>
      <c r="B68" s="81" t="s">
        <v>400</v>
      </c>
      <c r="C68" s="79">
        <f>VLOOKUP(GroupVertices[[#This Row],[Vertex]],Vertices[],MATCH("ID",Vertices[[#Headers],[Vertex]:[Top Word Pairs in Tweet by Salience]],0),FALSE)</f>
        <v>111</v>
      </c>
    </row>
    <row r="69" spans="1:3" ht="15">
      <c r="A69" s="79" t="s">
        <v>1232</v>
      </c>
      <c r="B69" s="81" t="s">
        <v>401</v>
      </c>
      <c r="C69" s="79">
        <f>VLOOKUP(GroupVertices[[#This Row],[Vertex]],Vertices[],MATCH("ID",Vertices[[#Headers],[Vertex]:[Top Word Pairs in Tweet by Salience]],0),FALSE)</f>
        <v>112</v>
      </c>
    </row>
    <row r="70" spans="1:3" ht="15">
      <c r="A70" s="79" t="s">
        <v>1232</v>
      </c>
      <c r="B70" s="81" t="s">
        <v>402</v>
      </c>
      <c r="C70" s="79">
        <f>VLOOKUP(GroupVertices[[#This Row],[Vertex]],Vertices[],MATCH("ID",Vertices[[#Headers],[Vertex]:[Top Word Pairs in Tweet by Salience]],0),FALSE)</f>
        <v>113</v>
      </c>
    </row>
    <row r="71" spans="1:3" ht="15">
      <c r="A71" s="79" t="s">
        <v>1232</v>
      </c>
      <c r="B71" s="81" t="s">
        <v>405</v>
      </c>
      <c r="C71" s="79">
        <f>VLOOKUP(GroupVertices[[#This Row],[Vertex]],Vertices[],MATCH("ID",Vertices[[#Headers],[Vertex]:[Top Word Pairs in Tweet by Salience]],0),FALSE)</f>
        <v>117</v>
      </c>
    </row>
    <row r="72" spans="1:3" ht="15">
      <c r="A72" s="79" t="s">
        <v>1232</v>
      </c>
      <c r="B72" s="81" t="s">
        <v>406</v>
      </c>
      <c r="C72" s="79">
        <f>VLOOKUP(GroupVertices[[#This Row],[Vertex]],Vertices[],MATCH("ID",Vertices[[#Headers],[Vertex]:[Top Word Pairs in Tweet by Salience]],0),FALSE)</f>
        <v>118</v>
      </c>
    </row>
    <row r="73" spans="1:3" ht="15">
      <c r="A73" s="79" t="s">
        <v>1232</v>
      </c>
      <c r="B73" s="81" t="s">
        <v>408</v>
      </c>
      <c r="C73" s="79">
        <f>VLOOKUP(GroupVertices[[#This Row],[Vertex]],Vertices[],MATCH("ID",Vertices[[#Headers],[Vertex]:[Top Word Pairs in Tweet by Salience]],0),FALSE)</f>
        <v>120</v>
      </c>
    </row>
    <row r="74" spans="1:3" ht="15">
      <c r="A74" s="79" t="s">
        <v>1232</v>
      </c>
      <c r="B74" s="81" t="s">
        <v>409</v>
      </c>
      <c r="C74" s="79">
        <f>VLOOKUP(GroupVertices[[#This Row],[Vertex]],Vertices[],MATCH("ID",Vertices[[#Headers],[Vertex]:[Top Word Pairs in Tweet by Salience]],0),FALSE)</f>
        <v>121</v>
      </c>
    </row>
    <row r="75" spans="1:3" ht="15">
      <c r="A75" s="79" t="s">
        <v>1232</v>
      </c>
      <c r="B75" s="81" t="s">
        <v>410</v>
      </c>
      <c r="C75" s="79">
        <f>VLOOKUP(GroupVertices[[#This Row],[Vertex]],Vertices[],MATCH("ID",Vertices[[#Headers],[Vertex]:[Top Word Pairs in Tweet by Salience]],0),FALSE)</f>
        <v>122</v>
      </c>
    </row>
    <row r="76" spans="1:3" ht="15">
      <c r="A76" s="79" t="s">
        <v>1232</v>
      </c>
      <c r="B76" s="81" t="s">
        <v>411</v>
      </c>
      <c r="C76" s="79">
        <f>VLOOKUP(GroupVertices[[#This Row],[Vertex]],Vertices[],MATCH("ID",Vertices[[#Headers],[Vertex]:[Top Word Pairs in Tweet by Salience]],0),FALSE)</f>
        <v>123</v>
      </c>
    </row>
    <row r="77" spans="1:3" ht="15">
      <c r="A77" s="79" t="s">
        <v>1232</v>
      </c>
      <c r="B77" s="81" t="s">
        <v>412</v>
      </c>
      <c r="C77" s="79">
        <f>VLOOKUP(GroupVertices[[#This Row],[Vertex]],Vertices[],MATCH("ID",Vertices[[#Headers],[Vertex]:[Top Word Pairs in Tweet by Salience]],0),FALSE)</f>
        <v>124</v>
      </c>
    </row>
    <row r="78" spans="1:3" ht="15">
      <c r="A78" s="79" t="s">
        <v>1232</v>
      </c>
      <c r="B78" s="81" t="s">
        <v>413</v>
      </c>
      <c r="C78" s="79">
        <f>VLOOKUP(GroupVertices[[#This Row],[Vertex]],Vertices[],MATCH("ID",Vertices[[#Headers],[Vertex]:[Top Word Pairs in Tweet by Salience]],0),FALSE)</f>
        <v>125</v>
      </c>
    </row>
    <row r="79" spans="1:3" ht="15">
      <c r="A79" s="79" t="s">
        <v>1232</v>
      </c>
      <c r="B79" s="81" t="s">
        <v>414</v>
      </c>
      <c r="C79" s="79">
        <f>VLOOKUP(GroupVertices[[#This Row],[Vertex]],Vertices[],MATCH("ID",Vertices[[#Headers],[Vertex]:[Top Word Pairs in Tweet by Salience]],0),FALSE)</f>
        <v>126</v>
      </c>
    </row>
    <row r="80" spans="1:3" ht="15">
      <c r="A80" s="79" t="s">
        <v>1232</v>
      </c>
      <c r="B80" s="81" t="s">
        <v>415</v>
      </c>
      <c r="C80" s="79">
        <f>VLOOKUP(GroupVertices[[#This Row],[Vertex]],Vertices[],MATCH("ID",Vertices[[#Headers],[Vertex]:[Top Word Pairs in Tweet by Salience]],0),FALSE)</f>
        <v>127</v>
      </c>
    </row>
    <row r="81" spans="1:3" ht="15">
      <c r="A81" s="79" t="s">
        <v>1232</v>
      </c>
      <c r="B81" s="81" t="s">
        <v>416</v>
      </c>
      <c r="C81" s="79">
        <f>VLOOKUP(GroupVertices[[#This Row],[Vertex]],Vertices[],MATCH("ID",Vertices[[#Headers],[Vertex]:[Top Word Pairs in Tweet by Salience]],0),FALSE)</f>
        <v>128</v>
      </c>
    </row>
    <row r="82" spans="1:3" ht="15">
      <c r="A82" s="79" t="s">
        <v>1232</v>
      </c>
      <c r="B82" s="81" t="s">
        <v>418</v>
      </c>
      <c r="C82" s="79">
        <f>VLOOKUP(GroupVertices[[#This Row],[Vertex]],Vertices[],MATCH("ID",Vertices[[#Headers],[Vertex]:[Top Word Pairs in Tweet by Salience]],0),FALSE)</f>
        <v>129</v>
      </c>
    </row>
    <row r="83" spans="1:3" ht="15">
      <c r="A83" s="79" t="s">
        <v>1232</v>
      </c>
      <c r="B83" s="81" t="s">
        <v>419</v>
      </c>
      <c r="C83" s="79">
        <f>VLOOKUP(GroupVertices[[#This Row],[Vertex]],Vertices[],MATCH("ID",Vertices[[#Headers],[Vertex]:[Top Word Pairs in Tweet by Salience]],0),FALSE)</f>
        <v>130</v>
      </c>
    </row>
    <row r="84" spans="1:3" ht="15">
      <c r="A84" s="79" t="s">
        <v>1232</v>
      </c>
      <c r="B84" s="81" t="s">
        <v>420</v>
      </c>
      <c r="C84" s="79">
        <f>VLOOKUP(GroupVertices[[#This Row],[Vertex]],Vertices[],MATCH("ID",Vertices[[#Headers],[Vertex]:[Top Word Pairs in Tweet by Salience]],0),FALSE)</f>
        <v>131</v>
      </c>
    </row>
    <row r="85" spans="1:3" ht="15">
      <c r="A85" s="79" t="s">
        <v>1232</v>
      </c>
      <c r="B85" s="81" t="s">
        <v>421</v>
      </c>
      <c r="C85" s="79">
        <f>VLOOKUP(GroupVertices[[#This Row],[Vertex]],Vertices[],MATCH("ID",Vertices[[#Headers],[Vertex]:[Top Word Pairs in Tweet by Salience]],0),FALSE)</f>
        <v>132</v>
      </c>
    </row>
    <row r="86" spans="1:3" ht="15">
      <c r="A86" s="79" t="s">
        <v>1232</v>
      </c>
      <c r="B86" s="81" t="s">
        <v>422</v>
      </c>
      <c r="C86" s="79">
        <f>VLOOKUP(GroupVertices[[#This Row],[Vertex]],Vertices[],MATCH("ID",Vertices[[#Headers],[Vertex]:[Top Word Pairs in Tweet by Salience]],0),FALSE)</f>
        <v>133</v>
      </c>
    </row>
    <row r="87" spans="1:3" ht="15">
      <c r="A87" s="79" t="s">
        <v>1232</v>
      </c>
      <c r="B87" s="81" t="s">
        <v>423</v>
      </c>
      <c r="C87" s="79">
        <f>VLOOKUP(GroupVertices[[#This Row],[Vertex]],Vertices[],MATCH("ID",Vertices[[#Headers],[Vertex]:[Top Word Pairs in Tweet by Salience]],0),FALSE)</f>
        <v>134</v>
      </c>
    </row>
    <row r="88" spans="1:3" ht="15">
      <c r="A88" s="79" t="s">
        <v>1232</v>
      </c>
      <c r="B88" s="81" t="s">
        <v>424</v>
      </c>
      <c r="C88" s="79">
        <f>VLOOKUP(GroupVertices[[#This Row],[Vertex]],Vertices[],MATCH("ID",Vertices[[#Headers],[Vertex]:[Top Word Pairs in Tweet by Salience]],0),FALSE)</f>
        <v>135</v>
      </c>
    </row>
    <row r="89" spans="1:3" ht="15">
      <c r="A89" s="79" t="s">
        <v>1232</v>
      </c>
      <c r="B89" s="81" t="s">
        <v>426</v>
      </c>
      <c r="C89" s="79">
        <f>VLOOKUP(GroupVertices[[#This Row],[Vertex]],Vertices[],MATCH("ID",Vertices[[#Headers],[Vertex]:[Top Word Pairs in Tweet by Salience]],0),FALSE)</f>
        <v>137</v>
      </c>
    </row>
    <row r="90" spans="1:3" ht="15">
      <c r="A90" s="79" t="s">
        <v>1232</v>
      </c>
      <c r="B90" s="81" t="s">
        <v>427</v>
      </c>
      <c r="C90" s="79">
        <f>VLOOKUP(GroupVertices[[#This Row],[Vertex]],Vertices[],MATCH("ID",Vertices[[#Headers],[Vertex]:[Top Word Pairs in Tweet by Salience]],0),FALSE)</f>
        <v>138</v>
      </c>
    </row>
    <row r="91" spans="1:3" ht="15">
      <c r="A91" s="79" t="s">
        <v>1232</v>
      </c>
      <c r="B91" s="81" t="s">
        <v>429</v>
      </c>
      <c r="C91" s="79">
        <f>VLOOKUP(GroupVertices[[#This Row],[Vertex]],Vertices[],MATCH("ID",Vertices[[#Headers],[Vertex]:[Top Word Pairs in Tweet by Salience]],0),FALSE)</f>
        <v>141</v>
      </c>
    </row>
    <row r="92" spans="1:3" ht="15">
      <c r="A92" s="79" t="s">
        <v>1232</v>
      </c>
      <c r="B92" s="81" t="s">
        <v>430</v>
      </c>
      <c r="C92" s="79">
        <f>VLOOKUP(GroupVertices[[#This Row],[Vertex]],Vertices[],MATCH("ID",Vertices[[#Headers],[Vertex]:[Top Word Pairs in Tweet by Salience]],0),FALSE)</f>
        <v>142</v>
      </c>
    </row>
    <row r="93" spans="1:3" ht="15">
      <c r="A93" s="79" t="s">
        <v>1232</v>
      </c>
      <c r="B93" s="81" t="s">
        <v>431</v>
      </c>
      <c r="C93" s="79">
        <f>VLOOKUP(GroupVertices[[#This Row],[Vertex]],Vertices[],MATCH("ID",Vertices[[#Headers],[Vertex]:[Top Word Pairs in Tweet by Salience]],0),FALSE)</f>
        <v>143</v>
      </c>
    </row>
    <row r="94" spans="1:3" ht="15">
      <c r="A94" s="79" t="s">
        <v>1232</v>
      </c>
      <c r="B94" s="81" t="s">
        <v>434</v>
      </c>
      <c r="C94" s="79">
        <f>VLOOKUP(GroupVertices[[#This Row],[Vertex]],Vertices[],MATCH("ID",Vertices[[#Headers],[Vertex]:[Top Word Pairs in Tweet by Salience]],0),FALSE)</f>
        <v>145</v>
      </c>
    </row>
    <row r="95" spans="1:3" ht="15">
      <c r="A95" s="79" t="s">
        <v>1232</v>
      </c>
      <c r="B95" s="81" t="s">
        <v>435</v>
      </c>
      <c r="C95" s="79">
        <f>VLOOKUP(GroupVertices[[#This Row],[Vertex]],Vertices[],MATCH("ID",Vertices[[#Headers],[Vertex]:[Top Word Pairs in Tweet by Salience]],0),FALSE)</f>
        <v>146</v>
      </c>
    </row>
    <row r="96" spans="1:3" ht="15">
      <c r="A96" s="79" t="s">
        <v>1232</v>
      </c>
      <c r="B96" s="81" t="s">
        <v>436</v>
      </c>
      <c r="C96" s="79">
        <f>VLOOKUP(GroupVertices[[#This Row],[Vertex]],Vertices[],MATCH("ID",Vertices[[#Headers],[Vertex]:[Top Word Pairs in Tweet by Salience]],0),FALSE)</f>
        <v>147</v>
      </c>
    </row>
    <row r="97" spans="1:3" ht="15">
      <c r="A97" s="79" t="s">
        <v>1232</v>
      </c>
      <c r="B97" s="81" t="s">
        <v>437</v>
      </c>
      <c r="C97" s="79">
        <f>VLOOKUP(GroupVertices[[#This Row],[Vertex]],Vertices[],MATCH("ID",Vertices[[#Headers],[Vertex]:[Top Word Pairs in Tweet by Salience]],0),FALSE)</f>
        <v>148</v>
      </c>
    </row>
    <row r="98" spans="1:3" ht="15">
      <c r="A98" s="79" t="s">
        <v>1232</v>
      </c>
      <c r="B98" s="81" t="s">
        <v>438</v>
      </c>
      <c r="C98" s="79">
        <f>VLOOKUP(GroupVertices[[#This Row],[Vertex]],Vertices[],MATCH("ID",Vertices[[#Headers],[Vertex]:[Top Word Pairs in Tweet by Salience]],0),FALSE)</f>
        <v>149</v>
      </c>
    </row>
    <row r="99" spans="1:3" ht="15">
      <c r="A99" s="79" t="s">
        <v>1232</v>
      </c>
      <c r="B99" s="81" t="s">
        <v>440</v>
      </c>
      <c r="C99" s="79">
        <f>VLOOKUP(GroupVertices[[#This Row],[Vertex]],Vertices[],MATCH("ID",Vertices[[#Headers],[Vertex]:[Top Word Pairs in Tweet by Salience]],0),FALSE)</f>
        <v>153</v>
      </c>
    </row>
    <row r="100" spans="1:3" ht="15">
      <c r="A100" s="79" t="s">
        <v>1232</v>
      </c>
      <c r="B100" s="81" t="s">
        <v>441</v>
      </c>
      <c r="C100" s="79">
        <f>VLOOKUP(GroupVertices[[#This Row],[Vertex]],Vertices[],MATCH("ID",Vertices[[#Headers],[Vertex]:[Top Word Pairs in Tweet by Salience]],0),FALSE)</f>
        <v>154</v>
      </c>
    </row>
    <row r="101" spans="1:3" ht="15">
      <c r="A101" s="79" t="s">
        <v>1232</v>
      </c>
      <c r="B101" s="81" t="s">
        <v>442</v>
      </c>
      <c r="C101" s="79">
        <f>VLOOKUP(GroupVertices[[#This Row],[Vertex]],Vertices[],MATCH("ID",Vertices[[#Headers],[Vertex]:[Top Word Pairs in Tweet by Salience]],0),FALSE)</f>
        <v>155</v>
      </c>
    </row>
    <row r="102" spans="1:3" ht="15">
      <c r="A102" s="79" t="s">
        <v>1232</v>
      </c>
      <c r="B102" s="81" t="s">
        <v>443</v>
      </c>
      <c r="C102" s="79">
        <f>VLOOKUP(GroupVertices[[#This Row],[Vertex]],Vertices[],MATCH("ID",Vertices[[#Headers],[Vertex]:[Top Word Pairs in Tweet by Salience]],0),FALSE)</f>
        <v>156</v>
      </c>
    </row>
    <row r="103" spans="1:3" ht="15">
      <c r="A103" s="79" t="s">
        <v>1232</v>
      </c>
      <c r="B103" s="81" t="s">
        <v>444</v>
      </c>
      <c r="C103" s="79">
        <f>VLOOKUP(GroupVertices[[#This Row],[Vertex]],Vertices[],MATCH("ID",Vertices[[#Headers],[Vertex]:[Top Word Pairs in Tweet by Salience]],0),FALSE)</f>
        <v>157</v>
      </c>
    </row>
    <row r="104" spans="1:3" ht="15">
      <c r="A104" s="79" t="s">
        <v>1232</v>
      </c>
      <c r="B104" s="81" t="s">
        <v>445</v>
      </c>
      <c r="C104" s="79">
        <f>VLOOKUP(GroupVertices[[#This Row],[Vertex]],Vertices[],MATCH("ID",Vertices[[#Headers],[Vertex]:[Top Word Pairs in Tweet by Salience]],0),FALSE)</f>
        <v>158</v>
      </c>
    </row>
    <row r="105" spans="1:3" ht="15">
      <c r="A105" s="79" t="s">
        <v>1232</v>
      </c>
      <c r="B105" s="81" t="s">
        <v>446</v>
      </c>
      <c r="C105" s="79">
        <f>VLOOKUP(GroupVertices[[#This Row],[Vertex]],Vertices[],MATCH("ID",Vertices[[#Headers],[Vertex]:[Top Word Pairs in Tweet by Salience]],0),FALSE)</f>
        <v>159</v>
      </c>
    </row>
    <row r="106" spans="1:3" ht="15">
      <c r="A106" s="79" t="s">
        <v>1232</v>
      </c>
      <c r="B106" s="81" t="s">
        <v>447</v>
      </c>
      <c r="C106" s="79">
        <f>VLOOKUP(GroupVertices[[#This Row],[Vertex]],Vertices[],MATCH("ID",Vertices[[#Headers],[Vertex]:[Top Word Pairs in Tweet by Salience]],0),FALSE)</f>
        <v>160</v>
      </c>
    </row>
    <row r="107" spans="1:3" ht="15">
      <c r="A107" s="79" t="s">
        <v>1232</v>
      </c>
      <c r="B107" s="81" t="s">
        <v>448</v>
      </c>
      <c r="C107" s="79">
        <f>VLOOKUP(GroupVertices[[#This Row],[Vertex]],Vertices[],MATCH("ID",Vertices[[#Headers],[Vertex]:[Top Word Pairs in Tweet by Salience]],0),FALSE)</f>
        <v>161</v>
      </c>
    </row>
    <row r="108" spans="1:3" ht="15">
      <c r="A108" s="79" t="s">
        <v>1232</v>
      </c>
      <c r="B108" s="81" t="s">
        <v>451</v>
      </c>
      <c r="C108" s="79">
        <f>VLOOKUP(GroupVertices[[#This Row],[Vertex]],Vertices[],MATCH("ID",Vertices[[#Headers],[Vertex]:[Top Word Pairs in Tweet by Salience]],0),FALSE)</f>
        <v>166</v>
      </c>
    </row>
    <row r="109" spans="1:3" ht="15">
      <c r="A109" s="79" t="s">
        <v>1232</v>
      </c>
      <c r="B109" s="81" t="s">
        <v>453</v>
      </c>
      <c r="C109" s="79">
        <f>VLOOKUP(GroupVertices[[#This Row],[Vertex]],Vertices[],MATCH("ID",Vertices[[#Headers],[Vertex]:[Top Word Pairs in Tweet by Salience]],0),FALSE)</f>
        <v>168</v>
      </c>
    </row>
    <row r="110" spans="1:3" ht="15">
      <c r="A110" s="79" t="s">
        <v>1232</v>
      </c>
      <c r="B110" s="81" t="s">
        <v>454</v>
      </c>
      <c r="C110" s="79">
        <f>VLOOKUP(GroupVertices[[#This Row],[Vertex]],Vertices[],MATCH("ID",Vertices[[#Headers],[Vertex]:[Top Word Pairs in Tweet by Salience]],0),FALSE)</f>
        <v>169</v>
      </c>
    </row>
    <row r="111" spans="1:3" ht="15">
      <c r="A111" s="79" t="s">
        <v>1232</v>
      </c>
      <c r="B111" s="81" t="s">
        <v>456</v>
      </c>
      <c r="C111" s="79">
        <f>VLOOKUP(GroupVertices[[#This Row],[Vertex]],Vertices[],MATCH("ID",Vertices[[#Headers],[Vertex]:[Top Word Pairs in Tweet by Salience]],0),FALSE)</f>
        <v>172</v>
      </c>
    </row>
    <row r="112" spans="1:3" ht="15">
      <c r="A112" s="79" t="s">
        <v>1232</v>
      </c>
      <c r="B112" s="81" t="s">
        <v>457</v>
      </c>
      <c r="C112" s="79">
        <f>VLOOKUP(GroupVertices[[#This Row],[Vertex]],Vertices[],MATCH("ID",Vertices[[#Headers],[Vertex]:[Top Word Pairs in Tweet by Salience]],0),FALSE)</f>
        <v>173</v>
      </c>
    </row>
    <row r="113" spans="1:3" ht="15">
      <c r="A113" s="79" t="s">
        <v>1232</v>
      </c>
      <c r="B113" s="81" t="s">
        <v>458</v>
      </c>
      <c r="C113" s="79">
        <f>VLOOKUP(GroupVertices[[#This Row],[Vertex]],Vertices[],MATCH("ID",Vertices[[#Headers],[Vertex]:[Top Word Pairs in Tweet by Salience]],0),FALSE)</f>
        <v>174</v>
      </c>
    </row>
    <row r="114" spans="1:3" ht="15">
      <c r="A114" s="79" t="s">
        <v>1232</v>
      </c>
      <c r="B114" s="81" t="s">
        <v>459</v>
      </c>
      <c r="C114" s="79">
        <f>VLOOKUP(GroupVertices[[#This Row],[Vertex]],Vertices[],MATCH("ID",Vertices[[#Headers],[Vertex]:[Top Word Pairs in Tweet by Salience]],0),FALSE)</f>
        <v>175</v>
      </c>
    </row>
    <row r="115" spans="1:3" ht="15">
      <c r="A115" s="79" t="s">
        <v>1232</v>
      </c>
      <c r="B115" s="81" t="s">
        <v>461</v>
      </c>
      <c r="C115" s="79">
        <f>VLOOKUP(GroupVertices[[#This Row],[Vertex]],Vertices[],MATCH("ID",Vertices[[#Headers],[Vertex]:[Top Word Pairs in Tweet by Salience]],0),FALSE)</f>
        <v>177</v>
      </c>
    </row>
    <row r="116" spans="1:3" ht="15">
      <c r="A116" s="79" t="s">
        <v>1232</v>
      </c>
      <c r="B116" s="81" t="s">
        <v>462</v>
      </c>
      <c r="C116" s="79">
        <f>VLOOKUP(GroupVertices[[#This Row],[Vertex]],Vertices[],MATCH("ID",Vertices[[#Headers],[Vertex]:[Top Word Pairs in Tweet by Salience]],0),FALSE)</f>
        <v>178</v>
      </c>
    </row>
    <row r="117" spans="1:3" ht="15">
      <c r="A117" s="79" t="s">
        <v>1232</v>
      </c>
      <c r="B117" s="81" t="s">
        <v>463</v>
      </c>
      <c r="C117" s="79">
        <f>VLOOKUP(GroupVertices[[#This Row],[Vertex]],Vertices[],MATCH("ID",Vertices[[#Headers],[Vertex]:[Top Word Pairs in Tweet by Salience]],0),FALSE)</f>
        <v>179</v>
      </c>
    </row>
    <row r="118" spans="1:3" ht="15">
      <c r="A118" s="79" t="s">
        <v>1232</v>
      </c>
      <c r="B118" s="81" t="s">
        <v>465</v>
      </c>
      <c r="C118" s="79">
        <f>VLOOKUP(GroupVertices[[#This Row],[Vertex]],Vertices[],MATCH("ID",Vertices[[#Headers],[Vertex]:[Top Word Pairs in Tweet by Salience]],0),FALSE)</f>
        <v>181</v>
      </c>
    </row>
    <row r="119" spans="1:3" ht="15">
      <c r="A119" s="79" t="s">
        <v>1232</v>
      </c>
      <c r="B119" s="81" t="s">
        <v>467</v>
      </c>
      <c r="C119" s="79">
        <f>VLOOKUP(GroupVertices[[#This Row],[Vertex]],Vertices[],MATCH("ID",Vertices[[#Headers],[Vertex]:[Top Word Pairs in Tweet by Salience]],0),FALSE)</f>
        <v>183</v>
      </c>
    </row>
    <row r="120" spans="1:3" ht="15">
      <c r="A120" s="79" t="s">
        <v>1233</v>
      </c>
      <c r="B120" s="81" t="s">
        <v>466</v>
      </c>
      <c r="C120" s="79">
        <f>VLOOKUP(GroupVertices[[#This Row],[Vertex]],Vertices[],MATCH("ID",Vertices[[#Headers],[Vertex]:[Top Word Pairs in Tweet by Salience]],0),FALSE)</f>
        <v>182</v>
      </c>
    </row>
    <row r="121" spans="1:3" ht="15">
      <c r="A121" s="79" t="s">
        <v>1233</v>
      </c>
      <c r="B121" s="81" t="s">
        <v>468</v>
      </c>
      <c r="C121" s="79">
        <f>VLOOKUP(GroupVertices[[#This Row],[Vertex]],Vertices[],MATCH("ID",Vertices[[#Headers],[Vertex]:[Top Word Pairs in Tweet by Salience]],0),FALSE)</f>
        <v>11</v>
      </c>
    </row>
    <row r="122" spans="1:3" ht="15">
      <c r="A122" s="79" t="s">
        <v>1233</v>
      </c>
      <c r="B122" s="81" t="s">
        <v>464</v>
      </c>
      <c r="C122" s="79">
        <f>VLOOKUP(GroupVertices[[#This Row],[Vertex]],Vertices[],MATCH("ID",Vertices[[#Headers],[Vertex]:[Top Word Pairs in Tweet by Salience]],0),FALSE)</f>
        <v>180</v>
      </c>
    </row>
    <row r="123" spans="1:3" ht="15">
      <c r="A123" s="79" t="s">
        <v>1233</v>
      </c>
      <c r="B123" s="81" t="s">
        <v>460</v>
      </c>
      <c r="C123" s="79">
        <f>VLOOKUP(GroupVertices[[#This Row],[Vertex]],Vertices[],MATCH("ID",Vertices[[#Headers],[Vertex]:[Top Word Pairs in Tweet by Salience]],0),FALSE)</f>
        <v>176</v>
      </c>
    </row>
    <row r="124" spans="1:3" ht="15">
      <c r="A124" s="79" t="s">
        <v>1233</v>
      </c>
      <c r="B124" s="81" t="s">
        <v>452</v>
      </c>
      <c r="C124" s="79">
        <f>VLOOKUP(GroupVertices[[#This Row],[Vertex]],Vertices[],MATCH("ID",Vertices[[#Headers],[Vertex]:[Top Word Pairs in Tweet by Salience]],0),FALSE)</f>
        <v>167</v>
      </c>
    </row>
    <row r="125" spans="1:3" ht="15">
      <c r="A125" s="79" t="s">
        <v>1233</v>
      </c>
      <c r="B125" s="81" t="s">
        <v>425</v>
      </c>
      <c r="C125" s="79">
        <f>VLOOKUP(GroupVertices[[#This Row],[Vertex]],Vertices[],MATCH("ID",Vertices[[#Headers],[Vertex]:[Top Word Pairs in Tweet by Salience]],0),FALSE)</f>
        <v>136</v>
      </c>
    </row>
    <row r="126" spans="1:3" ht="15">
      <c r="A126" s="79" t="s">
        <v>1233</v>
      </c>
      <c r="B126" s="81" t="s">
        <v>403</v>
      </c>
      <c r="C126" s="79">
        <f>VLOOKUP(GroupVertices[[#This Row],[Vertex]],Vertices[],MATCH("ID",Vertices[[#Headers],[Vertex]:[Top Word Pairs in Tweet by Salience]],0),FALSE)</f>
        <v>114</v>
      </c>
    </row>
    <row r="127" spans="1:3" ht="15">
      <c r="A127" s="79" t="s">
        <v>1233</v>
      </c>
      <c r="B127" s="81" t="s">
        <v>397</v>
      </c>
      <c r="C127" s="79">
        <f>VLOOKUP(GroupVertices[[#This Row],[Vertex]],Vertices[],MATCH("ID",Vertices[[#Headers],[Vertex]:[Top Word Pairs in Tweet by Salience]],0),FALSE)</f>
        <v>108</v>
      </c>
    </row>
    <row r="128" spans="1:3" ht="15">
      <c r="A128" s="79" t="s">
        <v>1233</v>
      </c>
      <c r="B128" s="81" t="s">
        <v>358</v>
      </c>
      <c r="C128" s="79">
        <f>VLOOKUP(GroupVertices[[#This Row],[Vertex]],Vertices[],MATCH("ID",Vertices[[#Headers],[Vertex]:[Top Word Pairs in Tweet by Salience]],0),FALSE)</f>
        <v>59</v>
      </c>
    </row>
    <row r="129" spans="1:3" ht="15">
      <c r="A129" s="79" t="s">
        <v>1233</v>
      </c>
      <c r="B129" s="81" t="s">
        <v>352</v>
      </c>
      <c r="C129" s="79">
        <f>VLOOKUP(GroupVertices[[#This Row],[Vertex]],Vertices[],MATCH("ID",Vertices[[#Headers],[Vertex]:[Top Word Pairs in Tweet by Salience]],0),FALSE)</f>
        <v>48</v>
      </c>
    </row>
    <row r="130" spans="1:3" ht="15">
      <c r="A130" s="79" t="s">
        <v>1233</v>
      </c>
      <c r="B130" s="81" t="s">
        <v>327</v>
      </c>
      <c r="C130" s="79">
        <f>VLOOKUP(GroupVertices[[#This Row],[Vertex]],Vertices[],MATCH("ID",Vertices[[#Headers],[Vertex]:[Top Word Pairs in Tweet by Salience]],0),FALSE)</f>
        <v>20</v>
      </c>
    </row>
    <row r="131" spans="1:3" ht="15">
      <c r="A131" s="79" t="s">
        <v>1233</v>
      </c>
      <c r="B131" s="81" t="s">
        <v>471</v>
      </c>
      <c r="C131" s="79">
        <f>VLOOKUP(GroupVertices[[#This Row],[Vertex]],Vertices[],MATCH("ID",Vertices[[#Headers],[Vertex]:[Top Word Pairs in Tweet by Salience]],0),FALSE)</f>
        <v>21</v>
      </c>
    </row>
    <row r="132" spans="1:3" ht="15">
      <c r="A132" s="79" t="s">
        <v>1233</v>
      </c>
      <c r="B132" s="81" t="s">
        <v>326</v>
      </c>
      <c r="C132" s="79">
        <f>VLOOKUP(GroupVertices[[#This Row],[Vertex]],Vertices[],MATCH("ID",Vertices[[#Headers],[Vertex]:[Top Word Pairs in Tweet by Salience]],0),FALSE)</f>
        <v>19</v>
      </c>
    </row>
    <row r="133" spans="1:3" ht="15">
      <c r="A133" s="79" t="s">
        <v>1233</v>
      </c>
      <c r="B133" s="81" t="s">
        <v>325</v>
      </c>
      <c r="C133" s="79">
        <f>VLOOKUP(GroupVertices[[#This Row],[Vertex]],Vertices[],MATCH("ID",Vertices[[#Headers],[Vertex]:[Top Word Pairs in Tweet by Salience]],0),FALSE)</f>
        <v>17</v>
      </c>
    </row>
    <row r="134" spans="1:3" ht="15">
      <c r="A134" s="79" t="s">
        <v>1233</v>
      </c>
      <c r="B134" s="81" t="s">
        <v>470</v>
      </c>
      <c r="C134" s="79">
        <f>VLOOKUP(GroupVertices[[#This Row],[Vertex]],Vertices[],MATCH("ID",Vertices[[#Headers],[Vertex]:[Top Word Pairs in Tweet by Salience]],0),FALSE)</f>
        <v>18</v>
      </c>
    </row>
    <row r="135" spans="1:3" ht="15">
      <c r="A135" s="79" t="s">
        <v>1233</v>
      </c>
      <c r="B135" s="81" t="s">
        <v>322</v>
      </c>
      <c r="C135" s="79">
        <f>VLOOKUP(GroupVertices[[#This Row],[Vertex]],Vertices[],MATCH("ID",Vertices[[#Headers],[Vertex]:[Top Word Pairs in Tweet by Salience]],0),FALSE)</f>
        <v>12</v>
      </c>
    </row>
    <row r="136" spans="1:3" ht="15">
      <c r="A136" s="79" t="s">
        <v>1233</v>
      </c>
      <c r="B136" s="81" t="s">
        <v>321</v>
      </c>
      <c r="C136" s="79">
        <f>VLOOKUP(GroupVertices[[#This Row],[Vertex]],Vertices[],MATCH("ID",Vertices[[#Headers],[Vertex]:[Top Word Pairs in Tweet by Salience]],0),FALSE)</f>
        <v>10</v>
      </c>
    </row>
    <row r="137" spans="1:3" ht="15">
      <c r="A137" s="79" t="s">
        <v>1234</v>
      </c>
      <c r="B137" s="81" t="s">
        <v>432</v>
      </c>
      <c r="C137" s="79">
        <f>VLOOKUP(GroupVertices[[#This Row],[Vertex]],Vertices[],MATCH("ID",Vertices[[#Headers],[Vertex]:[Top Word Pairs in Tweet by Salience]],0),FALSE)</f>
        <v>144</v>
      </c>
    </row>
    <row r="138" spans="1:3" ht="15">
      <c r="A138" s="79" t="s">
        <v>1234</v>
      </c>
      <c r="B138" s="81" t="s">
        <v>483</v>
      </c>
      <c r="C138" s="79">
        <f>VLOOKUP(GroupVertices[[#This Row],[Vertex]],Vertices[],MATCH("ID",Vertices[[#Headers],[Vertex]:[Top Word Pairs in Tweet by Salience]],0),FALSE)</f>
        <v>78</v>
      </c>
    </row>
    <row r="139" spans="1:3" ht="15">
      <c r="A139" s="79" t="s">
        <v>1234</v>
      </c>
      <c r="B139" s="81" t="s">
        <v>407</v>
      </c>
      <c r="C139" s="79">
        <f>VLOOKUP(GroupVertices[[#This Row],[Vertex]],Vertices[],MATCH("ID",Vertices[[#Headers],[Vertex]:[Top Word Pairs in Tweet by Salience]],0),FALSE)</f>
        <v>119</v>
      </c>
    </row>
    <row r="140" spans="1:3" ht="15">
      <c r="A140" s="79" t="s">
        <v>1234</v>
      </c>
      <c r="B140" s="81" t="s">
        <v>482</v>
      </c>
      <c r="C140" s="79">
        <f>VLOOKUP(GroupVertices[[#This Row],[Vertex]],Vertices[],MATCH("ID",Vertices[[#Headers],[Vertex]:[Top Word Pairs in Tweet by Salience]],0),FALSE)</f>
        <v>77</v>
      </c>
    </row>
    <row r="141" spans="1:3" ht="15">
      <c r="A141" s="79" t="s">
        <v>1234</v>
      </c>
      <c r="B141" s="81" t="s">
        <v>372</v>
      </c>
      <c r="C141" s="79">
        <f>VLOOKUP(GroupVertices[[#This Row],[Vertex]],Vertices[],MATCH("ID",Vertices[[#Headers],[Vertex]:[Top Word Pairs in Tweet by Salience]],0),FALSE)</f>
        <v>75</v>
      </c>
    </row>
    <row r="142" spans="1:3" ht="15">
      <c r="A142" s="79" t="s">
        <v>1234</v>
      </c>
      <c r="B142" s="81" t="s">
        <v>481</v>
      </c>
      <c r="C142" s="79">
        <f>VLOOKUP(GroupVertices[[#This Row],[Vertex]],Vertices[],MATCH("ID",Vertices[[#Headers],[Vertex]:[Top Word Pairs in Tweet by Salience]],0),FALSE)</f>
        <v>76</v>
      </c>
    </row>
    <row r="143" spans="1:3" ht="15">
      <c r="A143" s="79" t="s">
        <v>1235</v>
      </c>
      <c r="B143" s="81" t="s">
        <v>376</v>
      </c>
      <c r="C143" s="79">
        <f>VLOOKUP(GroupVertices[[#This Row],[Vertex]],Vertices[],MATCH("ID",Vertices[[#Headers],[Vertex]:[Top Word Pairs in Tweet by Salience]],0),FALSE)</f>
        <v>82</v>
      </c>
    </row>
    <row r="144" spans="1:3" ht="15">
      <c r="A144" s="79" t="s">
        <v>1235</v>
      </c>
      <c r="B144" s="81" t="s">
        <v>487</v>
      </c>
      <c r="C144" s="79">
        <f>VLOOKUP(GroupVertices[[#This Row],[Vertex]],Vertices[],MATCH("ID",Vertices[[#Headers],[Vertex]:[Top Word Pairs in Tweet by Salience]],0),FALSE)</f>
        <v>86</v>
      </c>
    </row>
    <row r="145" spans="1:3" ht="15">
      <c r="A145" s="79" t="s">
        <v>1235</v>
      </c>
      <c r="B145" s="81" t="s">
        <v>486</v>
      </c>
      <c r="C145" s="79">
        <f>VLOOKUP(GroupVertices[[#This Row],[Vertex]],Vertices[],MATCH("ID",Vertices[[#Headers],[Vertex]:[Top Word Pairs in Tweet by Salience]],0),FALSE)</f>
        <v>85</v>
      </c>
    </row>
    <row r="146" spans="1:3" ht="15">
      <c r="A146" s="79" t="s">
        <v>1235</v>
      </c>
      <c r="B146" s="81" t="s">
        <v>485</v>
      </c>
      <c r="C146" s="79">
        <f>VLOOKUP(GroupVertices[[#This Row],[Vertex]],Vertices[],MATCH("ID",Vertices[[#Headers],[Vertex]:[Top Word Pairs in Tweet by Salience]],0),FALSE)</f>
        <v>84</v>
      </c>
    </row>
    <row r="147" spans="1:3" ht="15">
      <c r="A147" s="79" t="s">
        <v>1235</v>
      </c>
      <c r="B147" s="81" t="s">
        <v>484</v>
      </c>
      <c r="C147" s="79">
        <f>VLOOKUP(GroupVertices[[#This Row],[Vertex]],Vertices[],MATCH("ID",Vertices[[#Headers],[Vertex]:[Top Word Pairs in Tweet by Salience]],0),FALSE)</f>
        <v>83</v>
      </c>
    </row>
    <row r="148" spans="1:3" ht="15">
      <c r="A148" s="79" t="s">
        <v>1236</v>
      </c>
      <c r="B148" s="81" t="s">
        <v>354</v>
      </c>
      <c r="C148" s="79">
        <f>VLOOKUP(GroupVertices[[#This Row],[Vertex]],Vertices[],MATCH("ID",Vertices[[#Headers],[Vertex]:[Top Word Pairs in Tweet by Salience]],0),FALSE)</f>
        <v>50</v>
      </c>
    </row>
    <row r="149" spans="1:3" ht="15">
      <c r="A149" s="79" t="s">
        <v>1236</v>
      </c>
      <c r="B149" s="81" t="s">
        <v>477</v>
      </c>
      <c r="C149" s="79">
        <f>VLOOKUP(GroupVertices[[#This Row],[Vertex]],Vertices[],MATCH("ID",Vertices[[#Headers],[Vertex]:[Top Word Pairs in Tweet by Salience]],0),FALSE)</f>
        <v>54</v>
      </c>
    </row>
    <row r="150" spans="1:3" ht="15">
      <c r="A150" s="79" t="s">
        <v>1236</v>
      </c>
      <c r="B150" s="81" t="s">
        <v>476</v>
      </c>
      <c r="C150" s="79">
        <f>VLOOKUP(GroupVertices[[#This Row],[Vertex]],Vertices[],MATCH("ID",Vertices[[#Headers],[Vertex]:[Top Word Pairs in Tweet by Salience]],0),FALSE)</f>
        <v>53</v>
      </c>
    </row>
    <row r="151" spans="1:3" ht="15">
      <c r="A151" s="79" t="s">
        <v>1236</v>
      </c>
      <c r="B151" s="81" t="s">
        <v>475</v>
      </c>
      <c r="C151" s="79">
        <f>VLOOKUP(GroupVertices[[#This Row],[Vertex]],Vertices[],MATCH("ID",Vertices[[#Headers],[Vertex]:[Top Word Pairs in Tweet by Salience]],0),FALSE)</f>
        <v>52</v>
      </c>
    </row>
    <row r="152" spans="1:3" ht="15">
      <c r="A152" s="79" t="s">
        <v>1236</v>
      </c>
      <c r="B152" s="81" t="s">
        <v>474</v>
      </c>
      <c r="C152" s="79">
        <f>VLOOKUP(GroupVertices[[#This Row],[Vertex]],Vertices[],MATCH("ID",Vertices[[#Headers],[Vertex]:[Top Word Pairs in Tweet by Salience]],0),FALSE)</f>
        <v>51</v>
      </c>
    </row>
    <row r="153" spans="1:3" ht="15">
      <c r="A153" s="79" t="s">
        <v>1237</v>
      </c>
      <c r="B153" s="81" t="s">
        <v>439</v>
      </c>
      <c r="C153" s="79">
        <f>VLOOKUP(GroupVertices[[#This Row],[Vertex]],Vertices[],MATCH("ID",Vertices[[#Headers],[Vertex]:[Top Word Pairs in Tweet by Salience]],0),FALSE)</f>
        <v>150</v>
      </c>
    </row>
    <row r="154" spans="1:3" ht="15">
      <c r="A154" s="79" t="s">
        <v>1237</v>
      </c>
      <c r="B154" s="81" t="s">
        <v>492</v>
      </c>
      <c r="C154" s="79">
        <f>VLOOKUP(GroupVertices[[#This Row],[Vertex]],Vertices[],MATCH("ID",Vertices[[#Headers],[Vertex]:[Top Word Pairs in Tweet by Salience]],0),FALSE)</f>
        <v>152</v>
      </c>
    </row>
    <row r="155" spans="1:3" ht="15">
      <c r="A155" s="79" t="s">
        <v>1237</v>
      </c>
      <c r="B155" s="81" t="s">
        <v>491</v>
      </c>
      <c r="C155" s="79">
        <f>VLOOKUP(GroupVertices[[#This Row],[Vertex]],Vertices[],MATCH("ID",Vertices[[#Headers],[Vertex]:[Top Word Pairs in Tweet by Salience]],0),FALSE)</f>
        <v>151</v>
      </c>
    </row>
    <row r="156" spans="1:3" ht="15">
      <c r="A156" s="79" t="s">
        <v>1238</v>
      </c>
      <c r="B156" s="81" t="s">
        <v>417</v>
      </c>
      <c r="C156" s="79">
        <f>VLOOKUP(GroupVertices[[#This Row],[Vertex]],Vertices[],MATCH("ID",Vertices[[#Headers],[Vertex]:[Top Word Pairs in Tweet by Salience]],0),FALSE)</f>
        <v>15</v>
      </c>
    </row>
    <row r="157" spans="1:3" ht="15">
      <c r="A157" s="79" t="s">
        <v>1238</v>
      </c>
      <c r="B157" s="81" t="s">
        <v>323</v>
      </c>
      <c r="C157" s="79">
        <f>VLOOKUP(GroupVertices[[#This Row],[Vertex]],Vertices[],MATCH("ID",Vertices[[#Headers],[Vertex]:[Top Word Pairs in Tweet by Salience]],0),FALSE)</f>
        <v>13</v>
      </c>
    </row>
    <row r="158" spans="1:3" ht="15">
      <c r="A158" s="79" t="s">
        <v>1238</v>
      </c>
      <c r="B158" s="81" t="s">
        <v>469</v>
      </c>
      <c r="C158" s="79">
        <f>VLOOKUP(GroupVertices[[#This Row],[Vertex]],Vertices[],MATCH("ID",Vertices[[#Headers],[Vertex]:[Top Word Pairs in Tweet by Salience]],0),FALSE)</f>
        <v>14</v>
      </c>
    </row>
    <row r="159" spans="1:3" ht="15">
      <c r="A159" s="79" t="s">
        <v>1239</v>
      </c>
      <c r="B159" s="81" t="s">
        <v>455</v>
      </c>
      <c r="C159" s="79">
        <f>VLOOKUP(GroupVertices[[#This Row],[Vertex]],Vertices[],MATCH("ID",Vertices[[#Headers],[Vertex]:[Top Word Pairs in Tweet by Salience]],0),FALSE)</f>
        <v>170</v>
      </c>
    </row>
    <row r="160" spans="1:3" ht="15">
      <c r="A160" s="79" t="s">
        <v>1239</v>
      </c>
      <c r="B160" s="81" t="s">
        <v>495</v>
      </c>
      <c r="C160" s="79">
        <f>VLOOKUP(GroupVertices[[#This Row],[Vertex]],Vertices[],MATCH("ID",Vertices[[#Headers],[Vertex]:[Top Word Pairs in Tweet by Salience]],0),FALSE)</f>
        <v>171</v>
      </c>
    </row>
    <row r="161" spans="1:3" ht="15">
      <c r="A161" s="79" t="s">
        <v>1240</v>
      </c>
      <c r="B161" s="81" t="s">
        <v>450</v>
      </c>
      <c r="C161" s="79">
        <f>VLOOKUP(GroupVertices[[#This Row],[Vertex]],Vertices[],MATCH("ID",Vertices[[#Headers],[Vertex]:[Top Word Pairs in Tweet by Salience]],0),FALSE)</f>
        <v>164</v>
      </c>
    </row>
    <row r="162" spans="1:3" ht="15">
      <c r="A162" s="79" t="s">
        <v>1240</v>
      </c>
      <c r="B162" s="81" t="s">
        <v>494</v>
      </c>
      <c r="C162" s="79">
        <f>VLOOKUP(GroupVertices[[#This Row],[Vertex]],Vertices[],MATCH("ID",Vertices[[#Headers],[Vertex]:[Top Word Pairs in Tweet by Salience]],0),FALSE)</f>
        <v>165</v>
      </c>
    </row>
    <row r="163" spans="1:3" ht="15">
      <c r="A163" s="79" t="s">
        <v>1241</v>
      </c>
      <c r="B163" s="81" t="s">
        <v>449</v>
      </c>
      <c r="C163" s="79">
        <f>VLOOKUP(GroupVertices[[#This Row],[Vertex]],Vertices[],MATCH("ID",Vertices[[#Headers],[Vertex]:[Top Word Pairs in Tweet by Salience]],0),FALSE)</f>
        <v>162</v>
      </c>
    </row>
    <row r="164" spans="1:3" ht="15">
      <c r="A164" s="79" t="s">
        <v>1241</v>
      </c>
      <c r="B164" s="81" t="s">
        <v>493</v>
      </c>
      <c r="C164" s="79">
        <f>VLOOKUP(GroupVertices[[#This Row],[Vertex]],Vertices[],MATCH("ID",Vertices[[#Headers],[Vertex]:[Top Word Pairs in Tweet by Salience]],0),FALSE)</f>
        <v>163</v>
      </c>
    </row>
    <row r="165" spans="1:3" ht="15">
      <c r="A165" s="79" t="s">
        <v>1242</v>
      </c>
      <c r="B165" s="81" t="s">
        <v>428</v>
      </c>
      <c r="C165" s="79">
        <f>VLOOKUP(GroupVertices[[#This Row],[Vertex]],Vertices[],MATCH("ID",Vertices[[#Headers],[Vertex]:[Top Word Pairs in Tweet by Salience]],0),FALSE)</f>
        <v>139</v>
      </c>
    </row>
    <row r="166" spans="1:3" ht="15">
      <c r="A166" s="79" t="s">
        <v>1242</v>
      </c>
      <c r="B166" s="81" t="s">
        <v>490</v>
      </c>
      <c r="C166" s="79">
        <f>VLOOKUP(GroupVertices[[#This Row],[Vertex]],Vertices[],MATCH("ID",Vertices[[#Headers],[Vertex]:[Top Word Pairs in Tweet by Salience]],0),FALSE)</f>
        <v>140</v>
      </c>
    </row>
    <row r="167" spans="1:3" ht="15">
      <c r="A167" s="79" t="s">
        <v>1243</v>
      </c>
      <c r="B167" s="81" t="s">
        <v>404</v>
      </c>
      <c r="C167" s="79">
        <f>VLOOKUP(GroupVertices[[#This Row],[Vertex]],Vertices[],MATCH("ID",Vertices[[#Headers],[Vertex]:[Top Word Pairs in Tweet by Salience]],0),FALSE)</f>
        <v>115</v>
      </c>
    </row>
    <row r="168" spans="1:3" ht="15">
      <c r="A168" s="79" t="s">
        <v>1243</v>
      </c>
      <c r="B168" s="81" t="s">
        <v>489</v>
      </c>
      <c r="C168" s="79">
        <f>VLOOKUP(GroupVertices[[#This Row],[Vertex]],Vertices[],MATCH("ID",Vertices[[#Headers],[Vertex]:[Top Word Pairs in Tweet by Salience]],0),FALSE)</f>
        <v>116</v>
      </c>
    </row>
    <row r="169" spans="1:3" ht="15">
      <c r="A169" s="79" t="s">
        <v>1244</v>
      </c>
      <c r="B169" s="81" t="s">
        <v>393</v>
      </c>
      <c r="C169" s="79">
        <f>VLOOKUP(GroupVertices[[#This Row],[Vertex]],Vertices[],MATCH("ID",Vertices[[#Headers],[Vertex]:[Top Word Pairs in Tweet by Salience]],0),FALSE)</f>
        <v>103</v>
      </c>
    </row>
    <row r="170" spans="1:3" ht="15">
      <c r="A170" s="79" t="s">
        <v>1244</v>
      </c>
      <c r="B170" s="81" t="s">
        <v>488</v>
      </c>
      <c r="C170" s="79">
        <f>VLOOKUP(GroupVertices[[#This Row],[Vertex]],Vertices[],MATCH("ID",Vertices[[#Headers],[Vertex]:[Top Word Pairs in Tweet by Salience]],0),FALSE)</f>
        <v>104</v>
      </c>
    </row>
    <row r="171" spans="1:3" ht="15">
      <c r="A171" s="79" t="s">
        <v>1245</v>
      </c>
      <c r="B171" s="81" t="s">
        <v>362</v>
      </c>
      <c r="C171" s="79">
        <f>VLOOKUP(GroupVertices[[#This Row],[Vertex]],Vertices[],MATCH("ID",Vertices[[#Headers],[Vertex]:[Top Word Pairs in Tweet by Salience]],0),FALSE)</f>
        <v>64</v>
      </c>
    </row>
    <row r="172" spans="1:3" ht="15">
      <c r="A172" s="79" t="s">
        <v>1245</v>
      </c>
      <c r="B172" s="81" t="s">
        <v>480</v>
      </c>
      <c r="C172" s="79">
        <f>VLOOKUP(GroupVertices[[#This Row],[Vertex]],Vertices[],MATCH("ID",Vertices[[#Headers],[Vertex]:[Top Word Pairs in Tweet by Salience]],0),FALSE)</f>
        <v>65</v>
      </c>
    </row>
    <row r="173" spans="1:3" ht="15">
      <c r="A173" s="79" t="s">
        <v>1246</v>
      </c>
      <c r="B173" s="81" t="s">
        <v>359</v>
      </c>
      <c r="C173" s="79">
        <f>VLOOKUP(GroupVertices[[#This Row],[Vertex]],Vertices[],MATCH("ID",Vertices[[#Headers],[Vertex]:[Top Word Pairs in Tweet by Salience]],0),FALSE)</f>
        <v>60</v>
      </c>
    </row>
    <row r="174" spans="1:3" ht="15">
      <c r="A174" s="79" t="s">
        <v>1246</v>
      </c>
      <c r="B174" s="81" t="s">
        <v>479</v>
      </c>
      <c r="C174" s="79">
        <f>VLOOKUP(GroupVertices[[#This Row],[Vertex]],Vertices[],MATCH("ID",Vertices[[#Headers],[Vertex]:[Top Word Pairs in Tweet by Salience]],0),FALSE)</f>
        <v>61</v>
      </c>
    </row>
    <row r="175" spans="1:3" ht="15">
      <c r="A175" s="79" t="s">
        <v>1247</v>
      </c>
      <c r="B175" s="81" t="s">
        <v>355</v>
      </c>
      <c r="C175" s="79">
        <f>VLOOKUP(GroupVertices[[#This Row],[Vertex]],Vertices[],MATCH("ID",Vertices[[#Headers],[Vertex]:[Top Word Pairs in Tweet by Salience]],0),FALSE)</f>
        <v>55</v>
      </c>
    </row>
    <row r="176" spans="1:3" ht="15">
      <c r="A176" s="79" t="s">
        <v>1247</v>
      </c>
      <c r="B176" s="81" t="s">
        <v>478</v>
      </c>
      <c r="C176" s="79">
        <f>VLOOKUP(GroupVertices[[#This Row],[Vertex]],Vertices[],MATCH("ID",Vertices[[#Headers],[Vertex]:[Top Word Pairs in Tweet by Salience]],0),FALSE)</f>
        <v>56</v>
      </c>
    </row>
    <row r="177" spans="1:3" ht="15">
      <c r="A177" s="79" t="s">
        <v>1248</v>
      </c>
      <c r="B177" s="81" t="s">
        <v>350</v>
      </c>
      <c r="C177" s="79">
        <f>VLOOKUP(GroupVertices[[#This Row],[Vertex]],Vertices[],MATCH("ID",Vertices[[#Headers],[Vertex]:[Top Word Pairs in Tweet by Salience]],0),FALSE)</f>
        <v>45</v>
      </c>
    </row>
    <row r="178" spans="1:3" ht="15">
      <c r="A178" s="79" t="s">
        <v>1248</v>
      </c>
      <c r="B178" s="81" t="s">
        <v>473</v>
      </c>
      <c r="C178" s="79">
        <f>VLOOKUP(GroupVertices[[#This Row],[Vertex]],Vertices[],MATCH("ID",Vertices[[#Headers],[Vertex]:[Top Word Pairs in Tweet by Salience]],0),FALSE)</f>
        <v>46</v>
      </c>
    </row>
    <row r="179" spans="1:3" ht="15">
      <c r="A179" s="79" t="s">
        <v>1249</v>
      </c>
      <c r="B179" s="81" t="s">
        <v>348</v>
      </c>
      <c r="C179" s="79">
        <f>VLOOKUP(GroupVertices[[#This Row],[Vertex]],Vertices[],MATCH("ID",Vertices[[#Headers],[Vertex]:[Top Word Pairs in Tweet by Salience]],0),FALSE)</f>
        <v>42</v>
      </c>
    </row>
    <row r="180" spans="1:3" ht="15">
      <c r="A180" s="79" t="s">
        <v>1249</v>
      </c>
      <c r="B180" s="81" t="s">
        <v>472</v>
      </c>
      <c r="C180" s="79">
        <f>VLOOKUP(GroupVertices[[#This Row],[Vertex]],Vertices[],MATCH("ID",Vertices[[#Headers],[Vertex]:[Top Word Pairs in Tweet by Salience]],0),FALSE)</f>
        <v>43</v>
      </c>
    </row>
    <row r="181" spans="1:3" ht="15">
      <c r="A181" s="79" t="s">
        <v>1250</v>
      </c>
      <c r="B181" s="81" t="s">
        <v>433</v>
      </c>
      <c r="C181" s="79">
        <f>VLOOKUP(GroupVertices[[#This Row],[Vertex]],Vertices[],MATCH("ID",Vertices[[#Headers],[Vertex]:[Top Word Pairs in Tweet by Salience]],0),FALSE)</f>
        <v>9</v>
      </c>
    </row>
    <row r="182" spans="1:3" ht="15">
      <c r="A182" s="79" t="s">
        <v>1250</v>
      </c>
      <c r="B182" s="81" t="s">
        <v>320</v>
      </c>
      <c r="C182" s="79">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1269</v>
      </c>
      <c r="B2" s="34" t="s">
        <v>245</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173</v>
      </c>
      <c r="L2" s="37">
        <f>MIN(Vertices[Closeness Centrality])</f>
        <v>0</v>
      </c>
      <c r="M2" s="38">
        <f>COUNTIF(Vertices[Closeness Centrality],"&gt;= "&amp;L2)-COUNTIF(Vertices[Closeness Centrality],"&gt;="&amp;L3)</f>
        <v>124</v>
      </c>
      <c r="N2" s="37">
        <f>MIN(Vertices[Eigenvector Centrality])</f>
        <v>0</v>
      </c>
      <c r="O2" s="38">
        <f>COUNTIF(Vertices[Eigenvector Centrality],"&gt;= "&amp;N2)-COUNTIF(Vertices[Eigenvector Centrality],"&gt;="&amp;N3)</f>
        <v>158</v>
      </c>
      <c r="P2" s="37">
        <f>MIN(Vertices[PageRank])</f>
        <v>0.539579</v>
      </c>
      <c r="Q2" s="38">
        <f>COUNTIF(Vertices[PageRank],"&gt;= "&amp;P2)-COUNTIF(Vertices[PageRank],"&gt;="&amp;P3)</f>
        <v>25</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7.8545454545454545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17</v>
      </c>
      <c r="N3" s="39">
        <f aca="true" t="shared" si="6" ref="N3:N26">N2+($N$57-$N$2)/BinDivisor</f>
        <v>0.0013902363636363636</v>
      </c>
      <c r="O3" s="40">
        <f>COUNTIF(Vertices[Eigenvector Centrality],"&gt;= "&amp;N3)-COUNTIF(Vertices[Eigenvector Centrality],"&gt;="&amp;N4)</f>
        <v>0</v>
      </c>
      <c r="P3" s="39">
        <f aca="true" t="shared" si="7" ref="P3:P26">P2+($P$57-$P$2)/BinDivisor</f>
        <v>0.6631005090909091</v>
      </c>
      <c r="Q3" s="40">
        <f>COUNTIF(Vertices[PageRank],"&gt;= "&amp;P3)-COUNTIF(Vertices[PageRank],"&gt;="&amp;P4)</f>
        <v>4</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181</v>
      </c>
      <c r="D4" s="32">
        <f t="shared" si="1"/>
        <v>0</v>
      </c>
      <c r="E4" s="3">
        <f>COUNTIF(Vertices[Degree],"&gt;= "&amp;D4)-COUNTIF(Vertices[Degree],"&gt;="&amp;D5)</f>
        <v>0</v>
      </c>
      <c r="F4" s="37">
        <f t="shared" si="2"/>
        <v>0.5818181818181818</v>
      </c>
      <c r="G4" s="38">
        <f>COUNTIF(Vertices[In-Degree],"&gt;= "&amp;F4)-COUNTIF(Vertices[In-Degree],"&gt;="&amp;F5)</f>
        <v>0</v>
      </c>
      <c r="H4" s="37">
        <f t="shared" si="3"/>
        <v>0.14545454545454545</v>
      </c>
      <c r="I4" s="38">
        <f>COUNTIF(Vertices[Out-Degree],"&gt;= "&amp;H4)-COUNTIF(Vertices[Out-Degree],"&gt;="&amp;H5)</f>
        <v>0</v>
      </c>
      <c r="J4" s="37">
        <f t="shared" si="4"/>
        <v>15.709090909090909</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0.0027804727272727273</v>
      </c>
      <c r="O4" s="38">
        <f>COUNTIF(Vertices[Eigenvector Centrality],"&gt;= "&amp;N4)-COUNTIF(Vertices[Eigenvector Centrality],"&gt;="&amp;N5)</f>
        <v>0</v>
      </c>
      <c r="P4" s="37">
        <f t="shared" si="7"/>
        <v>0.7866220181818182</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0.8727272727272727</v>
      </c>
      <c r="G5" s="40">
        <f>COUNTIF(Vertices[In-Degree],"&gt;= "&amp;F5)-COUNTIF(Vertices[In-Degree],"&gt;="&amp;F6)</f>
        <v>144</v>
      </c>
      <c r="H5" s="39">
        <f t="shared" si="3"/>
        <v>0.21818181818181817</v>
      </c>
      <c r="I5" s="40">
        <f>COUNTIF(Vertices[Out-Degree],"&gt;= "&amp;H5)-COUNTIF(Vertices[Out-Degree],"&gt;="&amp;H6)</f>
        <v>0</v>
      </c>
      <c r="J5" s="39">
        <f t="shared" si="4"/>
        <v>23.563636363636363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0.004170709090909091</v>
      </c>
      <c r="O5" s="40">
        <f>COUNTIF(Vertices[Eigenvector Centrality],"&gt;= "&amp;N5)-COUNTIF(Vertices[Eigenvector Centrality],"&gt;="&amp;N6)</f>
        <v>3</v>
      </c>
      <c r="P5" s="39">
        <f t="shared" si="7"/>
        <v>0.9101435272727273</v>
      </c>
      <c r="Q5" s="40">
        <f>COUNTIF(Vertices[PageRank],"&gt;= "&amp;P5)-COUNTIF(Vertices[PageRank],"&gt;="&amp;P6)</f>
        <v>140</v>
      </c>
      <c r="R5" s="39">
        <f t="shared" si="8"/>
        <v>0</v>
      </c>
      <c r="S5" s="44">
        <f>COUNTIF(Vertices[Clustering Coefficient],"&gt;= "&amp;R5)-COUNTIF(Vertices[Clustering Coefficient],"&gt;="&amp;R6)</f>
        <v>0</v>
      </c>
      <c r="T5" s="39" t="e">
        <f ca="1" t="shared" si="9"/>
        <v>#REF!</v>
      </c>
      <c r="U5" s="40" t="e">
        <f ca="1" t="shared" si="0"/>
        <v>#REF!</v>
      </c>
    </row>
    <row r="6" spans="1:21" ht="15">
      <c r="A6" s="34" t="s">
        <v>148</v>
      </c>
      <c r="B6" s="34">
        <v>158</v>
      </c>
      <c r="D6" s="32">
        <f t="shared" si="1"/>
        <v>0</v>
      </c>
      <c r="E6" s="3">
        <f>COUNTIF(Vertices[Degree],"&gt;= "&amp;D6)-COUNTIF(Vertices[Degree],"&gt;="&amp;D7)</f>
        <v>0</v>
      </c>
      <c r="F6" s="37">
        <f t="shared" si="2"/>
        <v>1.1636363636363636</v>
      </c>
      <c r="G6" s="38">
        <f>COUNTIF(Vertices[In-Degree],"&gt;= "&amp;F6)-COUNTIF(Vertices[In-Degree],"&gt;="&amp;F7)</f>
        <v>0</v>
      </c>
      <c r="H6" s="37">
        <f t="shared" si="3"/>
        <v>0.2909090909090909</v>
      </c>
      <c r="I6" s="38">
        <f>COUNTIF(Vertices[Out-Degree],"&gt;= "&amp;H6)-COUNTIF(Vertices[Out-Degree],"&gt;="&amp;H7)</f>
        <v>0</v>
      </c>
      <c r="J6" s="37">
        <f t="shared" si="4"/>
        <v>31.418181818181818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0.0055609454545454545</v>
      </c>
      <c r="O6" s="38">
        <f>COUNTIF(Vertices[Eigenvector Centrality],"&gt;= "&amp;N6)-COUNTIF(Vertices[Eigenvector Centrality],"&gt;="&amp;N7)</f>
        <v>2</v>
      </c>
      <c r="P6" s="37">
        <f t="shared" si="7"/>
        <v>1.0336650363636364</v>
      </c>
      <c r="Q6" s="38">
        <f>COUNTIF(Vertices[PageRank],"&gt;= "&amp;P6)-COUNTIF(Vertices[PageRank],"&gt;="&amp;P7)</f>
        <v>4</v>
      </c>
      <c r="R6" s="37">
        <f t="shared" si="8"/>
        <v>0</v>
      </c>
      <c r="S6" s="43">
        <f>COUNTIF(Vertices[Clustering Coefficient],"&gt;= "&amp;R6)-COUNTIF(Vertices[Clustering Coefficient],"&gt;="&amp;R7)</f>
        <v>0</v>
      </c>
      <c r="T6" s="37" t="e">
        <f ca="1" t="shared" si="9"/>
        <v>#REF!</v>
      </c>
      <c r="U6" s="38" t="e">
        <f ca="1" t="shared" si="0"/>
        <v>#REF!</v>
      </c>
    </row>
    <row r="7" spans="1:21" ht="15">
      <c r="A7" s="34" t="s">
        <v>149</v>
      </c>
      <c r="B7" s="34">
        <v>21</v>
      </c>
      <c r="D7" s="32">
        <f t="shared" si="1"/>
        <v>0</v>
      </c>
      <c r="E7" s="3">
        <f>COUNTIF(Vertices[Degree],"&gt;= "&amp;D7)-COUNTIF(Vertices[Degree],"&gt;="&amp;D8)</f>
        <v>0</v>
      </c>
      <c r="F7" s="39">
        <f t="shared" si="2"/>
        <v>1.4545454545454546</v>
      </c>
      <c r="G7" s="40">
        <f>COUNTIF(Vertices[In-Degree],"&gt;= "&amp;F7)-COUNTIF(Vertices[In-Degree],"&gt;="&amp;F8)</f>
        <v>0</v>
      </c>
      <c r="H7" s="39">
        <f t="shared" si="3"/>
        <v>0.36363636363636365</v>
      </c>
      <c r="I7" s="40">
        <f>COUNTIF(Vertices[Out-Degree],"&gt;= "&amp;H7)-COUNTIF(Vertices[Out-Degree],"&gt;="&amp;H8)</f>
        <v>0</v>
      </c>
      <c r="J7" s="39">
        <f t="shared" si="4"/>
        <v>39.27272727272727</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0.006951181818181818</v>
      </c>
      <c r="O7" s="40">
        <f>COUNTIF(Vertices[Eigenvector Centrality],"&gt;= "&amp;N7)-COUNTIF(Vertices[Eigenvector Centrality],"&gt;="&amp;N8)</f>
        <v>0</v>
      </c>
      <c r="P7" s="39">
        <f t="shared" si="7"/>
        <v>1.1571865454545456</v>
      </c>
      <c r="Q7" s="40">
        <f>COUNTIF(Vertices[PageRank],"&gt;= "&amp;P7)-COUNTIF(Vertices[PageRank],"&gt;="&amp;P8)</f>
        <v>1</v>
      </c>
      <c r="R7" s="39">
        <f t="shared" si="8"/>
        <v>0</v>
      </c>
      <c r="S7" s="44">
        <f>COUNTIF(Vertices[Clustering Coefficient],"&gt;= "&amp;R7)-COUNTIF(Vertices[Clustering Coefficient],"&gt;="&amp;R8)</f>
        <v>0</v>
      </c>
      <c r="T7" s="39" t="e">
        <f ca="1" t="shared" si="9"/>
        <v>#REF!</v>
      </c>
      <c r="U7" s="40" t="e">
        <f ca="1" t="shared" si="0"/>
        <v>#REF!</v>
      </c>
    </row>
    <row r="8" spans="1:21" ht="15">
      <c r="A8" s="34" t="s">
        <v>150</v>
      </c>
      <c r="B8" s="34">
        <v>179</v>
      </c>
      <c r="D8" s="32">
        <f t="shared" si="1"/>
        <v>0</v>
      </c>
      <c r="E8" s="3">
        <f>COUNTIF(Vertices[Degree],"&gt;= "&amp;D8)-COUNTIF(Vertices[Degree],"&gt;="&amp;D9)</f>
        <v>0</v>
      </c>
      <c r="F8" s="37">
        <f t="shared" si="2"/>
        <v>1.7454545454545456</v>
      </c>
      <c r="G8" s="38">
        <f>COUNTIF(Vertices[In-Degree],"&gt;= "&amp;F8)-COUNTIF(Vertices[In-Degree],"&gt;="&amp;F9)</f>
        <v>4</v>
      </c>
      <c r="H8" s="37">
        <f t="shared" si="3"/>
        <v>0.4363636363636364</v>
      </c>
      <c r="I8" s="38">
        <f>COUNTIF(Vertices[Out-Degree],"&gt;= "&amp;H8)-COUNTIF(Vertices[Out-Degree],"&gt;="&amp;H9)</f>
        <v>0</v>
      </c>
      <c r="J8" s="37">
        <f t="shared" si="4"/>
        <v>47.127272727272725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0.008341418181818182</v>
      </c>
      <c r="O8" s="38">
        <f>COUNTIF(Vertices[Eigenvector Centrality],"&gt;= "&amp;N8)-COUNTIF(Vertices[Eigenvector Centrality],"&gt;="&amp;N9)</f>
        <v>0</v>
      </c>
      <c r="P8" s="37">
        <f t="shared" si="7"/>
        <v>1.2807080545454548</v>
      </c>
      <c r="Q8" s="38">
        <f>COUNTIF(Vertices[PageRank],"&gt;= "&amp;P8)-COUNTIF(Vertices[PageRank],"&gt;="&amp;P9)</f>
        <v>2</v>
      </c>
      <c r="R8" s="37">
        <f t="shared" si="8"/>
        <v>0</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2.0363636363636366</v>
      </c>
      <c r="G9" s="40">
        <f>COUNTIF(Vertices[In-Degree],"&gt;= "&amp;F9)-COUNTIF(Vertices[In-Degree],"&gt;="&amp;F10)</f>
        <v>0</v>
      </c>
      <c r="H9" s="39">
        <f t="shared" si="3"/>
        <v>0.5090909090909091</v>
      </c>
      <c r="I9" s="40">
        <f>COUNTIF(Vertices[Out-Degree],"&gt;= "&amp;H9)-COUNTIF(Vertices[Out-Degree],"&gt;="&amp;H10)</f>
        <v>0</v>
      </c>
      <c r="J9" s="39">
        <f t="shared" si="4"/>
        <v>54.98181818181818</v>
      </c>
      <c r="K9" s="40">
        <f>COUNTIF(Vertices[Betweenness Centrality],"&gt;= "&amp;J9)-COUNTIF(Vertices[Betweenness Centrality],"&gt;="&amp;J10)</f>
        <v>0</v>
      </c>
      <c r="L9" s="39">
        <f t="shared" si="5"/>
        <v>0.1272727272727273</v>
      </c>
      <c r="M9" s="40">
        <f>COUNTIF(Vertices[Closeness Centrality],"&gt;= "&amp;L9)-COUNTIF(Vertices[Closeness Centrality],"&gt;="&amp;L10)</f>
        <v>8</v>
      </c>
      <c r="N9" s="39">
        <f t="shared" si="6"/>
        <v>0.009731654545454545</v>
      </c>
      <c r="O9" s="40">
        <f>COUNTIF(Vertices[Eigenvector Centrality],"&gt;= "&amp;N9)-COUNTIF(Vertices[Eigenvector Centrality],"&gt;="&amp;N10)</f>
        <v>0</v>
      </c>
      <c r="P9" s="39">
        <f t="shared" si="7"/>
        <v>1.404229563636364</v>
      </c>
      <c r="Q9" s="40">
        <f>COUNTIF(Vertices[PageRank],"&gt;= "&amp;P9)-COUNTIF(Vertices[PageRank],"&gt;="&amp;P10)</f>
        <v>1</v>
      </c>
      <c r="R9" s="39">
        <f t="shared" si="8"/>
        <v>0</v>
      </c>
      <c r="S9" s="44">
        <f>COUNTIF(Vertices[Clustering Coefficient],"&gt;= "&amp;R9)-COUNTIF(Vertices[Clustering Coefficient],"&gt;="&amp;R10)</f>
        <v>0</v>
      </c>
      <c r="T9" s="39" t="e">
        <f ca="1" t="shared" si="9"/>
        <v>#REF!</v>
      </c>
      <c r="U9" s="40" t="e">
        <f ca="1" t="shared" si="0"/>
        <v>#REF!</v>
      </c>
    </row>
    <row r="10" spans="1:21" ht="15">
      <c r="A10" s="34" t="s">
        <v>1270</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0.5818181818181819</v>
      </c>
      <c r="I10" s="38">
        <f>COUNTIF(Vertices[Out-Degree],"&gt;= "&amp;H10)-COUNTIF(Vertices[Out-Degree],"&gt;="&amp;H11)</f>
        <v>0</v>
      </c>
      <c r="J10" s="37">
        <f t="shared" si="4"/>
        <v>62.83636363636363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0.011121890909090909</v>
      </c>
      <c r="O10" s="38">
        <f>COUNTIF(Vertices[Eigenvector Centrality],"&gt;= "&amp;N10)-COUNTIF(Vertices[Eigenvector Centrality],"&gt;="&amp;N11)</f>
        <v>1</v>
      </c>
      <c r="P10" s="37">
        <f t="shared" si="7"/>
        <v>1.5277510727272732</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2.6181818181818186</v>
      </c>
      <c r="G11" s="40">
        <f>COUNTIF(Vertices[In-Degree],"&gt;= "&amp;F11)-COUNTIF(Vertices[In-Degree],"&gt;="&amp;F12)</f>
        <v>0</v>
      </c>
      <c r="H11" s="39">
        <f t="shared" si="3"/>
        <v>0.6545454545454547</v>
      </c>
      <c r="I11" s="40">
        <f>COUNTIF(Vertices[Out-Degree],"&gt;= "&amp;H11)-COUNTIF(Vertices[Out-Degree],"&gt;="&amp;H12)</f>
        <v>0</v>
      </c>
      <c r="J11" s="39">
        <f t="shared" si="4"/>
        <v>70.69090909090909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0.012512127272727273</v>
      </c>
      <c r="O11" s="40">
        <f>COUNTIF(Vertices[Eigenvector Centrality],"&gt;= "&amp;N11)-COUNTIF(Vertices[Eigenvector Centrality],"&gt;="&amp;N12)</f>
        <v>0</v>
      </c>
      <c r="P11" s="39">
        <f t="shared" si="7"/>
        <v>1.6512725818181824</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305</v>
      </c>
      <c r="B12" s="34">
        <v>131</v>
      </c>
      <c r="D12" s="32">
        <f t="shared" si="1"/>
        <v>0</v>
      </c>
      <c r="E12" s="3">
        <f>COUNTIF(Vertices[Degree],"&gt;= "&amp;D12)-COUNTIF(Vertices[Degree],"&gt;="&amp;D13)</f>
        <v>0</v>
      </c>
      <c r="F12" s="37">
        <f t="shared" si="2"/>
        <v>2.9090909090909096</v>
      </c>
      <c r="G12" s="38">
        <f>COUNTIF(Vertices[In-Degree],"&gt;= "&amp;F12)-COUNTIF(Vertices[In-Degree],"&gt;="&amp;F13)</f>
        <v>0</v>
      </c>
      <c r="H12" s="37">
        <f t="shared" si="3"/>
        <v>0.7272727272727274</v>
      </c>
      <c r="I12" s="38">
        <f>COUNTIF(Vertices[Out-Degree],"&gt;= "&amp;H12)-COUNTIF(Vertices[Out-Degree],"&gt;="&amp;H13)</f>
        <v>0</v>
      </c>
      <c r="J12" s="37">
        <f t="shared" si="4"/>
        <v>78.54545454545455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0.013902363636363636</v>
      </c>
      <c r="O12" s="38">
        <f>COUNTIF(Vertices[Eigenvector Centrality],"&gt;= "&amp;N12)-COUNTIF(Vertices[Eigenvector Centrality],"&gt;="&amp;N13)</f>
        <v>0</v>
      </c>
      <c r="P12" s="37">
        <f t="shared" si="7"/>
        <v>1.7747940909090916</v>
      </c>
      <c r="Q12" s="38">
        <f>COUNTIF(Vertices[PageRank],"&gt;= "&amp;P12)-COUNTIF(Vertices[PageRank],"&gt;="&amp;P13)</f>
        <v>1</v>
      </c>
      <c r="R12" s="37">
        <f t="shared" si="8"/>
        <v>0</v>
      </c>
      <c r="S12" s="43">
        <f>COUNTIF(Vertices[Clustering Coefficient],"&gt;= "&amp;R12)-COUNTIF(Vertices[Clustering Coefficient],"&gt;="&amp;R13)</f>
        <v>0</v>
      </c>
      <c r="T12" s="37" t="e">
        <f ca="1" t="shared" si="9"/>
        <v>#REF!</v>
      </c>
      <c r="U12" s="38" t="e">
        <f ca="1" t="shared" si="0"/>
        <v>#REF!</v>
      </c>
    </row>
    <row r="13" spans="1:21" ht="15">
      <c r="A13" s="34" t="s">
        <v>496</v>
      </c>
      <c r="B13" s="34">
        <v>46</v>
      </c>
      <c r="D13" s="32">
        <f t="shared" si="1"/>
        <v>0</v>
      </c>
      <c r="E13" s="3">
        <f>COUNTIF(Vertices[Degree],"&gt;= "&amp;D13)-COUNTIF(Vertices[Degree],"&gt;="&amp;D14)</f>
        <v>0</v>
      </c>
      <c r="F13" s="39">
        <f t="shared" si="2"/>
        <v>3.2000000000000006</v>
      </c>
      <c r="G13" s="40">
        <f>COUNTIF(Vertices[In-Degree],"&gt;= "&amp;F13)-COUNTIF(Vertices[In-Degree],"&gt;="&amp;F14)</f>
        <v>0</v>
      </c>
      <c r="H13" s="39">
        <f t="shared" si="3"/>
        <v>0.8000000000000002</v>
      </c>
      <c r="I13" s="40">
        <f>COUNTIF(Vertices[Out-Degree],"&gt;= "&amp;H13)-COUNTIF(Vertices[Out-Degree],"&gt;="&amp;H14)</f>
        <v>0</v>
      </c>
      <c r="J13" s="39">
        <f t="shared" si="4"/>
        <v>86.4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0.0152926</v>
      </c>
      <c r="O13" s="40">
        <f>COUNTIF(Vertices[Eigenvector Centrality],"&gt;= "&amp;N13)-COUNTIF(Vertices[Eigenvector Centrality],"&gt;="&amp;N14)</f>
        <v>0</v>
      </c>
      <c r="P13" s="39">
        <f t="shared" si="7"/>
        <v>1.8983156000000008</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497</v>
      </c>
      <c r="B14" s="34">
        <v>2</v>
      </c>
      <c r="D14" s="32">
        <f t="shared" si="1"/>
        <v>0</v>
      </c>
      <c r="E14" s="3">
        <f>COUNTIF(Vertices[Degree],"&gt;= "&amp;D14)-COUNTIF(Vertices[Degree],"&gt;="&amp;D15)</f>
        <v>0</v>
      </c>
      <c r="F14" s="37">
        <f t="shared" si="2"/>
        <v>3.4909090909090916</v>
      </c>
      <c r="G14" s="38">
        <f>COUNTIF(Vertices[In-Degree],"&gt;= "&amp;F14)-COUNTIF(Vertices[In-Degree],"&gt;="&amp;F15)</f>
        <v>0</v>
      </c>
      <c r="H14" s="37">
        <f t="shared" si="3"/>
        <v>0.8727272727272729</v>
      </c>
      <c r="I14" s="38">
        <f>COUNTIF(Vertices[Out-Degree],"&gt;= "&amp;H14)-COUNTIF(Vertices[Out-Degree],"&gt;="&amp;H15)</f>
        <v>0</v>
      </c>
      <c r="J14" s="37">
        <f t="shared" si="4"/>
        <v>94.25454545454546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0.016682836363636364</v>
      </c>
      <c r="O14" s="38">
        <f>COUNTIF(Vertices[Eigenvector Centrality],"&gt;= "&amp;N14)-COUNTIF(Vertices[Eigenvector Centrality],"&gt;="&amp;N15)</f>
        <v>0</v>
      </c>
      <c r="P14" s="37">
        <f t="shared" si="7"/>
        <v>2.0218371090909097</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3.7818181818181826</v>
      </c>
      <c r="G15" s="40">
        <f>COUNTIF(Vertices[In-Degree],"&gt;= "&amp;F15)-COUNTIF(Vertices[In-Degree],"&gt;="&amp;F16)</f>
        <v>0</v>
      </c>
      <c r="H15" s="39">
        <f t="shared" si="3"/>
        <v>0.9454545454545457</v>
      </c>
      <c r="I15" s="40">
        <f>COUNTIF(Vertices[Out-Degree],"&gt;= "&amp;H15)-COUNTIF(Vertices[Out-Degree],"&gt;="&amp;H16)</f>
        <v>144</v>
      </c>
      <c r="J15" s="39">
        <f t="shared" si="4"/>
        <v>102.10909090909092</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0.018073072727272727</v>
      </c>
      <c r="O15" s="40">
        <f>COUNTIF(Vertices[Eigenvector Centrality],"&gt;= "&amp;N15)-COUNTIF(Vertices[Eigenvector Centrality],"&gt;="&amp;N16)</f>
        <v>0</v>
      </c>
      <c r="P15" s="39">
        <f t="shared" si="7"/>
        <v>2.145358618181819</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132</v>
      </c>
      <c r="D16" s="32">
        <f t="shared" si="1"/>
        <v>0</v>
      </c>
      <c r="E16" s="3">
        <f>COUNTIF(Vertices[Degree],"&gt;= "&amp;D16)-COUNTIF(Vertices[Degree],"&gt;="&amp;D17)</f>
        <v>0</v>
      </c>
      <c r="F16" s="37">
        <f t="shared" si="2"/>
        <v>4.072727272727273</v>
      </c>
      <c r="G16" s="38">
        <f>COUNTIF(Vertices[In-Degree],"&gt;= "&amp;F16)-COUNTIF(Vertices[In-Degree],"&gt;="&amp;F17)</f>
        <v>0</v>
      </c>
      <c r="H16" s="37">
        <f t="shared" si="3"/>
        <v>1.0181818181818183</v>
      </c>
      <c r="I16" s="38">
        <f>COUNTIF(Vertices[Out-Degree],"&gt;= "&amp;H16)-COUNTIF(Vertices[Out-Degree],"&gt;="&amp;H17)</f>
        <v>0</v>
      </c>
      <c r="J16" s="37">
        <f t="shared" si="4"/>
        <v>109.96363636363638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0.01946330909090909</v>
      </c>
      <c r="O16" s="38">
        <f>COUNTIF(Vertices[Eigenvector Centrality],"&gt;= "&amp;N16)-COUNTIF(Vertices[Eigenvector Centrality],"&gt;="&amp;N17)</f>
        <v>0</v>
      </c>
      <c r="P16" s="37">
        <f t="shared" si="7"/>
        <v>2.268880127272728</v>
      </c>
      <c r="Q16" s="38">
        <f>COUNTIF(Vertices[PageRank],"&gt;= "&amp;P16)-COUNTIF(Vertices[PageRank],"&gt;="&amp;P17)</f>
        <v>2</v>
      </c>
      <c r="R16" s="37">
        <f t="shared" si="8"/>
        <v>0</v>
      </c>
      <c r="S16" s="43">
        <f>COUNTIF(Vertices[Clustering Coefficient],"&gt;= "&amp;R16)-COUNTIF(Vertices[Clustering Coefficient],"&gt;="&amp;R17)</f>
        <v>0</v>
      </c>
      <c r="T16" s="37" t="e">
        <f ca="1" t="shared" si="9"/>
        <v>#REF!</v>
      </c>
      <c r="U16" s="38" t="e">
        <f ca="1" t="shared" si="0"/>
        <v>#REF!</v>
      </c>
    </row>
    <row r="17" spans="1:21" ht="15">
      <c r="A17" s="117"/>
      <c r="B17" s="117"/>
      <c r="D17" s="32">
        <f t="shared" si="1"/>
        <v>0</v>
      </c>
      <c r="E17" s="3">
        <f>COUNTIF(Vertices[Degree],"&gt;= "&amp;D17)-COUNTIF(Vertices[Degree],"&gt;="&amp;D18)</f>
        <v>0</v>
      </c>
      <c r="F17" s="39">
        <f t="shared" si="2"/>
        <v>4.363636363636364</v>
      </c>
      <c r="G17" s="40">
        <f>COUNTIF(Vertices[In-Degree],"&gt;= "&amp;F17)-COUNTIF(Vertices[In-Degree],"&gt;="&amp;F18)</f>
        <v>0</v>
      </c>
      <c r="H17" s="39">
        <f t="shared" si="3"/>
        <v>1.090909090909091</v>
      </c>
      <c r="I17" s="40">
        <f>COUNTIF(Vertices[Out-Degree],"&gt;= "&amp;H17)-COUNTIF(Vertices[Out-Degree],"&gt;="&amp;H18)</f>
        <v>0</v>
      </c>
      <c r="J17" s="39">
        <f t="shared" si="4"/>
        <v>117.81818181818184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0.020853545454545454</v>
      </c>
      <c r="O17" s="40">
        <f>COUNTIF(Vertices[Eigenvector Centrality],"&gt;= "&amp;N17)-COUNTIF(Vertices[Eigenvector Centrality],"&gt;="&amp;N18)</f>
        <v>0</v>
      </c>
      <c r="P17" s="39">
        <f t="shared" si="7"/>
        <v>2.3924016363636373</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4.654545454545455</v>
      </c>
      <c r="G18" s="38">
        <f>COUNTIF(Vertices[In-Degree],"&gt;= "&amp;F18)-COUNTIF(Vertices[In-Degree],"&gt;="&amp;F19)</f>
        <v>0</v>
      </c>
      <c r="H18" s="37">
        <f t="shared" si="3"/>
        <v>1.1636363636363638</v>
      </c>
      <c r="I18" s="38">
        <f>COUNTIF(Vertices[Out-Degree],"&gt;= "&amp;H18)-COUNTIF(Vertices[Out-Degree],"&gt;="&amp;H19)</f>
        <v>0</v>
      </c>
      <c r="J18" s="37">
        <f t="shared" si="4"/>
        <v>125.6727272727273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0.022243781818181818</v>
      </c>
      <c r="O18" s="38">
        <f>COUNTIF(Vertices[Eigenvector Centrality],"&gt;= "&amp;N18)-COUNTIF(Vertices[Eigenvector Centrality],"&gt;="&amp;N19)</f>
        <v>0</v>
      </c>
      <c r="P18" s="37">
        <f t="shared" si="7"/>
        <v>2.5159231454545465</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4.945454545454546</v>
      </c>
      <c r="G19" s="40">
        <f>COUNTIF(Vertices[In-Degree],"&gt;= "&amp;F19)-COUNTIF(Vertices[In-Degree],"&gt;="&amp;F20)</f>
        <v>0</v>
      </c>
      <c r="H19" s="39">
        <f t="shared" si="3"/>
        <v>1.2363636363636366</v>
      </c>
      <c r="I19" s="40">
        <f>COUNTIF(Vertices[Out-Degree],"&gt;= "&amp;H19)-COUNTIF(Vertices[Out-Degree],"&gt;="&amp;H20)</f>
        <v>0</v>
      </c>
      <c r="J19" s="39">
        <f t="shared" si="4"/>
        <v>133.52727272727276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0.02363401818181818</v>
      </c>
      <c r="O19" s="40">
        <f>COUNTIF(Vertices[Eigenvector Centrality],"&gt;= "&amp;N19)-COUNTIF(Vertices[Eigenvector Centrality],"&gt;="&amp;N20)</f>
        <v>0</v>
      </c>
      <c r="P19" s="39">
        <f t="shared" si="7"/>
        <v>2.6394446545454557</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7"/>
      <c r="B20" s="117"/>
      <c r="D20" s="32">
        <f t="shared" si="1"/>
        <v>0</v>
      </c>
      <c r="E20" s="3">
        <f>COUNTIF(Vertices[Degree],"&gt;= "&amp;D20)-COUNTIF(Vertices[Degree],"&gt;="&amp;D21)</f>
        <v>0</v>
      </c>
      <c r="F20" s="37">
        <f t="shared" si="2"/>
        <v>5.236363636363637</v>
      </c>
      <c r="G20" s="38">
        <f>COUNTIF(Vertices[In-Degree],"&gt;= "&amp;F20)-COUNTIF(Vertices[In-Degree],"&gt;="&amp;F21)</f>
        <v>0</v>
      </c>
      <c r="H20" s="37">
        <f t="shared" si="3"/>
        <v>1.3090909090909093</v>
      </c>
      <c r="I20" s="38">
        <f>COUNTIF(Vertices[Out-Degree],"&gt;= "&amp;H20)-COUNTIF(Vertices[Out-Degree],"&gt;="&amp;H21)</f>
        <v>0</v>
      </c>
      <c r="J20" s="37">
        <f t="shared" si="4"/>
        <v>141.3818181818182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0.025024254545454545</v>
      </c>
      <c r="O20" s="38">
        <f>COUNTIF(Vertices[Eigenvector Centrality],"&gt;= "&amp;N20)-COUNTIF(Vertices[Eigenvector Centrality],"&gt;="&amp;N21)</f>
        <v>0</v>
      </c>
      <c r="P20" s="37">
        <f t="shared" si="7"/>
        <v>2.762966163636365</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135</v>
      </c>
      <c r="D21" s="32">
        <f t="shared" si="1"/>
        <v>0</v>
      </c>
      <c r="E21" s="3">
        <f>COUNTIF(Vertices[Degree],"&gt;= "&amp;D21)-COUNTIF(Vertices[Degree],"&gt;="&amp;D22)</f>
        <v>0</v>
      </c>
      <c r="F21" s="39">
        <f t="shared" si="2"/>
        <v>5.527272727272728</v>
      </c>
      <c r="G21" s="40">
        <f>COUNTIF(Vertices[In-Degree],"&gt;= "&amp;F21)-COUNTIF(Vertices[In-Degree],"&gt;="&amp;F22)</f>
        <v>0</v>
      </c>
      <c r="H21" s="39">
        <f t="shared" si="3"/>
        <v>1.381818181818182</v>
      </c>
      <c r="I21" s="40">
        <f>COUNTIF(Vertices[Out-Degree],"&gt;= "&amp;H21)-COUNTIF(Vertices[Out-Degree],"&gt;="&amp;H22)</f>
        <v>0</v>
      </c>
      <c r="J21" s="39">
        <f t="shared" si="4"/>
        <v>149.23636363636365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0.02641449090909091</v>
      </c>
      <c r="O21" s="40">
        <f>COUNTIF(Vertices[Eigenvector Centrality],"&gt;= "&amp;N21)-COUNTIF(Vertices[Eigenvector Centrality],"&gt;="&amp;N22)</f>
        <v>0</v>
      </c>
      <c r="P21" s="39">
        <f t="shared" si="7"/>
        <v>2.886487672727274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118</v>
      </c>
      <c r="D22" s="32">
        <f t="shared" si="1"/>
        <v>0</v>
      </c>
      <c r="E22" s="3">
        <f>COUNTIF(Vertices[Degree],"&gt;= "&amp;D22)-COUNTIF(Vertices[Degree],"&gt;="&amp;D23)</f>
        <v>0</v>
      </c>
      <c r="F22" s="37">
        <f t="shared" si="2"/>
        <v>5.818181818181819</v>
      </c>
      <c r="G22" s="38">
        <f>COUNTIF(Vertices[In-Degree],"&gt;= "&amp;F22)-COUNTIF(Vertices[In-Degree],"&gt;="&amp;F23)</f>
        <v>0</v>
      </c>
      <c r="H22" s="37">
        <f t="shared" si="3"/>
        <v>1.4545454545454548</v>
      </c>
      <c r="I22" s="38">
        <f>COUNTIF(Vertices[Out-Degree],"&gt;= "&amp;H22)-COUNTIF(Vertices[Out-Degree],"&gt;="&amp;H23)</f>
        <v>0</v>
      </c>
      <c r="J22" s="37">
        <f t="shared" si="4"/>
        <v>157.0909090909091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0.027804727272727273</v>
      </c>
      <c r="O22" s="38">
        <f>COUNTIF(Vertices[Eigenvector Centrality],"&gt;= "&amp;N22)-COUNTIF(Vertices[Eigenvector Centrality],"&gt;="&amp;N23)</f>
        <v>0</v>
      </c>
      <c r="P22" s="37">
        <f t="shared" si="7"/>
        <v>3.0100091818181833</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23</v>
      </c>
      <c r="D23" s="32">
        <f t="shared" si="1"/>
        <v>0</v>
      </c>
      <c r="E23" s="3">
        <f>COUNTIF(Vertices[Degree],"&gt;= "&amp;D23)-COUNTIF(Vertices[Degree],"&gt;="&amp;D24)</f>
        <v>0</v>
      </c>
      <c r="F23" s="39">
        <f t="shared" si="2"/>
        <v>6.10909090909091</v>
      </c>
      <c r="G23" s="40">
        <f>COUNTIF(Vertices[In-Degree],"&gt;= "&amp;F23)-COUNTIF(Vertices[In-Degree],"&gt;="&amp;F24)</f>
        <v>0</v>
      </c>
      <c r="H23" s="39">
        <f t="shared" si="3"/>
        <v>1.5272727272727276</v>
      </c>
      <c r="I23" s="40">
        <f>COUNTIF(Vertices[Out-Degree],"&gt;= "&amp;H23)-COUNTIF(Vertices[Out-Degree],"&gt;="&amp;H24)</f>
        <v>0</v>
      </c>
      <c r="J23" s="39">
        <f t="shared" si="4"/>
        <v>164.94545454545454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0.029194963636363636</v>
      </c>
      <c r="O23" s="40">
        <f>COUNTIF(Vertices[Eigenvector Centrality],"&gt;= "&amp;N23)-COUNTIF(Vertices[Eigenvector Centrality],"&gt;="&amp;N24)</f>
        <v>0</v>
      </c>
      <c r="P23" s="39">
        <f t="shared" si="7"/>
        <v>3.1335306909090925</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23</v>
      </c>
      <c r="D24" s="32">
        <f t="shared" si="1"/>
        <v>0</v>
      </c>
      <c r="E24" s="3">
        <f>COUNTIF(Vertices[Degree],"&gt;= "&amp;D24)-COUNTIF(Vertices[Degree],"&gt;="&amp;D25)</f>
        <v>0</v>
      </c>
      <c r="F24" s="37">
        <f t="shared" si="2"/>
        <v>6.400000000000001</v>
      </c>
      <c r="G24" s="38">
        <f>COUNTIF(Vertices[In-Degree],"&gt;= "&amp;F24)-COUNTIF(Vertices[In-Degree],"&gt;="&amp;F25)</f>
        <v>0</v>
      </c>
      <c r="H24" s="37">
        <f t="shared" si="3"/>
        <v>1.6000000000000003</v>
      </c>
      <c r="I24" s="38">
        <f>COUNTIF(Vertices[Out-Degree],"&gt;= "&amp;H24)-COUNTIF(Vertices[Out-Degree],"&gt;="&amp;H25)</f>
        <v>0</v>
      </c>
      <c r="J24" s="37">
        <f t="shared" si="4"/>
        <v>172.79999999999998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0.0305852</v>
      </c>
      <c r="O24" s="38">
        <f>COUNTIF(Vertices[Eigenvector Centrality],"&gt;= "&amp;N24)-COUNTIF(Vertices[Eigenvector Centrality],"&gt;="&amp;N25)</f>
        <v>0</v>
      </c>
      <c r="P24" s="37">
        <f t="shared" si="7"/>
        <v>3.2570522000000017</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6.690909090909092</v>
      </c>
      <c r="G25" s="40">
        <f>COUNTIF(Vertices[In-Degree],"&gt;= "&amp;F25)-COUNTIF(Vertices[In-Degree],"&gt;="&amp;F26)</f>
        <v>0</v>
      </c>
      <c r="H25" s="39">
        <f t="shared" si="3"/>
        <v>1.672727272727273</v>
      </c>
      <c r="I25" s="40">
        <f>COUNTIF(Vertices[Out-Degree],"&gt;= "&amp;H25)-COUNTIF(Vertices[Out-Degree],"&gt;="&amp;H26)</f>
        <v>0</v>
      </c>
      <c r="J25" s="39">
        <f t="shared" si="4"/>
        <v>180.65454545454543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0.03197543636363637</v>
      </c>
      <c r="O25" s="40">
        <f>COUNTIF(Vertices[Eigenvector Centrality],"&gt;= "&amp;N25)-COUNTIF(Vertices[Eigenvector Centrality],"&gt;="&amp;N26)</f>
        <v>0</v>
      </c>
      <c r="P25" s="39">
        <f t="shared" si="7"/>
        <v>3.380573709090911</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6.981818181818183</v>
      </c>
      <c r="G26" s="38">
        <f>COUNTIF(Vertices[In-Degree],"&gt;= "&amp;F26)-COUNTIF(Vertices[In-Degree],"&gt;="&amp;F28)</f>
        <v>0</v>
      </c>
      <c r="H26" s="37">
        <f t="shared" si="3"/>
        <v>1.7454545454545458</v>
      </c>
      <c r="I26" s="38">
        <f>COUNTIF(Vertices[Out-Degree],"&gt;= "&amp;H26)-COUNTIF(Vertices[Out-Degree],"&gt;="&amp;H28)</f>
        <v>0</v>
      </c>
      <c r="J26" s="37">
        <f t="shared" si="4"/>
        <v>188.50909090909087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0.03336567272727273</v>
      </c>
      <c r="O26" s="38">
        <f>COUNTIF(Vertices[Eigenvector Centrality],"&gt;= "&amp;N26)-COUNTIF(Vertices[Eigenvector Centrality],"&gt;="&amp;N28)</f>
        <v>0</v>
      </c>
      <c r="P26" s="37">
        <f t="shared" si="7"/>
        <v>3.50409521818182</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1.735256</v>
      </c>
      <c r="D27" s="32"/>
      <c r="E27" s="3">
        <f>COUNTIF(Vertices[Degree],"&gt;= "&amp;D27)-COUNTIF(Vertices[Degree],"&gt;="&amp;D28)</f>
        <v>0</v>
      </c>
      <c r="F27" s="62"/>
      <c r="G27" s="63">
        <f>COUNTIF(Vertices[In-Degree],"&gt;= "&amp;F27)-COUNTIF(Vertices[In-Degree],"&gt;="&amp;F28)</f>
        <v>-1</v>
      </c>
      <c r="H27" s="62"/>
      <c r="I27" s="63">
        <f>COUNTIF(Vertices[Out-Degree],"&gt;= "&amp;H27)-COUNTIF(Vertices[Out-Degree],"&gt;="&amp;H28)</f>
        <v>-9</v>
      </c>
      <c r="J27" s="62"/>
      <c r="K27" s="63">
        <f>COUNTIF(Vertices[Betweenness Centrality],"&gt;= "&amp;J27)-COUNTIF(Vertices[Betweenness Centrality],"&gt;="&amp;J28)</f>
        <v>-1</v>
      </c>
      <c r="L27" s="62"/>
      <c r="M27" s="63">
        <f>COUNTIF(Vertices[Closeness Centrality],"&gt;= "&amp;L27)-COUNTIF(Vertices[Closeness Centrality],"&gt;="&amp;L28)</f>
        <v>-26</v>
      </c>
      <c r="N27" s="62"/>
      <c r="O27" s="63">
        <f>COUNTIF(Vertices[Eigenvector Centrality],"&gt;= "&amp;N27)-COUNTIF(Vertices[Eigenvector Centrality],"&gt;="&amp;N28)</f>
        <v>-17</v>
      </c>
      <c r="P27" s="62"/>
      <c r="Q27" s="63">
        <f>COUNTIF(Vertices[Eigenvector Centrality],"&gt;= "&amp;P27)-COUNTIF(Vertices[Eigenvector Centrality],"&gt;="&amp;P28)</f>
        <v>0</v>
      </c>
      <c r="R27" s="62"/>
      <c r="S27" s="64">
        <f>COUNTIF(Vertices[Clustering Coefficient],"&gt;= "&amp;R27)-COUNTIF(Vertices[Clustering Coefficient],"&gt;="&amp;R28)</f>
        <v>-181</v>
      </c>
      <c r="T27" s="62"/>
      <c r="U27" s="63">
        <f ca="1">COUNTIF(Vertices[Clustering Coefficient],"&gt;= "&amp;T27)-COUNTIF(Vertices[Clustering Coefficient],"&gt;="&amp;T28)</f>
        <v>0</v>
      </c>
    </row>
    <row r="28" spans="1:21" ht="15">
      <c r="A28" s="117"/>
      <c r="B28" s="117"/>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1.8181818181818186</v>
      </c>
      <c r="I28" s="40">
        <f>COUNTIF(Vertices[Out-Degree],"&gt;= "&amp;H28)-COUNTIF(Vertices[Out-Degree],"&gt;="&amp;H40)</f>
        <v>0</v>
      </c>
      <c r="J28" s="39">
        <f>J26+($J$57-$J$2)/BinDivisor</f>
        <v>196.36363636363632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0.03475590909090909</v>
      </c>
      <c r="O28" s="40">
        <f>COUNTIF(Vertices[Eigenvector Centrality],"&gt;= "&amp;N28)-COUNTIF(Vertices[Eigenvector Centrality],"&gt;="&amp;N40)</f>
        <v>0</v>
      </c>
      <c r="P28" s="39">
        <f>P26+($P$57-$P$2)/BinDivisor</f>
        <v>3.6276167272727293</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0.0014426028238182934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1271</v>
      </c>
      <c r="B30" s="34">
        <v>0.468829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17"/>
      <c r="B31" s="117"/>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1272</v>
      </c>
      <c r="B32" s="34" t="s">
        <v>1273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-9</v>
      </c>
      <c r="J38" s="62"/>
      <c r="K38" s="63">
        <f>COUNTIF(Vertices[Betweenness Centrality],"&gt;= "&amp;J38)-COUNTIF(Vertices[Betweenness Centrality],"&gt;="&amp;J40)</f>
        <v>-1</v>
      </c>
      <c r="L38" s="62"/>
      <c r="M38" s="63">
        <f>COUNTIF(Vertices[Closeness Centrality],"&gt;= "&amp;L38)-COUNTIF(Vertices[Closeness Centrality],"&gt;="&amp;L40)</f>
        <v>-26</v>
      </c>
      <c r="N38" s="62"/>
      <c r="O38" s="63">
        <f>COUNTIF(Vertices[Eigenvector Centrality],"&gt;= "&amp;N38)-COUNTIF(Vertices[Eigenvector Centrality],"&gt;="&amp;N40)</f>
        <v>-17</v>
      </c>
      <c r="P38" s="62"/>
      <c r="Q38" s="63">
        <f>COUNTIF(Vertices[Eigenvector Centrality],"&gt;= "&amp;P38)-COUNTIF(Vertices[Eigenvector Centrality],"&gt;="&amp;P40)</f>
        <v>0</v>
      </c>
      <c r="R38" s="62"/>
      <c r="S38" s="64">
        <f>COUNTIF(Vertices[Clustering Coefficient],"&gt;= "&amp;R38)-COUNTIF(Vertices[Clustering Coefficient],"&gt;="&amp;R40)</f>
        <v>-181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-9</v>
      </c>
      <c r="J39" s="62"/>
      <c r="K39" s="63">
        <f>COUNTIF(Vertices[Betweenness Centrality],"&gt;= "&amp;J39)-COUNTIF(Vertices[Betweenness Centrality],"&gt;="&amp;J40)</f>
        <v>-1</v>
      </c>
      <c r="L39" s="62"/>
      <c r="M39" s="63">
        <f>COUNTIF(Vertices[Closeness Centrality],"&gt;= "&amp;L39)-COUNTIF(Vertices[Closeness Centrality],"&gt;="&amp;L40)</f>
        <v>-26</v>
      </c>
      <c r="N39" s="62"/>
      <c r="O39" s="63">
        <f>COUNTIF(Vertices[Eigenvector Centrality],"&gt;= "&amp;N39)-COUNTIF(Vertices[Eigenvector Centrality],"&gt;="&amp;N40)</f>
        <v>-17</v>
      </c>
      <c r="P39" s="62"/>
      <c r="Q39" s="63">
        <f>COUNTIF(Vertices[Eigenvector Centrality],"&gt;= "&amp;P39)-COUNTIF(Vertices[Eigenvector Centrality],"&gt;="&amp;P40)</f>
        <v>0</v>
      </c>
      <c r="R39" s="62"/>
      <c r="S39" s="64">
        <f>COUNTIF(Vertices[Clustering Coefficient],"&gt;= "&amp;R39)-COUNTIF(Vertices[Clustering Coefficient],"&gt;="&amp;R40)</f>
        <v>-181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1.8909090909090913</v>
      </c>
      <c r="I40" s="38">
        <f>COUNTIF(Vertices[Out-Degree],"&gt;= "&amp;H40)-COUNTIF(Vertices[Out-Degree],"&gt;="&amp;H41)</f>
        <v>0</v>
      </c>
      <c r="J40" s="37">
        <f>J28+($J$57-$J$2)/BinDivisor</f>
        <v>204.21818181818176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0.03614614545454545</v>
      </c>
      <c r="O40" s="38">
        <f>COUNTIF(Vertices[Eigenvector Centrality],"&gt;= "&amp;N40)-COUNTIF(Vertices[Eigenvector Centrality],"&gt;="&amp;N41)</f>
        <v>0</v>
      </c>
      <c r="P40" s="37">
        <f>P28+($P$57-$P$2)/BinDivisor</f>
        <v>3.7511382363636385</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1.963636363636364</v>
      </c>
      <c r="I41" s="40">
        <f>COUNTIF(Vertices[Out-Degree],"&gt;= "&amp;H41)-COUNTIF(Vertices[Out-Degree],"&gt;="&amp;H42)</f>
        <v>6</v>
      </c>
      <c r="J41" s="39">
        <f aca="true" t="shared" si="13" ref="J41:J56">J40+($J$57-$J$2)/BinDivisor</f>
        <v>212.0727272727272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0.03753638181818181</v>
      </c>
      <c r="O41" s="40">
        <f>COUNTIF(Vertices[Eigenvector Centrality],"&gt;= "&amp;N41)-COUNTIF(Vertices[Eigenvector Centrality],"&gt;="&amp;N42)</f>
        <v>0</v>
      </c>
      <c r="P41" s="39">
        <f aca="true" t="shared" si="16" ref="P41:P56">P40+($P$57-$P$2)/BinDivisor</f>
        <v>3.8746597454545477</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2.0363636363636366</v>
      </c>
      <c r="I42" s="38">
        <f>COUNTIF(Vertices[Out-Degree],"&gt;= "&amp;H42)-COUNTIF(Vertices[Out-Degree],"&gt;="&amp;H43)</f>
        <v>0</v>
      </c>
      <c r="J42" s="37">
        <f t="shared" si="13"/>
        <v>219.92727272727265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0.03892661818181817</v>
      </c>
      <c r="O42" s="38">
        <f>COUNTIF(Vertices[Eigenvector Centrality],"&gt;= "&amp;N42)-COUNTIF(Vertices[Eigenvector Centrality],"&gt;="&amp;N43)</f>
        <v>0</v>
      </c>
      <c r="P42" s="37">
        <f t="shared" si="16"/>
        <v>3.998181254545457</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8.436363636363637</v>
      </c>
      <c r="G43" s="40">
        <f>COUNTIF(Vertices[In-Degree],"&gt;= "&amp;F43)-COUNTIF(Vertices[In-Degree],"&gt;="&amp;F44)</f>
        <v>0</v>
      </c>
      <c r="H43" s="39">
        <f t="shared" si="12"/>
        <v>2.1090909090909093</v>
      </c>
      <c r="I43" s="40">
        <f>COUNTIF(Vertices[Out-Degree],"&gt;= "&amp;H43)-COUNTIF(Vertices[Out-Degree],"&gt;="&amp;H44)</f>
        <v>0</v>
      </c>
      <c r="J43" s="39">
        <f t="shared" si="13"/>
        <v>227.7818181818181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0.04031685454545453</v>
      </c>
      <c r="O43" s="40">
        <f>COUNTIF(Vertices[Eigenvector Centrality],"&gt;= "&amp;N43)-COUNTIF(Vertices[Eigenvector Centrality],"&gt;="&amp;N44)</f>
        <v>0</v>
      </c>
      <c r="P43" s="39">
        <f t="shared" si="16"/>
        <v>4.121702763636366</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8.727272727272728</v>
      </c>
      <c r="G44" s="38">
        <f>COUNTIF(Vertices[In-Degree],"&gt;= "&amp;F44)-COUNTIF(Vertices[In-Degree],"&gt;="&amp;F45)</f>
        <v>0</v>
      </c>
      <c r="H44" s="37">
        <f t="shared" si="12"/>
        <v>2.181818181818182</v>
      </c>
      <c r="I44" s="38">
        <f>COUNTIF(Vertices[Out-Degree],"&gt;= "&amp;H44)-COUNTIF(Vertices[Out-Degree],"&gt;="&amp;H45)</f>
        <v>0</v>
      </c>
      <c r="J44" s="37">
        <f t="shared" si="13"/>
        <v>235.63636363636354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0.04170709090909089</v>
      </c>
      <c r="O44" s="38">
        <f>COUNTIF(Vertices[Eigenvector Centrality],"&gt;= "&amp;N44)-COUNTIF(Vertices[Eigenvector Centrality],"&gt;="&amp;N45)</f>
        <v>0</v>
      </c>
      <c r="P44" s="37">
        <f t="shared" si="16"/>
        <v>4.245224272727275</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2.254545454545455</v>
      </c>
      <c r="I45" s="40">
        <f>COUNTIF(Vertices[Out-Degree],"&gt;= "&amp;H45)-COUNTIF(Vertices[Out-Degree],"&gt;="&amp;H46)</f>
        <v>0</v>
      </c>
      <c r="J45" s="39">
        <f t="shared" si="13"/>
        <v>243.49090909090899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0.04309732727272725</v>
      </c>
      <c r="O45" s="40">
        <f>COUNTIF(Vertices[Eigenvector Centrality],"&gt;= "&amp;N45)-COUNTIF(Vertices[Eigenvector Centrality],"&gt;="&amp;N46)</f>
        <v>0</v>
      </c>
      <c r="P45" s="39">
        <f t="shared" si="16"/>
        <v>4.368745781818184</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2.3272727272727276</v>
      </c>
      <c r="I46" s="38">
        <f>COUNTIF(Vertices[Out-Degree],"&gt;= "&amp;H46)-COUNTIF(Vertices[Out-Degree],"&gt;="&amp;H47)</f>
        <v>0</v>
      </c>
      <c r="J46" s="37">
        <f t="shared" si="13"/>
        <v>251.34545454545443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0.04448756363636361</v>
      </c>
      <c r="O46" s="38">
        <f>COUNTIF(Vertices[Eigenvector Centrality],"&gt;= "&amp;N46)-COUNTIF(Vertices[Eigenvector Centrality],"&gt;="&amp;N47)</f>
        <v>0</v>
      </c>
      <c r="P46" s="37">
        <f t="shared" si="16"/>
        <v>4.492267290909093</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2.4000000000000004</v>
      </c>
      <c r="I47" s="40">
        <f>COUNTIF(Vertices[Out-Degree],"&gt;= "&amp;H47)-COUNTIF(Vertices[Out-Degree],"&gt;="&amp;H48)</f>
        <v>0</v>
      </c>
      <c r="J47" s="39">
        <f t="shared" si="13"/>
        <v>259.1999999999999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0.04587779999999997</v>
      </c>
      <c r="O47" s="40">
        <f>COUNTIF(Vertices[Eigenvector Centrality],"&gt;= "&amp;N47)-COUNTIF(Vertices[Eigenvector Centrality],"&gt;="&amp;N48)</f>
        <v>0</v>
      </c>
      <c r="P47" s="39">
        <f t="shared" si="16"/>
        <v>4.6157888000000025</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2.472727272727273</v>
      </c>
      <c r="I48" s="38">
        <f>COUNTIF(Vertices[Out-Degree],"&gt;= "&amp;H48)-COUNTIF(Vertices[Out-Degree],"&gt;="&amp;H49)</f>
        <v>0</v>
      </c>
      <c r="J48" s="37">
        <f t="shared" si="13"/>
        <v>267.05454545454535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0.04726803636363633</v>
      </c>
      <c r="O48" s="38">
        <f>COUNTIF(Vertices[Eigenvector Centrality],"&gt;= "&amp;N48)-COUNTIF(Vertices[Eigenvector Centrality],"&gt;="&amp;N49)</f>
        <v>0</v>
      </c>
      <c r="P48" s="37">
        <f t="shared" si="16"/>
        <v>4.739310309090912</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2.545454545454546</v>
      </c>
      <c r="I49" s="40">
        <f>COUNTIF(Vertices[Out-Degree],"&gt;= "&amp;H49)-COUNTIF(Vertices[Out-Degree],"&gt;="&amp;H50)</f>
        <v>0</v>
      </c>
      <c r="J49" s="39">
        <f t="shared" si="13"/>
        <v>274.9090909090908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0.04865827272727269</v>
      </c>
      <c r="O49" s="40">
        <f>COUNTIF(Vertices[Eigenvector Centrality],"&gt;= "&amp;N49)-COUNTIF(Vertices[Eigenvector Centrality],"&gt;="&amp;N50)</f>
        <v>0</v>
      </c>
      <c r="P49" s="39">
        <f t="shared" si="16"/>
        <v>4.862831818181821</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2.6181818181818186</v>
      </c>
      <c r="I50" s="38">
        <f>COUNTIF(Vertices[Out-Degree],"&gt;= "&amp;H50)-COUNTIF(Vertices[Out-Degree],"&gt;="&amp;H51)</f>
        <v>0</v>
      </c>
      <c r="J50" s="37">
        <f t="shared" si="13"/>
        <v>282.7636363636363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0.05004850909090905</v>
      </c>
      <c r="O50" s="38">
        <f>COUNTIF(Vertices[Eigenvector Centrality],"&gt;= "&amp;N50)-COUNTIF(Vertices[Eigenvector Centrality],"&gt;="&amp;N51)</f>
        <v>0</v>
      </c>
      <c r="P50" s="37">
        <f t="shared" si="16"/>
        <v>4.98635332727273</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2.6909090909090914</v>
      </c>
      <c r="I51" s="40">
        <f>COUNTIF(Vertices[Out-Degree],"&gt;= "&amp;H51)-COUNTIF(Vertices[Out-Degree],"&gt;="&amp;H52)</f>
        <v>0</v>
      </c>
      <c r="J51" s="39">
        <f t="shared" si="13"/>
        <v>290.61818181818177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0.05143874545454541</v>
      </c>
      <c r="O51" s="40">
        <f>COUNTIF(Vertices[Eigenvector Centrality],"&gt;= "&amp;N51)-COUNTIF(Vertices[Eigenvector Centrality],"&gt;="&amp;N52)</f>
        <v>0</v>
      </c>
      <c r="P51" s="39">
        <f t="shared" si="16"/>
        <v>5.109874836363639</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2.763636363636364</v>
      </c>
      <c r="I52" s="38">
        <f>COUNTIF(Vertices[Out-Degree],"&gt;= "&amp;H52)-COUNTIF(Vertices[Out-Degree],"&gt;="&amp;H53)</f>
        <v>0</v>
      </c>
      <c r="J52" s="37">
        <f t="shared" si="13"/>
        <v>298.47272727272724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0.05282898181818177</v>
      </c>
      <c r="O52" s="38">
        <f>COUNTIF(Vertices[Eigenvector Centrality],"&gt;= "&amp;N52)-COUNTIF(Vertices[Eigenvector Centrality],"&gt;="&amp;N53)</f>
        <v>12</v>
      </c>
      <c r="P52" s="37">
        <f t="shared" si="16"/>
        <v>5.2333963454545485</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2.836363636363637</v>
      </c>
      <c r="I53" s="40">
        <f>COUNTIF(Vertices[Out-Degree],"&gt;= "&amp;H53)-COUNTIF(Vertices[Out-Degree],"&gt;="&amp;H54)</f>
        <v>0</v>
      </c>
      <c r="J53" s="39">
        <f t="shared" si="13"/>
        <v>306.3272727272727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0.05421921818181813</v>
      </c>
      <c r="O53" s="40">
        <f>COUNTIF(Vertices[Eigenvector Centrality],"&gt;= "&amp;N53)-COUNTIF(Vertices[Eigenvector Centrality],"&gt;="&amp;N54)</f>
        <v>0</v>
      </c>
      <c r="P53" s="39">
        <f t="shared" si="16"/>
        <v>5.356917854545458</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2.9090909090909096</v>
      </c>
      <c r="I54" s="38">
        <f>COUNTIF(Vertices[Out-Degree],"&gt;= "&amp;H54)-COUNTIF(Vertices[Out-Degree],"&gt;="&amp;H55)</f>
        <v>0</v>
      </c>
      <c r="J54" s="37">
        <f t="shared" si="13"/>
        <v>314.1818181818182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0.05560945454545449</v>
      </c>
      <c r="O54" s="38">
        <f>COUNTIF(Vertices[Eigenvector Centrality],"&gt;= "&amp;N54)-COUNTIF(Vertices[Eigenvector Centrality],"&gt;="&amp;N55)</f>
        <v>2</v>
      </c>
      <c r="P54" s="37">
        <f t="shared" si="16"/>
        <v>5.480439363636367</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2.9818181818181824</v>
      </c>
      <c r="I55" s="40">
        <f>COUNTIF(Vertices[Out-Degree],"&gt;= "&amp;H55)-COUNTIF(Vertices[Out-Degree],"&gt;="&amp;H56)</f>
        <v>0</v>
      </c>
      <c r="J55" s="39">
        <f t="shared" si="13"/>
        <v>322.03636363636366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0.05699969090909085</v>
      </c>
      <c r="O55" s="40">
        <f>COUNTIF(Vertices[Eigenvector Centrality],"&gt;= "&amp;N55)-COUNTIF(Vertices[Eigenvector Centrality],"&gt;="&amp;N56)</f>
        <v>0</v>
      </c>
      <c r="P55" s="39">
        <f t="shared" si="16"/>
        <v>5.603960872727276</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3.054545454545455</v>
      </c>
      <c r="I56" s="38">
        <f>COUNTIF(Vertices[Out-Degree],"&gt;= "&amp;H56)-COUNTIF(Vertices[Out-Degree],"&gt;="&amp;H57)</f>
        <v>0</v>
      </c>
      <c r="J56" s="37">
        <f t="shared" si="13"/>
        <v>329.89090909090913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0.05838992727272721</v>
      </c>
      <c r="O56" s="38">
        <f>COUNTIF(Vertices[Eigenvector Centrality],"&gt;= "&amp;N56)-COUNTIF(Vertices[Eigenvector Centrality],"&gt;="&amp;N57)</f>
        <v>2</v>
      </c>
      <c r="P56" s="37">
        <f t="shared" si="16"/>
        <v>5.727482381818185</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4</v>
      </c>
      <c r="I57" s="42">
        <f>COUNTIF(Vertices[Out-Degree],"&gt;= "&amp;H57)-COUNTIF(Vertices[Out-Degree],"&gt;="&amp;H58)</f>
        <v>3</v>
      </c>
      <c r="J57" s="41">
        <f>MAX(Vertices[Betweenness Centrality])</f>
        <v>432</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0.076463</v>
      </c>
      <c r="O57" s="42">
        <f>COUNTIF(Vertices[Eigenvector Centrality],"&gt;= "&amp;N57)-COUNTIF(Vertices[Eigenvector Centrality],"&gt;="&amp;N58)</f>
        <v>1</v>
      </c>
      <c r="P57" s="41">
        <f>MAX(Vertices[PageRank])</f>
        <v>7.333262</v>
      </c>
      <c r="Q57" s="42">
        <f>COUNTIF(Vertices[PageRank],"&gt;= "&amp;P57)-COUNTIF(Vertices[PageRank],"&gt;="&amp;P58)</f>
        <v>1</v>
      </c>
      <c r="R57" s="41">
        <f>MAX(Vertices[Clustering Coefficient])</f>
        <v>0</v>
      </c>
      <c r="S57" s="45">
        <f>COUNTIF(Vertices[Clustering Coefficient],"&gt;= "&amp;R57)-COUNTIF(Vertices[Clustering Coefficient],"&gt;="&amp;R58)</f>
        <v>181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0.9281767955801105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0.9281767955801105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432</v>
      </c>
    </row>
    <row r="99" spans="1:2" ht="15">
      <c r="A99" s="33" t="s">
        <v>102</v>
      </c>
      <c r="B99" s="47">
        <f>_xlfn.IFERROR(AVERAGE(Vertices[Betweenness Centrality]),NoMetricMessage)</f>
        <v>4.099447513812155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0.15705425414364638</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0.076463</v>
      </c>
    </row>
    <row r="127" spans="1:2" ht="15">
      <c r="A127" s="33" t="s">
        <v>114</v>
      </c>
      <c r="B127" s="47">
        <f>_xlfn.IFERROR(AVERAGE(Vertices[Eigenvector Centrality]),NoMetricMessage)</f>
        <v>0.005524867403314916</v>
      </c>
    </row>
    <row r="128" spans="1:2" ht="15">
      <c r="A128" s="33" t="s">
        <v>115</v>
      </c>
      <c r="B128" s="47">
        <f>_xlfn.IFERROR(MEDIAN(Vertices[Eigenvector Centrality]),NoMetricMessage)</f>
        <v>0</v>
      </c>
    </row>
    <row r="139" spans="1:2" ht="15">
      <c r="A139" s="33" t="s">
        <v>140</v>
      </c>
      <c r="B139" s="47">
        <f>IF(COUNT(Vertices[PageRank])&gt;0,P2,NoMetricMessage)</f>
        <v>0.539579</v>
      </c>
    </row>
    <row r="140" spans="1:2" ht="15">
      <c r="A140" s="33" t="s">
        <v>141</v>
      </c>
      <c r="B140" s="47">
        <f>IF(COUNT(Vertices[PageRank])&gt;0,P57,NoMetricMessage)</f>
        <v>7.333262</v>
      </c>
    </row>
    <row r="141" spans="1:2" ht="15">
      <c r="A141" s="33" t="s">
        <v>142</v>
      </c>
      <c r="B141" s="47">
        <f>_xlfn.IFERROR(AVERAGE(Vertices[PageRank]),NoMetricMessage)</f>
        <v>0.9999969392265193</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1216</v>
      </c>
    </row>
    <row r="6" spans="1:18" ht="409.5">
      <c r="A6">
        <v>0</v>
      </c>
      <c r="B6" s="1" t="s">
        <v>136</v>
      </c>
      <c r="C6">
        <v>1</v>
      </c>
      <c r="D6" t="s">
        <v>59</v>
      </c>
      <c r="E6" t="s">
        <v>59</v>
      </c>
      <c r="F6">
        <v>0</v>
      </c>
      <c r="H6" t="s">
        <v>71</v>
      </c>
      <c r="J6" t="s">
        <v>173</v>
      </c>
      <c r="K6" s="13" t="s">
        <v>1217</v>
      </c>
      <c r="R6" t="s">
        <v>129</v>
      </c>
    </row>
    <row r="7" spans="1:11" ht="409.5">
      <c r="A7">
        <v>2</v>
      </c>
      <c r="B7">
        <v>1</v>
      </c>
      <c r="C7">
        <v>0</v>
      </c>
      <c r="D7" t="s">
        <v>60</v>
      </c>
      <c r="E7" t="s">
        <v>60</v>
      </c>
      <c r="F7">
        <v>2</v>
      </c>
      <c r="H7" t="s">
        <v>72</v>
      </c>
      <c r="J7" t="s">
        <v>174</v>
      </c>
      <c r="K7" s="13" t="s">
        <v>1218</v>
      </c>
    </row>
    <row r="8" spans="1:11" ht="409.5">
      <c r="A8"/>
      <c r="B8">
        <v>2</v>
      </c>
      <c r="C8">
        <v>2</v>
      </c>
      <c r="D8" t="s">
        <v>61</v>
      </c>
      <c r="E8" t="s">
        <v>61</v>
      </c>
      <c r="H8" t="s">
        <v>73</v>
      </c>
      <c r="J8" t="s">
        <v>175</v>
      </c>
      <c r="K8" s="13" t="s">
        <v>1219</v>
      </c>
    </row>
    <row r="9" spans="1:11" ht="409.5">
      <c r="A9"/>
      <c r="B9">
        <v>3</v>
      </c>
      <c r="C9">
        <v>4</v>
      </c>
      <c r="D9" t="s">
        <v>62</v>
      </c>
      <c r="E9" t="s">
        <v>62</v>
      </c>
      <c r="H9" t="s">
        <v>74</v>
      </c>
      <c r="J9" t="s">
        <v>176</v>
      </c>
      <c r="K9" s="13" t="s">
        <v>1220</v>
      </c>
    </row>
    <row r="10" spans="1:11" ht="15">
      <c r="A10"/>
      <c r="B10">
        <v>4</v>
      </c>
      <c r="D10" t="s">
        <v>63</v>
      </c>
      <c r="E10" t="s">
        <v>63</v>
      </c>
      <c r="H10" t="s">
        <v>75</v>
      </c>
      <c r="J10" t="s">
        <v>177</v>
      </c>
      <c r="K10" t="s">
        <v>1221</v>
      </c>
    </row>
    <row r="11" spans="1:11" ht="15">
      <c r="A11"/>
      <c r="B11">
        <v>5</v>
      </c>
      <c r="D11" t="s">
        <v>46</v>
      </c>
      <c r="E11">
        <v>1</v>
      </c>
      <c r="H11" t="s">
        <v>76</v>
      </c>
      <c r="J11" t="s">
        <v>178</v>
      </c>
      <c r="K11" t="s">
        <v>1222</v>
      </c>
    </row>
    <row r="12" spans="1:11" ht="15">
      <c r="A12"/>
      <c r="B12"/>
      <c r="D12" t="s">
        <v>64</v>
      </c>
      <c r="E12">
        <v>2</v>
      </c>
      <c r="H12">
        <v>0</v>
      </c>
      <c r="J12" t="s">
        <v>179</v>
      </c>
      <c r="K12" t="s">
        <v>1223</v>
      </c>
    </row>
    <row r="13" spans="1:11" ht="15">
      <c r="A13"/>
      <c r="B13"/>
      <c r="D13">
        <v>1</v>
      </c>
      <c r="E13">
        <v>3</v>
      </c>
      <c r="H13">
        <v>1</v>
      </c>
      <c r="J13" t="s">
        <v>180</v>
      </c>
      <c r="K13" t="s">
        <v>1224</v>
      </c>
    </row>
    <row r="14" spans="4:11" ht="15">
      <c r="D14">
        <v>2</v>
      </c>
      <c r="E14">
        <v>4</v>
      </c>
      <c r="H14">
        <v>2</v>
      </c>
      <c r="J14" t="s">
        <v>181</v>
      </c>
      <c r="K14" t="s">
        <v>1225</v>
      </c>
    </row>
    <row r="15" spans="4:11" ht="15">
      <c r="D15">
        <v>3</v>
      </c>
      <c r="E15">
        <v>5</v>
      </c>
      <c r="H15">
        <v>3</v>
      </c>
      <c r="J15" t="s">
        <v>182</v>
      </c>
      <c r="K15" t="s">
        <v>1226</v>
      </c>
    </row>
    <row r="16" spans="4:11" ht="15">
      <c r="D16">
        <v>4</v>
      </c>
      <c r="E16">
        <v>6</v>
      </c>
      <c r="H16">
        <v>4</v>
      </c>
      <c r="J16" t="s">
        <v>183</v>
      </c>
      <c r="K16" t="s">
        <v>1227</v>
      </c>
    </row>
    <row r="17" spans="4:11" ht="15">
      <c r="D17">
        <v>5</v>
      </c>
      <c r="E17">
        <v>7</v>
      </c>
      <c r="H17">
        <v>5</v>
      </c>
      <c r="J17" t="s">
        <v>184</v>
      </c>
      <c r="K17" t="s">
        <v>1228</v>
      </c>
    </row>
    <row r="18" spans="4:11" ht="15">
      <c r="D18">
        <v>6</v>
      </c>
      <c r="E18">
        <v>8</v>
      </c>
      <c r="H18">
        <v>6</v>
      </c>
      <c r="J18" t="s">
        <v>185</v>
      </c>
      <c r="K18" t="s">
        <v>1229</v>
      </c>
    </row>
    <row r="19" spans="4:11" ht="15">
      <c r="D19">
        <v>7</v>
      </c>
      <c r="E19">
        <v>9</v>
      </c>
      <c r="H19">
        <v>7</v>
      </c>
      <c r="J19" t="s">
        <v>186</v>
      </c>
      <c r="K19" t="s">
        <v>1230</v>
      </c>
    </row>
    <row r="20" spans="4:11" ht="409.5">
      <c r="D20">
        <v>8</v>
      </c>
      <c r="H20">
        <v>8</v>
      </c>
      <c r="J20" t="s">
        <v>187</v>
      </c>
      <c r="K20" s="13" t="s">
        <v>2726</v>
      </c>
    </row>
    <row r="21" spans="4:11" ht="409.5">
      <c r="D21">
        <v>9</v>
      </c>
      <c r="H21">
        <v>9</v>
      </c>
      <c r="J21" t="s">
        <v>188</v>
      </c>
      <c r="K21" s="101" t="s">
        <v>2729</v>
      </c>
    </row>
    <row r="22" spans="4:11" ht="409.5">
      <c r="D22">
        <v>10</v>
      </c>
      <c r="J22" t="s">
        <v>189</v>
      </c>
      <c r="K22" s="13" t="s">
        <v>2727</v>
      </c>
    </row>
    <row r="23" spans="4:11" ht="15">
      <c r="D23">
        <v>11</v>
      </c>
      <c r="J23" t="s">
        <v>190</v>
      </c>
      <c r="K23" t="s">
        <v>246</v>
      </c>
    </row>
    <row r="24" spans="10:11" ht="15">
      <c r="J24" t="s">
        <v>191</v>
      </c>
      <c r="K24" t="s">
        <v>247</v>
      </c>
    </row>
    <row r="25" spans="10:11" ht="15">
      <c r="J25" t="s">
        <v>192</v>
      </c>
      <c r="K25" t="s">
        <v>248</v>
      </c>
    </row>
    <row r="26" spans="10:11" ht="15">
      <c r="J26" t="s">
        <v>193</v>
      </c>
      <c r="K26" t="s">
        <v>249</v>
      </c>
    </row>
    <row r="27" spans="10:11" ht="15">
      <c r="J27" t="s">
        <v>194</v>
      </c>
      <c r="K27" t="s">
        <v>250</v>
      </c>
    </row>
    <row r="28" spans="10:11" ht="15">
      <c r="J28" t="s">
        <v>195</v>
      </c>
      <c r="K28" t="s">
        <v>251</v>
      </c>
    </row>
    <row r="29" spans="10:11" ht="15">
      <c r="J29" t="s">
        <v>196</v>
      </c>
      <c r="K29" t="s">
        <v>252</v>
      </c>
    </row>
    <row r="30" spans="10:11" ht="15">
      <c r="J30" t="s">
        <v>197</v>
      </c>
      <c r="K30" t="s">
        <v>253</v>
      </c>
    </row>
    <row r="31" spans="10:11" ht="15">
      <c r="J31" t="s">
        <v>198</v>
      </c>
      <c r="K31" t="s">
        <v>254</v>
      </c>
    </row>
    <row r="32" spans="10:11" ht="15">
      <c r="J32" t="s">
        <v>199</v>
      </c>
      <c r="K32" t="s">
        <v>255</v>
      </c>
    </row>
    <row r="33" spans="10:11" ht="15">
      <c r="J33" t="s">
        <v>200</v>
      </c>
      <c r="K33" t="s">
        <v>256</v>
      </c>
    </row>
    <row r="34" spans="10:11" ht="15">
      <c r="J34" t="s">
        <v>201</v>
      </c>
      <c r="K34" t="s">
        <v>257</v>
      </c>
    </row>
    <row r="35" spans="10:11" ht="15">
      <c r="J35" t="s">
        <v>202</v>
      </c>
      <c r="K35" t="s">
        <v>258</v>
      </c>
    </row>
    <row r="36" spans="10:11" ht="15">
      <c r="J36" t="s">
        <v>203</v>
      </c>
      <c r="K36" t="s">
        <v>259</v>
      </c>
    </row>
    <row r="37" spans="10:11" ht="15">
      <c r="J37" t="s">
        <v>204</v>
      </c>
      <c r="K37" t="s">
        <v>260</v>
      </c>
    </row>
    <row r="38" spans="10:11" ht="15">
      <c r="J38" t="s">
        <v>205</v>
      </c>
      <c r="K38" t="s">
        <v>261</v>
      </c>
    </row>
    <row r="39" spans="10:11" ht="15">
      <c r="J39" t="s">
        <v>206</v>
      </c>
      <c r="K39" t="s">
        <v>262</v>
      </c>
    </row>
    <row r="40" spans="10:11" ht="15">
      <c r="J40" t="s">
        <v>207</v>
      </c>
      <c r="K40" t="s">
        <v>263</v>
      </c>
    </row>
    <row r="41" spans="10:11" ht="15">
      <c r="J41" t="s">
        <v>208</v>
      </c>
      <c r="K41" t="s">
        <v>264</v>
      </c>
    </row>
    <row r="42" spans="10:11" ht="15">
      <c r="J42" t="s">
        <v>209</v>
      </c>
      <c r="K42" t="s">
        <v>265</v>
      </c>
    </row>
    <row r="43" spans="10:11" ht="15">
      <c r="J43" t="s">
        <v>210</v>
      </c>
      <c r="K43" t="s">
        <v>266</v>
      </c>
    </row>
    <row r="44" spans="10:11" ht="15">
      <c r="J44" t="s">
        <v>211</v>
      </c>
      <c r="K44" t="s">
        <v>267</v>
      </c>
    </row>
    <row r="45" spans="10:11" ht="15">
      <c r="J45" t="s">
        <v>212</v>
      </c>
      <c r="K45" t="s">
        <v>268</v>
      </c>
    </row>
    <row r="46" spans="10:11" ht="15">
      <c r="J46" t="s">
        <v>213</v>
      </c>
      <c r="K46" t="s">
        <v>269</v>
      </c>
    </row>
    <row r="47" spans="10:11" ht="15">
      <c r="J47" t="s">
        <v>214</v>
      </c>
      <c r="K47" t="s">
        <v>270</v>
      </c>
    </row>
    <row r="48" spans="10:11" ht="15">
      <c r="J48" t="s">
        <v>215</v>
      </c>
      <c r="K48" t="s">
        <v>271</v>
      </c>
    </row>
    <row r="49" spans="10:11" ht="15">
      <c r="J49" t="s">
        <v>216</v>
      </c>
      <c r="K49" t="s">
        <v>272</v>
      </c>
    </row>
    <row r="50" spans="10:11" ht="15">
      <c r="J50" t="s">
        <v>217</v>
      </c>
      <c r="K50" t="s">
        <v>273</v>
      </c>
    </row>
    <row r="51" spans="10:11" ht="15">
      <c r="J51" t="s">
        <v>218</v>
      </c>
      <c r="K51" t="s">
        <v>274</v>
      </c>
    </row>
    <row r="52" spans="10:11" ht="15">
      <c r="J52" t="s">
        <v>219</v>
      </c>
      <c r="K52" t="s">
        <v>275</v>
      </c>
    </row>
    <row r="53" spans="10:11" ht="15">
      <c r="J53" t="s">
        <v>220</v>
      </c>
      <c r="K53" t="s">
        <v>276</v>
      </c>
    </row>
    <row r="54" spans="10:11" ht="15">
      <c r="J54" t="s">
        <v>221</v>
      </c>
      <c r="K54" t="s">
        <v>277</v>
      </c>
    </row>
    <row r="55" spans="10:11" ht="15">
      <c r="J55" t="s">
        <v>222</v>
      </c>
      <c r="K55" t="s">
        <v>278</v>
      </c>
    </row>
    <row r="56" spans="10:11" ht="15">
      <c r="J56" t="s">
        <v>223</v>
      </c>
      <c r="K56" t="s">
        <v>279</v>
      </c>
    </row>
    <row r="57" spans="10:11" ht="15">
      <c r="J57" t="s">
        <v>224</v>
      </c>
      <c r="K57" t="s">
        <v>280</v>
      </c>
    </row>
    <row r="58" spans="10:11" ht="15">
      <c r="J58" t="s">
        <v>225</v>
      </c>
      <c r="K58" t="s">
        <v>281</v>
      </c>
    </row>
    <row r="59" spans="10:11" ht="15">
      <c r="J59" t="s">
        <v>226</v>
      </c>
      <c r="K59" t="s">
        <v>282</v>
      </c>
    </row>
    <row r="60" spans="10:11" ht="15">
      <c r="J60" t="s">
        <v>227</v>
      </c>
      <c r="K60" t="s">
        <v>283</v>
      </c>
    </row>
    <row r="61" spans="10:11" ht="15">
      <c r="J61" t="s">
        <v>228</v>
      </c>
      <c r="K61" t="s">
        <v>284</v>
      </c>
    </row>
    <row r="62" spans="10:11" ht="15">
      <c r="J62" t="s">
        <v>229</v>
      </c>
      <c r="K62" t="s">
        <v>285</v>
      </c>
    </row>
    <row r="63" spans="10:11" ht="15">
      <c r="J63" t="s">
        <v>230</v>
      </c>
      <c r="K63" t="s">
        <v>286</v>
      </c>
    </row>
    <row r="64" spans="10:11" ht="15">
      <c r="J64" t="s">
        <v>231</v>
      </c>
      <c r="K64" t="s">
        <v>287</v>
      </c>
    </row>
    <row r="65" spans="10:11" ht="15">
      <c r="J65" t="s">
        <v>232</v>
      </c>
      <c r="K65" t="s">
        <v>288</v>
      </c>
    </row>
    <row r="66" spans="10:11" ht="15">
      <c r="J66" t="s">
        <v>233</v>
      </c>
      <c r="K66" t="s">
        <v>289</v>
      </c>
    </row>
    <row r="67" spans="10:11" ht="15">
      <c r="J67" t="s">
        <v>234</v>
      </c>
      <c r="K67" t="s">
        <v>290</v>
      </c>
    </row>
    <row r="68" spans="10:11" ht="15">
      <c r="J68" t="s">
        <v>235</v>
      </c>
      <c r="K68" t="s">
        <v>291</v>
      </c>
    </row>
    <row r="69" spans="10:11" ht="15">
      <c r="J69" t="s">
        <v>236</v>
      </c>
      <c r="K69" t="s">
        <v>292</v>
      </c>
    </row>
    <row r="70" spans="10:11" ht="15">
      <c r="J70" t="s">
        <v>237</v>
      </c>
      <c r="K70" t="s">
        <v>293</v>
      </c>
    </row>
    <row r="71" spans="10:11" ht="15">
      <c r="J71" t="s">
        <v>238</v>
      </c>
      <c r="K71" t="s">
        <v>294</v>
      </c>
    </row>
    <row r="72" spans="10:11" ht="15">
      <c r="J72" t="s">
        <v>239</v>
      </c>
      <c r="K72" t="s">
        <v>295</v>
      </c>
    </row>
    <row r="73" spans="10:11" ht="409.5">
      <c r="J73" t="s">
        <v>240</v>
      </c>
      <c r="K73" s="13" t="s">
        <v>296</v>
      </c>
    </row>
    <row r="74" spans="10:11" ht="409.5">
      <c r="J74" t="s">
        <v>241</v>
      </c>
      <c r="K74" s="13" t="s">
        <v>297</v>
      </c>
    </row>
    <row r="75" spans="10:11" ht="409.5">
      <c r="J75" t="s">
        <v>242</v>
      </c>
      <c r="K75" s="13" t="s">
        <v>1214</v>
      </c>
    </row>
    <row r="76" spans="10:11" ht="409.5">
      <c r="J76" t="s">
        <v>243</v>
      </c>
      <c r="K76" s="13" t="s">
        <v>1215</v>
      </c>
    </row>
    <row r="77" spans="10:11" ht="15">
      <c r="J77" t="s">
        <v>244</v>
      </c>
      <c r="K77">
        <v>18</v>
      </c>
    </row>
    <row r="78" spans="10:11" ht="15">
      <c r="J78" t="s">
        <v>298</v>
      </c>
      <c r="K78" t="s">
        <v>2728</v>
      </c>
    </row>
    <row r="79" spans="10:11" ht="15">
      <c r="J79" t="s">
        <v>299</v>
      </c>
      <c r="K79" t="s">
        <v>2725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81236-7DD9-4F65-84C4-F3FC48893D1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1266</v>
      </c>
      <c r="B2" s="116" t="s">
        <v>1267</v>
      </c>
      <c r="C2" s="52" t="s">
        <v>1268</v>
      </c>
    </row>
    <row r="3" spans="1:3" ht="15">
      <c r="A3" s="115" t="s">
        <v>1232</v>
      </c>
      <c r="B3" s="115" t="s">
        <v>1232</v>
      </c>
      <c r="C3" s="34">
        <v>126</v>
      </c>
    </row>
    <row r="4" spans="1:3" ht="15">
      <c r="A4" s="115" t="s">
        <v>1233</v>
      </c>
      <c r="B4" s="115" t="s">
        <v>1233</v>
      </c>
      <c r="C4" s="34">
        <v>16</v>
      </c>
    </row>
    <row r="5" spans="1:3" ht="15">
      <c r="A5" s="115" t="s">
        <v>1234</v>
      </c>
      <c r="B5" s="115" t="s">
        <v>1233</v>
      </c>
      <c r="C5" s="34">
        <v>2</v>
      </c>
    </row>
    <row r="6" spans="1:3" ht="15">
      <c r="A6" s="115" t="s">
        <v>1234</v>
      </c>
      <c r="B6" s="115" t="s">
        <v>1234</v>
      </c>
      <c r="C6" s="34">
        <v>5</v>
      </c>
    </row>
    <row r="7" spans="1:3" ht="15">
      <c r="A7" s="115" t="s">
        <v>1235</v>
      </c>
      <c r="B7" s="115" t="s">
        <v>1235</v>
      </c>
      <c r="C7" s="34">
        <v>4</v>
      </c>
    </row>
    <row r="8" spans="1:3" ht="15">
      <c r="A8" s="115" t="s">
        <v>1236</v>
      </c>
      <c r="B8" s="115" t="s">
        <v>1236</v>
      </c>
      <c r="C8" s="34">
        <v>4</v>
      </c>
    </row>
    <row r="9" spans="1:3" ht="15">
      <c r="A9" s="115" t="s">
        <v>1237</v>
      </c>
      <c r="B9" s="115" t="s">
        <v>1237</v>
      </c>
      <c r="C9" s="34">
        <v>2</v>
      </c>
    </row>
    <row r="10" spans="1:3" ht="15">
      <c r="A10" s="115" t="s">
        <v>1238</v>
      </c>
      <c r="B10" s="115" t="s">
        <v>1238</v>
      </c>
      <c r="C10" s="34">
        <v>5</v>
      </c>
    </row>
    <row r="11" spans="1:3" ht="15">
      <c r="A11" s="115" t="s">
        <v>1239</v>
      </c>
      <c r="B11" s="115" t="s">
        <v>1239</v>
      </c>
      <c r="C11" s="34">
        <v>1</v>
      </c>
    </row>
    <row r="12" spans="1:3" ht="15">
      <c r="A12" s="115" t="s">
        <v>1240</v>
      </c>
      <c r="B12" s="115" t="s">
        <v>1240</v>
      </c>
      <c r="C12" s="34">
        <v>2</v>
      </c>
    </row>
    <row r="13" spans="1:3" ht="15">
      <c r="A13" s="115" t="s">
        <v>1241</v>
      </c>
      <c r="B13" s="115" t="s">
        <v>1241</v>
      </c>
      <c r="C13" s="34">
        <v>1</v>
      </c>
    </row>
    <row r="14" spans="1:3" ht="15">
      <c r="A14" s="115" t="s">
        <v>1242</v>
      </c>
      <c r="B14" s="115" t="s">
        <v>1242</v>
      </c>
      <c r="C14" s="34">
        <v>1</v>
      </c>
    </row>
    <row r="15" spans="1:3" ht="15">
      <c r="A15" s="115" t="s">
        <v>1243</v>
      </c>
      <c r="B15" s="115" t="s">
        <v>1243</v>
      </c>
      <c r="C15" s="34">
        <v>1</v>
      </c>
    </row>
    <row r="16" spans="1:3" ht="15">
      <c r="A16" s="115" t="s">
        <v>1244</v>
      </c>
      <c r="B16" s="115" t="s">
        <v>1244</v>
      </c>
      <c r="C16" s="34">
        <v>1</v>
      </c>
    </row>
    <row r="17" spans="1:3" ht="15">
      <c r="A17" s="115" t="s">
        <v>1245</v>
      </c>
      <c r="B17" s="115" t="s">
        <v>1245</v>
      </c>
      <c r="C17" s="34">
        <v>1</v>
      </c>
    </row>
    <row r="18" spans="1:3" ht="15">
      <c r="A18" s="115" t="s">
        <v>1246</v>
      </c>
      <c r="B18" s="115" t="s">
        <v>1246</v>
      </c>
      <c r="C18" s="34">
        <v>1</v>
      </c>
    </row>
    <row r="19" spans="1:3" ht="15">
      <c r="A19" s="115" t="s">
        <v>1247</v>
      </c>
      <c r="B19" s="115" t="s">
        <v>1247</v>
      </c>
      <c r="C19" s="34">
        <v>1</v>
      </c>
    </row>
    <row r="20" spans="1:3" ht="15">
      <c r="A20" s="115" t="s">
        <v>1248</v>
      </c>
      <c r="B20" s="115" t="s">
        <v>1248</v>
      </c>
      <c r="C20" s="34">
        <v>1</v>
      </c>
    </row>
    <row r="21" spans="1:3" ht="15">
      <c r="A21" s="115" t="s">
        <v>1249</v>
      </c>
      <c r="B21" s="115" t="s">
        <v>1249</v>
      </c>
      <c r="C21" s="34">
        <v>1</v>
      </c>
    </row>
    <row r="22" spans="1:3" ht="15">
      <c r="A22" s="115" t="s">
        <v>1250</v>
      </c>
      <c r="B22" s="115" t="s">
        <v>1250</v>
      </c>
      <c r="C2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85FC-502F-408E-B72B-DC6D92838423}">
  <dimension ref="A1:G17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1274</v>
      </c>
      <c r="B1" s="13" t="s">
        <v>2082</v>
      </c>
      <c r="C1" s="13" t="s">
        <v>2083</v>
      </c>
      <c r="D1" s="13" t="s">
        <v>144</v>
      </c>
      <c r="E1" s="13" t="s">
        <v>2085</v>
      </c>
      <c r="F1" s="13" t="s">
        <v>2086</v>
      </c>
      <c r="G1" s="13" t="s">
        <v>2087</v>
      </c>
    </row>
    <row r="2" spans="1:7" ht="15">
      <c r="A2" s="79" t="s">
        <v>1275</v>
      </c>
      <c r="B2" s="79">
        <v>240</v>
      </c>
      <c r="C2" s="118">
        <v>0.028690974297668856</v>
      </c>
      <c r="D2" s="79" t="s">
        <v>2084</v>
      </c>
      <c r="E2" s="79"/>
      <c r="F2" s="79"/>
      <c r="G2" s="79"/>
    </row>
    <row r="3" spans="1:7" ht="15">
      <c r="A3" s="79" t="s">
        <v>1276</v>
      </c>
      <c r="B3" s="79">
        <v>80</v>
      </c>
      <c r="C3" s="118">
        <v>0.009563658099222952</v>
      </c>
      <c r="D3" s="79" t="s">
        <v>2084</v>
      </c>
      <c r="E3" s="79"/>
      <c r="F3" s="79"/>
      <c r="G3" s="79"/>
    </row>
    <row r="4" spans="1:7" ht="15">
      <c r="A4" s="79" t="s">
        <v>1277</v>
      </c>
      <c r="B4" s="79">
        <v>0</v>
      </c>
      <c r="C4" s="118">
        <v>0</v>
      </c>
      <c r="D4" s="79" t="s">
        <v>2084</v>
      </c>
      <c r="E4" s="79"/>
      <c r="F4" s="79"/>
      <c r="G4" s="79"/>
    </row>
    <row r="5" spans="1:7" ht="15">
      <c r="A5" s="79" t="s">
        <v>1278</v>
      </c>
      <c r="B5" s="79">
        <v>8045</v>
      </c>
      <c r="C5" s="118">
        <v>0.9617453676031081</v>
      </c>
      <c r="D5" s="79" t="s">
        <v>2084</v>
      </c>
      <c r="E5" s="79"/>
      <c r="F5" s="79"/>
      <c r="G5" s="79"/>
    </row>
    <row r="6" spans="1:7" ht="15">
      <c r="A6" s="79" t="s">
        <v>1279</v>
      </c>
      <c r="B6" s="79">
        <v>8365</v>
      </c>
      <c r="C6" s="118">
        <v>1</v>
      </c>
      <c r="D6" s="79" t="s">
        <v>2084</v>
      </c>
      <c r="E6" s="79"/>
      <c r="F6" s="79"/>
      <c r="G6" s="79"/>
    </row>
    <row r="7" spans="1:7" ht="15">
      <c r="A7" s="81" t="s">
        <v>848</v>
      </c>
      <c r="B7" s="81">
        <v>157</v>
      </c>
      <c r="C7" s="119">
        <v>0.001960033796147656</v>
      </c>
      <c r="D7" s="81" t="s">
        <v>2084</v>
      </c>
      <c r="E7" s="81" t="b">
        <v>0</v>
      </c>
      <c r="F7" s="81" t="b">
        <v>0</v>
      </c>
      <c r="G7" s="81" t="b">
        <v>0</v>
      </c>
    </row>
    <row r="8" spans="1:7" ht="15">
      <c r="A8" s="81" t="s">
        <v>468</v>
      </c>
      <c r="B8" s="81">
        <v>56</v>
      </c>
      <c r="C8" s="119">
        <v>0.006097412115293447</v>
      </c>
      <c r="D8" s="81" t="s">
        <v>2084</v>
      </c>
      <c r="E8" s="81" t="b">
        <v>0</v>
      </c>
      <c r="F8" s="81" t="b">
        <v>0</v>
      </c>
      <c r="G8" s="81" t="b">
        <v>0</v>
      </c>
    </row>
    <row r="9" spans="1:7" ht="15">
      <c r="A9" s="81" t="s">
        <v>1280</v>
      </c>
      <c r="B9" s="81">
        <v>51</v>
      </c>
      <c r="C9" s="119">
        <v>0.005729933006893042</v>
      </c>
      <c r="D9" s="81" t="s">
        <v>2084</v>
      </c>
      <c r="E9" s="81" t="b">
        <v>0</v>
      </c>
      <c r="F9" s="81" t="b">
        <v>0</v>
      </c>
      <c r="G9" s="81" t="b">
        <v>0</v>
      </c>
    </row>
    <row r="10" spans="1:7" ht="15">
      <c r="A10" s="81" t="s">
        <v>1281</v>
      </c>
      <c r="B10" s="81">
        <v>44</v>
      </c>
      <c r="C10" s="119">
        <v>0.005814435034734291</v>
      </c>
      <c r="D10" s="81" t="s">
        <v>2084</v>
      </c>
      <c r="E10" s="81" t="b">
        <v>0</v>
      </c>
      <c r="F10" s="81" t="b">
        <v>0</v>
      </c>
      <c r="G10" s="81" t="b">
        <v>0</v>
      </c>
    </row>
    <row r="11" spans="1:7" ht="15">
      <c r="A11" s="81" t="s">
        <v>1282</v>
      </c>
      <c r="B11" s="81">
        <v>40</v>
      </c>
      <c r="C11" s="119">
        <v>0.005285850031576628</v>
      </c>
      <c r="D11" s="81" t="s">
        <v>2084</v>
      </c>
      <c r="E11" s="81" t="b">
        <v>0</v>
      </c>
      <c r="F11" s="81" t="b">
        <v>0</v>
      </c>
      <c r="G11" s="81" t="b">
        <v>0</v>
      </c>
    </row>
    <row r="12" spans="1:7" ht="15">
      <c r="A12" s="81" t="s">
        <v>1283</v>
      </c>
      <c r="B12" s="81">
        <v>32</v>
      </c>
      <c r="C12" s="119">
        <v>0.005148210860304626</v>
      </c>
      <c r="D12" s="81" t="s">
        <v>2084</v>
      </c>
      <c r="E12" s="81" t="b">
        <v>0</v>
      </c>
      <c r="F12" s="81" t="b">
        <v>0</v>
      </c>
      <c r="G12" s="81" t="b">
        <v>0</v>
      </c>
    </row>
    <row r="13" spans="1:7" ht="15">
      <c r="A13" s="81" t="s">
        <v>1284</v>
      </c>
      <c r="B13" s="81">
        <v>29</v>
      </c>
      <c r="C13" s="119">
        <v>0.005776724291218256</v>
      </c>
      <c r="D13" s="81" t="s">
        <v>2084</v>
      </c>
      <c r="E13" s="81" t="b">
        <v>0</v>
      </c>
      <c r="F13" s="81" t="b">
        <v>0</v>
      </c>
      <c r="G13" s="81" t="b">
        <v>0</v>
      </c>
    </row>
    <row r="14" spans="1:7" ht="15">
      <c r="A14" s="81" t="s">
        <v>483</v>
      </c>
      <c r="B14" s="81">
        <v>29</v>
      </c>
      <c r="C14" s="119">
        <v>0.004757026505153009</v>
      </c>
      <c r="D14" s="81" t="s">
        <v>2084</v>
      </c>
      <c r="E14" s="81" t="b">
        <v>0</v>
      </c>
      <c r="F14" s="81" t="b">
        <v>0</v>
      </c>
      <c r="G14" s="81" t="b">
        <v>0</v>
      </c>
    </row>
    <row r="15" spans="1:7" ht="15">
      <c r="A15" s="81" t="s">
        <v>1285</v>
      </c>
      <c r="B15" s="81">
        <v>28</v>
      </c>
      <c r="C15" s="119">
        <v>0.004684630815545947</v>
      </c>
      <c r="D15" s="81" t="s">
        <v>2084</v>
      </c>
      <c r="E15" s="81" t="b">
        <v>0</v>
      </c>
      <c r="F15" s="81" t="b">
        <v>0</v>
      </c>
      <c r="G15" s="81" t="b">
        <v>0</v>
      </c>
    </row>
    <row r="16" spans="1:7" ht="15">
      <c r="A16" s="81" t="s">
        <v>1286</v>
      </c>
      <c r="B16" s="81">
        <v>27</v>
      </c>
      <c r="C16" s="119">
        <v>0.004609155671388199</v>
      </c>
      <c r="D16" s="81" t="s">
        <v>2084</v>
      </c>
      <c r="E16" s="81" t="b">
        <v>0</v>
      </c>
      <c r="F16" s="81" t="b">
        <v>0</v>
      </c>
      <c r="G16" s="81" t="b">
        <v>0</v>
      </c>
    </row>
    <row r="17" spans="1:7" ht="15">
      <c r="A17" s="81" t="s">
        <v>1287</v>
      </c>
      <c r="B17" s="81">
        <v>26</v>
      </c>
      <c r="C17" s="119">
        <v>0.004941573266416475</v>
      </c>
      <c r="D17" s="81" t="s">
        <v>2084</v>
      </c>
      <c r="E17" s="81" t="b">
        <v>0</v>
      </c>
      <c r="F17" s="81" t="b">
        <v>0</v>
      </c>
      <c r="G17" s="81" t="b">
        <v>0</v>
      </c>
    </row>
    <row r="18" spans="1:7" ht="15">
      <c r="A18" s="81" t="s">
        <v>1288</v>
      </c>
      <c r="B18" s="81">
        <v>24</v>
      </c>
      <c r="C18" s="119">
        <v>0.004181989405439076</v>
      </c>
      <c r="D18" s="81" t="s">
        <v>2084</v>
      </c>
      <c r="E18" s="81" t="b">
        <v>0</v>
      </c>
      <c r="F18" s="81" t="b">
        <v>0</v>
      </c>
      <c r="G18" s="81" t="b">
        <v>0</v>
      </c>
    </row>
    <row r="19" spans="1:7" ht="15">
      <c r="A19" s="81" t="s">
        <v>1289</v>
      </c>
      <c r="B19" s="81">
        <v>23</v>
      </c>
      <c r="C19" s="119">
        <v>0.004473699458990111</v>
      </c>
      <c r="D19" s="81" t="s">
        <v>2084</v>
      </c>
      <c r="E19" s="81" t="b">
        <v>0</v>
      </c>
      <c r="F19" s="81" t="b">
        <v>0</v>
      </c>
      <c r="G19" s="81" t="b">
        <v>0</v>
      </c>
    </row>
    <row r="20" spans="1:7" ht="15">
      <c r="A20" s="81" t="s">
        <v>1290</v>
      </c>
      <c r="B20" s="81">
        <v>23</v>
      </c>
      <c r="C20" s="119">
        <v>0.004581539955104134</v>
      </c>
      <c r="D20" s="81" t="s">
        <v>2084</v>
      </c>
      <c r="E20" s="81" t="b">
        <v>1</v>
      </c>
      <c r="F20" s="81" t="b">
        <v>0</v>
      </c>
      <c r="G20" s="81" t="b">
        <v>0</v>
      </c>
    </row>
    <row r="21" spans="1:7" ht="15">
      <c r="A21" s="81" t="s">
        <v>1291</v>
      </c>
      <c r="B21" s="81">
        <v>21</v>
      </c>
      <c r="C21" s="119">
        <v>0.004084682114730101</v>
      </c>
      <c r="D21" s="81" t="s">
        <v>2084</v>
      </c>
      <c r="E21" s="81" t="b">
        <v>0</v>
      </c>
      <c r="F21" s="81" t="b">
        <v>0</v>
      </c>
      <c r="G21" s="81" t="b">
        <v>0</v>
      </c>
    </row>
    <row r="22" spans="1:7" ht="15">
      <c r="A22" s="81" t="s">
        <v>1292</v>
      </c>
      <c r="B22" s="81">
        <v>21</v>
      </c>
      <c r="C22" s="119">
        <v>0.004084682114730101</v>
      </c>
      <c r="D22" s="81" t="s">
        <v>2084</v>
      </c>
      <c r="E22" s="81" t="b">
        <v>0</v>
      </c>
      <c r="F22" s="81" t="b">
        <v>0</v>
      </c>
      <c r="G22" s="81" t="b">
        <v>0</v>
      </c>
    </row>
    <row r="23" spans="1:7" ht="15">
      <c r="A23" s="81" t="s">
        <v>1293</v>
      </c>
      <c r="B23" s="81">
        <v>21</v>
      </c>
      <c r="C23" s="119">
        <v>0.003991270715182538</v>
      </c>
      <c r="D23" s="81" t="s">
        <v>2084</v>
      </c>
      <c r="E23" s="81" t="b">
        <v>0</v>
      </c>
      <c r="F23" s="81" t="b">
        <v>0</v>
      </c>
      <c r="G23" s="81" t="b">
        <v>0</v>
      </c>
    </row>
    <row r="24" spans="1:7" ht="15">
      <c r="A24" s="81" t="s">
        <v>1294</v>
      </c>
      <c r="B24" s="81">
        <v>20</v>
      </c>
      <c r="C24" s="119">
        <v>0.004188231023658021</v>
      </c>
      <c r="D24" s="81" t="s">
        <v>2084</v>
      </c>
      <c r="E24" s="81" t="b">
        <v>0</v>
      </c>
      <c r="F24" s="81" t="b">
        <v>0</v>
      </c>
      <c r="G24" s="81" t="b">
        <v>0</v>
      </c>
    </row>
    <row r="25" spans="1:7" ht="15">
      <c r="A25" s="81" t="s">
        <v>1295</v>
      </c>
      <c r="B25" s="81">
        <v>20</v>
      </c>
      <c r="C25" s="119">
        <v>0.003983947787047073</v>
      </c>
      <c r="D25" s="81" t="s">
        <v>2084</v>
      </c>
      <c r="E25" s="81" t="b">
        <v>0</v>
      </c>
      <c r="F25" s="81" t="b">
        <v>0</v>
      </c>
      <c r="G25" s="81" t="b">
        <v>0</v>
      </c>
    </row>
    <row r="26" spans="1:7" ht="15">
      <c r="A26" s="81" t="s">
        <v>1296</v>
      </c>
      <c r="B26" s="81">
        <v>19</v>
      </c>
      <c r="C26" s="119">
        <v>0.003695664770470092</v>
      </c>
      <c r="D26" s="81" t="s">
        <v>2084</v>
      </c>
      <c r="E26" s="81" t="b">
        <v>0</v>
      </c>
      <c r="F26" s="81" t="b">
        <v>0</v>
      </c>
      <c r="G26" s="81" t="b">
        <v>0</v>
      </c>
    </row>
    <row r="27" spans="1:7" ht="15">
      <c r="A27" s="81" t="s">
        <v>1297</v>
      </c>
      <c r="B27" s="81">
        <v>19</v>
      </c>
      <c r="C27" s="119">
        <v>0.003784750397694719</v>
      </c>
      <c r="D27" s="81" t="s">
        <v>2084</v>
      </c>
      <c r="E27" s="81" t="b">
        <v>0</v>
      </c>
      <c r="F27" s="81" t="b">
        <v>0</v>
      </c>
      <c r="G27" s="81" t="b">
        <v>0</v>
      </c>
    </row>
    <row r="28" spans="1:7" ht="15">
      <c r="A28" s="81" t="s">
        <v>1298</v>
      </c>
      <c r="B28" s="81">
        <v>18</v>
      </c>
      <c r="C28" s="119">
        <v>0.0035855530083423654</v>
      </c>
      <c r="D28" s="81" t="s">
        <v>2084</v>
      </c>
      <c r="E28" s="81" t="b">
        <v>0</v>
      </c>
      <c r="F28" s="81" t="b">
        <v>0</v>
      </c>
      <c r="G28" s="81" t="b">
        <v>0</v>
      </c>
    </row>
    <row r="29" spans="1:7" ht="15">
      <c r="A29" s="81" t="s">
        <v>1299</v>
      </c>
      <c r="B29" s="81">
        <v>18</v>
      </c>
      <c r="C29" s="119">
        <v>0.0035855530083423654</v>
      </c>
      <c r="D29" s="81" t="s">
        <v>2084</v>
      </c>
      <c r="E29" s="81" t="b">
        <v>0</v>
      </c>
      <c r="F29" s="81" t="b">
        <v>0</v>
      </c>
      <c r="G29" s="81" t="b">
        <v>0</v>
      </c>
    </row>
    <row r="30" spans="1:7" ht="15">
      <c r="A30" s="81" t="s">
        <v>1300</v>
      </c>
      <c r="B30" s="81">
        <v>18</v>
      </c>
      <c r="C30" s="119">
        <v>0.0038701501387052345</v>
      </c>
      <c r="D30" s="81" t="s">
        <v>2084</v>
      </c>
      <c r="E30" s="81" t="b">
        <v>0</v>
      </c>
      <c r="F30" s="81" t="b">
        <v>0</v>
      </c>
      <c r="G30" s="81" t="b">
        <v>0</v>
      </c>
    </row>
    <row r="31" spans="1:7" ht="15">
      <c r="A31" s="81" t="s">
        <v>1301</v>
      </c>
      <c r="B31" s="81">
        <v>18</v>
      </c>
      <c r="C31" s="119">
        <v>0.0063824225185072185</v>
      </c>
      <c r="D31" s="81" t="s">
        <v>2084</v>
      </c>
      <c r="E31" s="81" t="b">
        <v>0</v>
      </c>
      <c r="F31" s="81" t="b">
        <v>0</v>
      </c>
      <c r="G31" s="81" t="b">
        <v>0</v>
      </c>
    </row>
    <row r="32" spans="1:7" ht="15">
      <c r="A32" s="81" t="s">
        <v>1302</v>
      </c>
      <c r="B32" s="81">
        <v>17</v>
      </c>
      <c r="C32" s="119">
        <v>0.003655141797666055</v>
      </c>
      <c r="D32" s="81" t="s">
        <v>2084</v>
      </c>
      <c r="E32" s="81" t="b">
        <v>0</v>
      </c>
      <c r="F32" s="81" t="b">
        <v>0</v>
      </c>
      <c r="G32" s="81" t="b">
        <v>0</v>
      </c>
    </row>
    <row r="33" spans="1:7" ht="15">
      <c r="A33" s="81" t="s">
        <v>1303</v>
      </c>
      <c r="B33" s="81">
        <v>17</v>
      </c>
      <c r="C33" s="119">
        <v>0.0037568540175974712</v>
      </c>
      <c r="D33" s="81" t="s">
        <v>2084</v>
      </c>
      <c r="E33" s="81" t="b">
        <v>0</v>
      </c>
      <c r="F33" s="81" t="b">
        <v>0</v>
      </c>
      <c r="G33" s="81" t="b">
        <v>0</v>
      </c>
    </row>
    <row r="34" spans="1:7" ht="15">
      <c r="A34" s="81" t="s">
        <v>1304</v>
      </c>
      <c r="B34" s="81">
        <v>15</v>
      </c>
      <c r="C34" s="119">
        <v>0.003515390729629398</v>
      </c>
      <c r="D34" s="81" t="s">
        <v>2084</v>
      </c>
      <c r="E34" s="81" t="b">
        <v>0</v>
      </c>
      <c r="F34" s="81" t="b">
        <v>0</v>
      </c>
      <c r="G34" s="81" t="b">
        <v>0</v>
      </c>
    </row>
    <row r="35" spans="1:7" ht="15">
      <c r="A35" s="81" t="s">
        <v>1305</v>
      </c>
      <c r="B35" s="81">
        <v>15</v>
      </c>
      <c r="C35" s="119">
        <v>0.0034112710024153045</v>
      </c>
      <c r="D35" s="81" t="s">
        <v>2084</v>
      </c>
      <c r="E35" s="81" t="b">
        <v>0</v>
      </c>
      <c r="F35" s="81" t="b">
        <v>0</v>
      </c>
      <c r="G35" s="81" t="b">
        <v>0</v>
      </c>
    </row>
    <row r="36" spans="1:7" ht="15">
      <c r="A36" s="81" t="s">
        <v>1306</v>
      </c>
      <c r="B36" s="81">
        <v>14</v>
      </c>
      <c r="C36" s="119">
        <v>0.004122568875468748</v>
      </c>
      <c r="D36" s="81" t="s">
        <v>2084</v>
      </c>
      <c r="E36" s="81" t="b">
        <v>0</v>
      </c>
      <c r="F36" s="81" t="b">
        <v>0</v>
      </c>
      <c r="G36" s="81" t="b">
        <v>0</v>
      </c>
    </row>
    <row r="37" spans="1:7" ht="15">
      <c r="A37" s="81" t="s">
        <v>1307</v>
      </c>
      <c r="B37" s="81">
        <v>13</v>
      </c>
      <c r="C37" s="119">
        <v>0.0029564348687599307</v>
      </c>
      <c r="D37" s="81" t="s">
        <v>2084</v>
      </c>
      <c r="E37" s="81" t="b">
        <v>0</v>
      </c>
      <c r="F37" s="81" t="b">
        <v>0</v>
      </c>
      <c r="G37" s="81" t="b">
        <v>0</v>
      </c>
    </row>
    <row r="38" spans="1:7" ht="15">
      <c r="A38" s="81" t="s">
        <v>1308</v>
      </c>
      <c r="B38" s="81">
        <v>13</v>
      </c>
      <c r="C38" s="119">
        <v>0.0030466719656788116</v>
      </c>
      <c r="D38" s="81" t="s">
        <v>2084</v>
      </c>
      <c r="E38" s="81" t="b">
        <v>0</v>
      </c>
      <c r="F38" s="81" t="b">
        <v>0</v>
      </c>
      <c r="G38" s="81" t="b">
        <v>0</v>
      </c>
    </row>
    <row r="39" spans="1:7" ht="15">
      <c r="A39" s="81" t="s">
        <v>1309</v>
      </c>
      <c r="B39" s="81">
        <v>13</v>
      </c>
      <c r="C39" s="119">
        <v>0.0036543160707973787</v>
      </c>
      <c r="D39" s="81" t="s">
        <v>2084</v>
      </c>
      <c r="E39" s="81" t="b">
        <v>0</v>
      </c>
      <c r="F39" s="81" t="b">
        <v>0</v>
      </c>
      <c r="G39" s="81" t="b">
        <v>0</v>
      </c>
    </row>
    <row r="40" spans="1:7" ht="15">
      <c r="A40" s="81" t="s">
        <v>1310</v>
      </c>
      <c r="B40" s="81">
        <v>13</v>
      </c>
      <c r="C40" s="119">
        <v>0.003144765274696822</v>
      </c>
      <c r="D40" s="81" t="s">
        <v>2084</v>
      </c>
      <c r="E40" s="81" t="b">
        <v>0</v>
      </c>
      <c r="F40" s="81" t="b">
        <v>0</v>
      </c>
      <c r="G40" s="81" t="b">
        <v>0</v>
      </c>
    </row>
    <row r="41" spans="1:7" ht="15">
      <c r="A41" s="81" t="s">
        <v>1311</v>
      </c>
      <c r="B41" s="81">
        <v>13</v>
      </c>
      <c r="C41" s="119">
        <v>0.0029564348687599307</v>
      </c>
      <c r="D41" s="81" t="s">
        <v>2084</v>
      </c>
      <c r="E41" s="81" t="b">
        <v>0</v>
      </c>
      <c r="F41" s="81" t="b">
        <v>0</v>
      </c>
      <c r="G41" s="81" t="b">
        <v>0</v>
      </c>
    </row>
    <row r="42" spans="1:7" ht="15">
      <c r="A42" s="81" t="s">
        <v>1312</v>
      </c>
      <c r="B42" s="81">
        <v>12</v>
      </c>
      <c r="C42" s="119">
        <v>0.0031116865532122245</v>
      </c>
      <c r="D42" s="81" t="s">
        <v>2084</v>
      </c>
      <c r="E42" s="81" t="b">
        <v>0</v>
      </c>
      <c r="F42" s="81" t="b">
        <v>0</v>
      </c>
      <c r="G42" s="81" t="b">
        <v>0</v>
      </c>
    </row>
    <row r="43" spans="1:7" ht="15">
      <c r="A43" s="81" t="s">
        <v>1313</v>
      </c>
      <c r="B43" s="81">
        <v>12</v>
      </c>
      <c r="C43" s="119">
        <v>0.0028123125837035187</v>
      </c>
      <c r="D43" s="81" t="s">
        <v>2084</v>
      </c>
      <c r="E43" s="81" t="b">
        <v>0</v>
      </c>
      <c r="F43" s="81" t="b">
        <v>0</v>
      </c>
      <c r="G43" s="81" t="b">
        <v>0</v>
      </c>
    </row>
    <row r="44" spans="1:7" ht="15">
      <c r="A44" s="81" t="s">
        <v>1314</v>
      </c>
      <c r="B44" s="81">
        <v>12</v>
      </c>
      <c r="C44" s="119">
        <v>0.0031116865532122245</v>
      </c>
      <c r="D44" s="81" t="s">
        <v>2084</v>
      </c>
      <c r="E44" s="81" t="b">
        <v>0</v>
      </c>
      <c r="F44" s="81" t="b">
        <v>0</v>
      </c>
      <c r="G44" s="81" t="b">
        <v>0</v>
      </c>
    </row>
    <row r="45" spans="1:7" ht="15">
      <c r="A45" s="81" t="s">
        <v>1315</v>
      </c>
      <c r="B45" s="81">
        <v>12</v>
      </c>
      <c r="C45" s="119">
        <v>0.0029028602535662975</v>
      </c>
      <c r="D45" s="81" t="s">
        <v>2084</v>
      </c>
      <c r="E45" s="81" t="b">
        <v>0</v>
      </c>
      <c r="F45" s="81" t="b">
        <v>0</v>
      </c>
      <c r="G45" s="81" t="b">
        <v>0</v>
      </c>
    </row>
    <row r="46" spans="1:7" ht="15">
      <c r="A46" s="81" t="s">
        <v>1316</v>
      </c>
      <c r="B46" s="81">
        <v>12</v>
      </c>
      <c r="C46" s="119">
        <v>0.0029028602535662975</v>
      </c>
      <c r="D46" s="81" t="s">
        <v>2084</v>
      </c>
      <c r="E46" s="81" t="b">
        <v>0</v>
      </c>
      <c r="F46" s="81" t="b">
        <v>0</v>
      </c>
      <c r="G46" s="81" t="b">
        <v>0</v>
      </c>
    </row>
    <row r="47" spans="1:7" ht="15">
      <c r="A47" s="81" t="s">
        <v>1317</v>
      </c>
      <c r="B47" s="81">
        <v>12</v>
      </c>
      <c r="C47" s="119">
        <v>0.003723361884929411</v>
      </c>
      <c r="D47" s="81" t="s">
        <v>2084</v>
      </c>
      <c r="E47" s="81" t="b">
        <v>0</v>
      </c>
      <c r="F47" s="81" t="b">
        <v>0</v>
      </c>
      <c r="G47" s="81" t="b">
        <v>0</v>
      </c>
    </row>
    <row r="48" spans="1:7" ht="15">
      <c r="A48" s="81" t="s">
        <v>1318</v>
      </c>
      <c r="B48" s="81">
        <v>11</v>
      </c>
      <c r="C48" s="119">
        <v>0.002852379340444539</v>
      </c>
      <c r="D48" s="81" t="s">
        <v>2084</v>
      </c>
      <c r="E48" s="81" t="b">
        <v>0</v>
      </c>
      <c r="F48" s="81" t="b">
        <v>0</v>
      </c>
      <c r="G48" s="81" t="b">
        <v>0</v>
      </c>
    </row>
    <row r="49" spans="1:7" ht="15">
      <c r="A49" s="81" t="s">
        <v>1319</v>
      </c>
      <c r="B49" s="81">
        <v>11</v>
      </c>
      <c r="C49" s="119">
        <v>0.0026609552324357725</v>
      </c>
      <c r="D49" s="81" t="s">
        <v>2084</v>
      </c>
      <c r="E49" s="81" t="b">
        <v>0</v>
      </c>
      <c r="F49" s="81" t="b">
        <v>0</v>
      </c>
      <c r="G49" s="81" t="b">
        <v>0</v>
      </c>
    </row>
    <row r="50" spans="1:7" ht="15">
      <c r="A50" s="81" t="s">
        <v>1320</v>
      </c>
      <c r="B50" s="81">
        <v>11</v>
      </c>
      <c r="C50" s="119">
        <v>0.0026609552324357725</v>
      </c>
      <c r="D50" s="81" t="s">
        <v>2084</v>
      </c>
      <c r="E50" s="81" t="b">
        <v>0</v>
      </c>
      <c r="F50" s="81" t="b">
        <v>0</v>
      </c>
      <c r="G50" s="81" t="b">
        <v>0</v>
      </c>
    </row>
    <row r="51" spans="1:7" ht="15">
      <c r="A51" s="81" t="s">
        <v>1321</v>
      </c>
      <c r="B51" s="81">
        <v>11</v>
      </c>
      <c r="C51" s="119">
        <v>0.0026609552324357725</v>
      </c>
      <c r="D51" s="81" t="s">
        <v>2084</v>
      </c>
      <c r="E51" s="81" t="b">
        <v>0</v>
      </c>
      <c r="F51" s="81" t="b">
        <v>0</v>
      </c>
      <c r="G51" s="81" t="b">
        <v>0</v>
      </c>
    </row>
    <row r="52" spans="1:7" ht="15">
      <c r="A52" s="81" t="s">
        <v>1322</v>
      </c>
      <c r="B52" s="81">
        <v>11</v>
      </c>
      <c r="C52" s="119">
        <v>0.0026609552324357725</v>
      </c>
      <c r="D52" s="81" t="s">
        <v>2084</v>
      </c>
      <c r="E52" s="81" t="b">
        <v>0</v>
      </c>
      <c r="F52" s="81" t="b">
        <v>0</v>
      </c>
      <c r="G52" s="81" t="b">
        <v>0</v>
      </c>
    </row>
    <row r="53" spans="1:7" ht="15">
      <c r="A53" s="81" t="s">
        <v>1323</v>
      </c>
      <c r="B53" s="81">
        <v>10</v>
      </c>
      <c r="C53" s="119">
        <v>0.0025930721276768535</v>
      </c>
      <c r="D53" s="81" t="s">
        <v>2084</v>
      </c>
      <c r="E53" s="81" t="b">
        <v>0</v>
      </c>
      <c r="F53" s="81" t="b">
        <v>0</v>
      </c>
      <c r="G53" s="81" t="b">
        <v>0</v>
      </c>
    </row>
    <row r="54" spans="1:7" ht="15">
      <c r="A54" s="81" t="s">
        <v>1324</v>
      </c>
      <c r="B54" s="81">
        <v>10</v>
      </c>
      <c r="C54" s="119">
        <v>0.0028110123621518297</v>
      </c>
      <c r="D54" s="81" t="s">
        <v>2084</v>
      </c>
      <c r="E54" s="81" t="b">
        <v>0</v>
      </c>
      <c r="F54" s="81" t="b">
        <v>0</v>
      </c>
      <c r="G54" s="81" t="b">
        <v>0</v>
      </c>
    </row>
    <row r="55" spans="1:7" ht="15">
      <c r="A55" s="81" t="s">
        <v>1325</v>
      </c>
      <c r="B55" s="81">
        <v>10</v>
      </c>
      <c r="C55" s="119">
        <v>0.0025930721276768535</v>
      </c>
      <c r="D55" s="81" t="s">
        <v>2084</v>
      </c>
      <c r="E55" s="81" t="b">
        <v>0</v>
      </c>
      <c r="F55" s="81" t="b">
        <v>0</v>
      </c>
      <c r="G55" s="81" t="b">
        <v>0</v>
      </c>
    </row>
    <row r="56" spans="1:7" ht="15">
      <c r="A56" s="81" t="s">
        <v>1326</v>
      </c>
      <c r="B56" s="81">
        <v>10</v>
      </c>
      <c r="C56" s="119">
        <v>0.0025017033366211924</v>
      </c>
      <c r="D56" s="81" t="s">
        <v>2084</v>
      </c>
      <c r="E56" s="81" t="b">
        <v>0</v>
      </c>
      <c r="F56" s="81" t="b">
        <v>0</v>
      </c>
      <c r="G56" s="81" t="b">
        <v>0</v>
      </c>
    </row>
    <row r="57" spans="1:7" ht="15">
      <c r="A57" s="81" t="s">
        <v>1327</v>
      </c>
      <c r="B57" s="81">
        <v>10</v>
      </c>
      <c r="C57" s="119">
        <v>0.0025017033366211924</v>
      </c>
      <c r="D57" s="81" t="s">
        <v>2084</v>
      </c>
      <c r="E57" s="81" t="b">
        <v>0</v>
      </c>
      <c r="F57" s="81" t="b">
        <v>0</v>
      </c>
      <c r="G57" s="81" t="b">
        <v>0</v>
      </c>
    </row>
    <row r="58" spans="1:7" ht="15">
      <c r="A58" s="81" t="s">
        <v>1328</v>
      </c>
      <c r="B58" s="81">
        <v>10</v>
      </c>
      <c r="C58" s="119">
        <v>0.0025017033366211924</v>
      </c>
      <c r="D58" s="81" t="s">
        <v>2084</v>
      </c>
      <c r="E58" s="81" t="b">
        <v>0</v>
      </c>
      <c r="F58" s="81" t="b">
        <v>0</v>
      </c>
      <c r="G58" s="81" t="b">
        <v>0</v>
      </c>
    </row>
    <row r="59" spans="1:7" ht="15">
      <c r="A59" s="81" t="s">
        <v>1329</v>
      </c>
      <c r="B59" s="81">
        <v>10</v>
      </c>
      <c r="C59" s="119">
        <v>0.0025017033366211924</v>
      </c>
      <c r="D59" s="81" t="s">
        <v>2084</v>
      </c>
      <c r="E59" s="81" t="b">
        <v>0</v>
      </c>
      <c r="F59" s="81" t="b">
        <v>0</v>
      </c>
      <c r="G59" s="81" t="b">
        <v>0</v>
      </c>
    </row>
    <row r="60" spans="1:7" ht="15">
      <c r="A60" s="81" t="s">
        <v>1330</v>
      </c>
      <c r="B60" s="81">
        <v>10</v>
      </c>
      <c r="C60" s="119">
        <v>0.0028110123621518297</v>
      </c>
      <c r="D60" s="81" t="s">
        <v>2084</v>
      </c>
      <c r="E60" s="81" t="b">
        <v>0</v>
      </c>
      <c r="F60" s="81" t="b">
        <v>0</v>
      </c>
      <c r="G60" s="81" t="b">
        <v>0</v>
      </c>
    </row>
    <row r="61" spans="1:7" ht="15">
      <c r="A61" s="81" t="s">
        <v>1331</v>
      </c>
      <c r="B61" s="81">
        <v>10</v>
      </c>
      <c r="C61" s="119">
        <v>0.0026952137459823272</v>
      </c>
      <c r="D61" s="81" t="s">
        <v>2084</v>
      </c>
      <c r="E61" s="81" t="b">
        <v>0</v>
      </c>
      <c r="F61" s="81" t="b">
        <v>0</v>
      </c>
      <c r="G61" s="81" t="b">
        <v>0</v>
      </c>
    </row>
    <row r="62" spans="1:7" ht="15">
      <c r="A62" s="81" t="s">
        <v>1332</v>
      </c>
      <c r="B62" s="81">
        <v>10</v>
      </c>
      <c r="C62" s="119">
        <v>0.0025017033366211924</v>
      </c>
      <c r="D62" s="81" t="s">
        <v>2084</v>
      </c>
      <c r="E62" s="81" t="b">
        <v>0</v>
      </c>
      <c r="F62" s="81" t="b">
        <v>0</v>
      </c>
      <c r="G62" s="81" t="b">
        <v>0</v>
      </c>
    </row>
    <row r="63" spans="1:7" ht="15">
      <c r="A63" s="81" t="s">
        <v>1333</v>
      </c>
      <c r="B63" s="81">
        <v>9</v>
      </c>
      <c r="C63" s="119">
        <v>0.0023337649149091683</v>
      </c>
      <c r="D63" s="81" t="s">
        <v>2084</v>
      </c>
      <c r="E63" s="81" t="b">
        <v>0</v>
      </c>
      <c r="F63" s="81" t="b">
        <v>0</v>
      </c>
      <c r="G63" s="81" t="b">
        <v>0</v>
      </c>
    </row>
    <row r="64" spans="1:7" ht="15">
      <c r="A64" s="81" t="s">
        <v>1334</v>
      </c>
      <c r="B64" s="81">
        <v>9</v>
      </c>
      <c r="C64" s="119">
        <v>0.0027925214136970584</v>
      </c>
      <c r="D64" s="81" t="s">
        <v>2084</v>
      </c>
      <c r="E64" s="81" t="b">
        <v>0</v>
      </c>
      <c r="F64" s="81" t="b">
        <v>0</v>
      </c>
      <c r="G64" s="81" t="b">
        <v>0</v>
      </c>
    </row>
    <row r="65" spans="1:7" ht="15">
      <c r="A65" s="81" t="s">
        <v>1335</v>
      </c>
      <c r="B65" s="81">
        <v>9</v>
      </c>
      <c r="C65" s="119">
        <v>0.0023337649149091683</v>
      </c>
      <c r="D65" s="81" t="s">
        <v>2084</v>
      </c>
      <c r="E65" s="81" t="b">
        <v>0</v>
      </c>
      <c r="F65" s="81" t="b">
        <v>0</v>
      </c>
      <c r="G65" s="81" t="b">
        <v>0</v>
      </c>
    </row>
    <row r="66" spans="1:7" ht="15">
      <c r="A66" s="81" t="s">
        <v>1336</v>
      </c>
      <c r="B66" s="81">
        <v>9</v>
      </c>
      <c r="C66" s="119">
        <v>0.0023337649149091683</v>
      </c>
      <c r="D66" s="81" t="s">
        <v>2084</v>
      </c>
      <c r="E66" s="81" t="b">
        <v>0</v>
      </c>
      <c r="F66" s="81" t="b">
        <v>0</v>
      </c>
      <c r="G66" s="81" t="b">
        <v>0</v>
      </c>
    </row>
    <row r="67" spans="1:7" ht="15">
      <c r="A67" s="81" t="s">
        <v>1337</v>
      </c>
      <c r="B67" s="81">
        <v>9</v>
      </c>
      <c r="C67" s="119">
        <v>0.0025299111259366467</v>
      </c>
      <c r="D67" s="81" t="s">
        <v>2084</v>
      </c>
      <c r="E67" s="81" t="b">
        <v>0</v>
      </c>
      <c r="F67" s="81" t="b">
        <v>0</v>
      </c>
      <c r="G67" s="81" t="b">
        <v>0</v>
      </c>
    </row>
    <row r="68" spans="1:7" ht="15">
      <c r="A68" s="81" t="s">
        <v>1338</v>
      </c>
      <c r="B68" s="81">
        <v>9</v>
      </c>
      <c r="C68" s="119">
        <v>0.0023337649149091683</v>
      </c>
      <c r="D68" s="81" t="s">
        <v>2084</v>
      </c>
      <c r="E68" s="81" t="b">
        <v>0</v>
      </c>
      <c r="F68" s="81" t="b">
        <v>0</v>
      </c>
      <c r="G68" s="81" t="b">
        <v>0</v>
      </c>
    </row>
    <row r="69" spans="1:7" ht="15">
      <c r="A69" s="81" t="s">
        <v>1339</v>
      </c>
      <c r="B69" s="81">
        <v>9</v>
      </c>
      <c r="C69" s="119">
        <v>0.0023337649149091683</v>
      </c>
      <c r="D69" s="81" t="s">
        <v>2084</v>
      </c>
      <c r="E69" s="81" t="b">
        <v>0</v>
      </c>
      <c r="F69" s="81" t="b">
        <v>0</v>
      </c>
      <c r="G69" s="81" t="b">
        <v>0</v>
      </c>
    </row>
    <row r="70" spans="1:7" ht="15">
      <c r="A70" s="81" t="s">
        <v>1340</v>
      </c>
      <c r="B70" s="81">
        <v>9</v>
      </c>
      <c r="C70" s="119">
        <v>0.0023337649149091683</v>
      </c>
      <c r="D70" s="81" t="s">
        <v>2084</v>
      </c>
      <c r="E70" s="81" t="b">
        <v>0</v>
      </c>
      <c r="F70" s="81" t="b">
        <v>0</v>
      </c>
      <c r="G70" s="81" t="b">
        <v>0</v>
      </c>
    </row>
    <row r="71" spans="1:7" ht="15">
      <c r="A71" s="81" t="s">
        <v>1341</v>
      </c>
      <c r="B71" s="81">
        <v>8</v>
      </c>
      <c r="C71" s="119">
        <v>0.0022488098897214637</v>
      </c>
      <c r="D71" s="81" t="s">
        <v>2084</v>
      </c>
      <c r="E71" s="81" t="b">
        <v>0</v>
      </c>
      <c r="F71" s="81" t="b">
        <v>0</v>
      </c>
      <c r="G71" s="81" t="b">
        <v>0</v>
      </c>
    </row>
    <row r="72" spans="1:7" ht="15">
      <c r="A72" s="81" t="s">
        <v>1342</v>
      </c>
      <c r="B72" s="81">
        <v>8</v>
      </c>
      <c r="C72" s="119">
        <v>0.002156170996785862</v>
      </c>
      <c r="D72" s="81" t="s">
        <v>2084</v>
      </c>
      <c r="E72" s="81" t="b">
        <v>0</v>
      </c>
      <c r="F72" s="81" t="b">
        <v>0</v>
      </c>
      <c r="G72" s="81" t="b">
        <v>0</v>
      </c>
    </row>
    <row r="73" spans="1:7" ht="15">
      <c r="A73" s="81" t="s">
        <v>1343</v>
      </c>
      <c r="B73" s="81">
        <v>8</v>
      </c>
      <c r="C73" s="119">
        <v>0.002156170996785862</v>
      </c>
      <c r="D73" s="81" t="s">
        <v>2084</v>
      </c>
      <c r="E73" s="81" t="b">
        <v>0</v>
      </c>
      <c r="F73" s="81" t="b">
        <v>0</v>
      </c>
      <c r="G73" s="81" t="b">
        <v>0</v>
      </c>
    </row>
    <row r="74" spans="1:7" ht="15">
      <c r="A74" s="81" t="s">
        <v>1344</v>
      </c>
      <c r="B74" s="81">
        <v>8</v>
      </c>
      <c r="C74" s="119">
        <v>0.002156170996785862</v>
      </c>
      <c r="D74" s="81" t="s">
        <v>2084</v>
      </c>
      <c r="E74" s="81" t="b">
        <v>0</v>
      </c>
      <c r="F74" s="81" t="b">
        <v>0</v>
      </c>
      <c r="G74" s="81" t="b">
        <v>0</v>
      </c>
    </row>
    <row r="75" spans="1:7" ht="15">
      <c r="A75" s="81" t="s">
        <v>1345</v>
      </c>
      <c r="B75" s="81">
        <v>8</v>
      </c>
      <c r="C75" s="119">
        <v>0.002156170996785862</v>
      </c>
      <c r="D75" s="81" t="s">
        <v>2084</v>
      </c>
      <c r="E75" s="81" t="b">
        <v>0</v>
      </c>
      <c r="F75" s="81" t="b">
        <v>0</v>
      </c>
      <c r="G75" s="81" t="b">
        <v>0</v>
      </c>
    </row>
    <row r="76" spans="1:7" ht="15">
      <c r="A76" s="81" t="s">
        <v>1346</v>
      </c>
      <c r="B76" s="81">
        <v>8</v>
      </c>
      <c r="C76" s="119">
        <v>0.002156170996785862</v>
      </c>
      <c r="D76" s="81" t="s">
        <v>2084</v>
      </c>
      <c r="E76" s="81" t="b">
        <v>0</v>
      </c>
      <c r="F76" s="81" t="b">
        <v>0</v>
      </c>
      <c r="G76" s="81" t="b">
        <v>0</v>
      </c>
    </row>
    <row r="77" spans="1:7" ht="15">
      <c r="A77" s="81" t="s">
        <v>1347</v>
      </c>
      <c r="B77" s="81">
        <v>8</v>
      </c>
      <c r="C77" s="119">
        <v>0.0022488098897214637</v>
      </c>
      <c r="D77" s="81" t="s">
        <v>2084</v>
      </c>
      <c r="E77" s="81" t="b">
        <v>0</v>
      </c>
      <c r="F77" s="81" t="b">
        <v>0</v>
      </c>
      <c r="G77" s="81" t="b">
        <v>0</v>
      </c>
    </row>
    <row r="78" spans="1:7" ht="15">
      <c r="A78" s="81" t="s">
        <v>1348</v>
      </c>
      <c r="B78" s="81">
        <v>8</v>
      </c>
      <c r="C78" s="119">
        <v>0.002156170996785862</v>
      </c>
      <c r="D78" s="81" t="s">
        <v>2084</v>
      </c>
      <c r="E78" s="81" t="b">
        <v>0</v>
      </c>
      <c r="F78" s="81" t="b">
        <v>0</v>
      </c>
      <c r="G78" s="81" t="b">
        <v>0</v>
      </c>
    </row>
    <row r="79" spans="1:7" ht="15">
      <c r="A79" s="81" t="s">
        <v>1349</v>
      </c>
      <c r="B79" s="81">
        <v>8</v>
      </c>
      <c r="C79" s="119">
        <v>0.0024822412566196076</v>
      </c>
      <c r="D79" s="81" t="s">
        <v>2084</v>
      </c>
      <c r="E79" s="81" t="b">
        <v>0</v>
      </c>
      <c r="F79" s="81" t="b">
        <v>0</v>
      </c>
      <c r="G79" s="81" t="b">
        <v>0</v>
      </c>
    </row>
    <row r="80" spans="1:7" ht="15">
      <c r="A80" s="81" t="s">
        <v>1350</v>
      </c>
      <c r="B80" s="81">
        <v>8</v>
      </c>
      <c r="C80" s="119">
        <v>0.002156170996785862</v>
      </c>
      <c r="D80" s="81" t="s">
        <v>2084</v>
      </c>
      <c r="E80" s="81" t="b">
        <v>0</v>
      </c>
      <c r="F80" s="81" t="b">
        <v>0</v>
      </c>
      <c r="G80" s="81" t="b">
        <v>0</v>
      </c>
    </row>
    <row r="81" spans="1:7" ht="15">
      <c r="A81" s="81" t="s">
        <v>1351</v>
      </c>
      <c r="B81" s="81">
        <v>8</v>
      </c>
      <c r="C81" s="119">
        <v>0.002156170996785862</v>
      </c>
      <c r="D81" s="81" t="s">
        <v>2084</v>
      </c>
      <c r="E81" s="81" t="b">
        <v>0</v>
      </c>
      <c r="F81" s="81" t="b">
        <v>0</v>
      </c>
      <c r="G81" s="81" t="b">
        <v>0</v>
      </c>
    </row>
    <row r="82" spans="1:7" ht="15">
      <c r="A82" s="81" t="s">
        <v>1352</v>
      </c>
      <c r="B82" s="81">
        <v>8</v>
      </c>
      <c r="C82" s="119">
        <v>0.002156170996785862</v>
      </c>
      <c r="D82" s="81" t="s">
        <v>2084</v>
      </c>
      <c r="E82" s="81" t="b">
        <v>0</v>
      </c>
      <c r="F82" s="81" t="b">
        <v>0</v>
      </c>
      <c r="G82" s="81" t="b">
        <v>0</v>
      </c>
    </row>
    <row r="83" spans="1:7" ht="15">
      <c r="A83" s="81" t="s">
        <v>1353</v>
      </c>
      <c r="B83" s="81">
        <v>8</v>
      </c>
      <c r="C83" s="119">
        <v>0.0022488098897214637</v>
      </c>
      <c r="D83" s="81" t="s">
        <v>2084</v>
      </c>
      <c r="E83" s="81" t="b">
        <v>0</v>
      </c>
      <c r="F83" s="81" t="b">
        <v>0</v>
      </c>
      <c r="G83" s="81" t="b">
        <v>0</v>
      </c>
    </row>
    <row r="84" spans="1:7" ht="15">
      <c r="A84" s="81" t="s">
        <v>1354</v>
      </c>
      <c r="B84" s="81">
        <v>8</v>
      </c>
      <c r="C84" s="119">
        <v>0.002156170996785862</v>
      </c>
      <c r="D84" s="81" t="s">
        <v>2084</v>
      </c>
      <c r="E84" s="81" t="b">
        <v>0</v>
      </c>
      <c r="F84" s="81" t="b">
        <v>0</v>
      </c>
      <c r="G84" s="81" t="b">
        <v>0</v>
      </c>
    </row>
    <row r="85" spans="1:7" ht="15">
      <c r="A85" s="81" t="s">
        <v>1355</v>
      </c>
      <c r="B85" s="81">
        <v>8</v>
      </c>
      <c r="C85" s="119">
        <v>0.002156170996785862</v>
      </c>
      <c r="D85" s="81" t="s">
        <v>2084</v>
      </c>
      <c r="E85" s="81" t="b">
        <v>0</v>
      </c>
      <c r="F85" s="81" t="b">
        <v>0</v>
      </c>
      <c r="G85" s="81" t="b">
        <v>0</v>
      </c>
    </row>
    <row r="86" spans="1:7" ht="15">
      <c r="A86" s="81" t="s">
        <v>1356</v>
      </c>
      <c r="B86" s="81">
        <v>8</v>
      </c>
      <c r="C86" s="119">
        <v>0.002156170996785862</v>
      </c>
      <c r="D86" s="81" t="s">
        <v>2084</v>
      </c>
      <c r="E86" s="81" t="b">
        <v>0</v>
      </c>
      <c r="F86" s="81" t="b">
        <v>0</v>
      </c>
      <c r="G86" s="81" t="b">
        <v>0</v>
      </c>
    </row>
    <row r="87" spans="1:7" ht="15">
      <c r="A87" s="81" t="s">
        <v>1357</v>
      </c>
      <c r="B87" s="81">
        <v>8</v>
      </c>
      <c r="C87" s="119">
        <v>0.002156170996785862</v>
      </c>
      <c r="D87" s="81" t="s">
        <v>2084</v>
      </c>
      <c r="E87" s="81" t="b">
        <v>0</v>
      </c>
      <c r="F87" s="81" t="b">
        <v>0</v>
      </c>
      <c r="G87" s="81" t="b">
        <v>0</v>
      </c>
    </row>
    <row r="88" spans="1:7" ht="15">
      <c r="A88" s="81" t="s">
        <v>1358</v>
      </c>
      <c r="B88" s="81">
        <v>8</v>
      </c>
      <c r="C88" s="119">
        <v>0.002156170996785862</v>
      </c>
      <c r="D88" s="81" t="s">
        <v>2084</v>
      </c>
      <c r="E88" s="81" t="b">
        <v>1</v>
      </c>
      <c r="F88" s="81" t="b">
        <v>0</v>
      </c>
      <c r="G88" s="81" t="b">
        <v>0</v>
      </c>
    </row>
    <row r="89" spans="1:7" ht="15">
      <c r="A89" s="81" t="s">
        <v>1359</v>
      </c>
      <c r="B89" s="81">
        <v>8</v>
      </c>
      <c r="C89" s="119">
        <v>0.002156170996785862</v>
      </c>
      <c r="D89" s="81" t="s">
        <v>2084</v>
      </c>
      <c r="E89" s="81" t="b">
        <v>0</v>
      </c>
      <c r="F89" s="81" t="b">
        <v>0</v>
      </c>
      <c r="G89" s="81" t="b">
        <v>0</v>
      </c>
    </row>
    <row r="90" spans="1:7" ht="15">
      <c r="A90" s="81" t="s">
        <v>1360</v>
      </c>
      <c r="B90" s="81">
        <v>7</v>
      </c>
      <c r="C90" s="119">
        <v>0.0019677086535062806</v>
      </c>
      <c r="D90" s="81" t="s">
        <v>2084</v>
      </c>
      <c r="E90" s="81" t="b">
        <v>1</v>
      </c>
      <c r="F90" s="81" t="b">
        <v>0</v>
      </c>
      <c r="G90" s="81" t="b">
        <v>0</v>
      </c>
    </row>
    <row r="91" spans="1:7" ht="15">
      <c r="A91" s="81" t="s">
        <v>1361</v>
      </c>
      <c r="B91" s="81">
        <v>7</v>
      </c>
      <c r="C91" s="119">
        <v>0.0019677086535062806</v>
      </c>
      <c r="D91" s="81" t="s">
        <v>2084</v>
      </c>
      <c r="E91" s="81" t="b">
        <v>1</v>
      </c>
      <c r="F91" s="81" t="b">
        <v>0</v>
      </c>
      <c r="G91" s="81" t="b">
        <v>0</v>
      </c>
    </row>
    <row r="92" spans="1:7" ht="15">
      <c r="A92" s="81" t="s">
        <v>1362</v>
      </c>
      <c r="B92" s="81">
        <v>7</v>
      </c>
      <c r="C92" s="119">
        <v>0.0019677086535062806</v>
      </c>
      <c r="D92" s="81" t="s">
        <v>2084</v>
      </c>
      <c r="E92" s="81" t="b">
        <v>0</v>
      </c>
      <c r="F92" s="81" t="b">
        <v>0</v>
      </c>
      <c r="G92" s="81" t="b">
        <v>0</v>
      </c>
    </row>
    <row r="93" spans="1:7" ht="15">
      <c r="A93" s="81" t="s">
        <v>1363</v>
      </c>
      <c r="B93" s="81">
        <v>7</v>
      </c>
      <c r="C93" s="119">
        <v>0.002728187150002273</v>
      </c>
      <c r="D93" s="81" t="s">
        <v>2084</v>
      </c>
      <c r="E93" s="81" t="b">
        <v>0</v>
      </c>
      <c r="F93" s="81" t="b">
        <v>0</v>
      </c>
      <c r="G93" s="81" t="b">
        <v>0</v>
      </c>
    </row>
    <row r="94" spans="1:7" ht="15">
      <c r="A94" s="81" t="s">
        <v>1364</v>
      </c>
      <c r="B94" s="81">
        <v>7</v>
      </c>
      <c r="C94" s="119">
        <v>0.002482053201641696</v>
      </c>
      <c r="D94" s="81" t="s">
        <v>2084</v>
      </c>
      <c r="E94" s="81" t="b">
        <v>0</v>
      </c>
      <c r="F94" s="81" t="b">
        <v>0</v>
      </c>
      <c r="G94" s="81" t="b">
        <v>0</v>
      </c>
    </row>
    <row r="95" spans="1:7" ht="15">
      <c r="A95" s="81" t="s">
        <v>1365</v>
      </c>
      <c r="B95" s="81">
        <v>7</v>
      </c>
      <c r="C95" s="119">
        <v>0.002061284437734374</v>
      </c>
      <c r="D95" s="81" t="s">
        <v>2084</v>
      </c>
      <c r="E95" s="81" t="b">
        <v>0</v>
      </c>
      <c r="F95" s="81" t="b">
        <v>0</v>
      </c>
      <c r="G95" s="81" t="b">
        <v>0</v>
      </c>
    </row>
    <row r="96" spans="1:7" ht="15">
      <c r="A96" s="81" t="s">
        <v>1366</v>
      </c>
      <c r="B96" s="81">
        <v>7</v>
      </c>
      <c r="C96" s="119">
        <v>0.002307418386094951</v>
      </c>
      <c r="D96" s="81" t="s">
        <v>2084</v>
      </c>
      <c r="E96" s="81" t="b">
        <v>0</v>
      </c>
      <c r="F96" s="81" t="b">
        <v>0</v>
      </c>
      <c r="G96" s="81" t="b">
        <v>0</v>
      </c>
    </row>
    <row r="97" spans="1:7" ht="15">
      <c r="A97" s="81" t="s">
        <v>1367</v>
      </c>
      <c r="B97" s="81">
        <v>7</v>
      </c>
      <c r="C97" s="119">
        <v>0.0021719610995421567</v>
      </c>
      <c r="D97" s="81" t="s">
        <v>2084</v>
      </c>
      <c r="E97" s="81" t="b">
        <v>0</v>
      </c>
      <c r="F97" s="81" t="b">
        <v>0</v>
      </c>
      <c r="G97" s="81" t="b">
        <v>0</v>
      </c>
    </row>
    <row r="98" spans="1:7" ht="15">
      <c r="A98" s="81" t="s">
        <v>1368</v>
      </c>
      <c r="B98" s="81">
        <v>7</v>
      </c>
      <c r="C98" s="119">
        <v>0.0019677086535062806</v>
      </c>
      <c r="D98" s="81" t="s">
        <v>2084</v>
      </c>
      <c r="E98" s="81" t="b">
        <v>0</v>
      </c>
      <c r="F98" s="81" t="b">
        <v>0</v>
      </c>
      <c r="G98" s="81" t="b">
        <v>0</v>
      </c>
    </row>
    <row r="99" spans="1:7" ht="15">
      <c r="A99" s="81" t="s">
        <v>1369</v>
      </c>
      <c r="B99" s="81">
        <v>7</v>
      </c>
      <c r="C99" s="119">
        <v>0.0019677086535062806</v>
      </c>
      <c r="D99" s="81" t="s">
        <v>2084</v>
      </c>
      <c r="E99" s="81" t="b">
        <v>0</v>
      </c>
      <c r="F99" s="81" t="b">
        <v>0</v>
      </c>
      <c r="G99" s="81" t="b">
        <v>0</v>
      </c>
    </row>
    <row r="100" spans="1:7" ht="15">
      <c r="A100" s="81" t="s">
        <v>1370</v>
      </c>
      <c r="B100" s="81">
        <v>7</v>
      </c>
      <c r="C100" s="119">
        <v>0.0019677086535062806</v>
      </c>
      <c r="D100" s="81" t="s">
        <v>2084</v>
      </c>
      <c r="E100" s="81" t="b">
        <v>0</v>
      </c>
      <c r="F100" s="81" t="b">
        <v>0</v>
      </c>
      <c r="G100" s="81" t="b">
        <v>0</v>
      </c>
    </row>
    <row r="101" spans="1:7" ht="15">
      <c r="A101" s="81" t="s">
        <v>1371</v>
      </c>
      <c r="B101" s="81">
        <v>7</v>
      </c>
      <c r="C101" s="119">
        <v>0.0019677086535062806</v>
      </c>
      <c r="D101" s="81" t="s">
        <v>2084</v>
      </c>
      <c r="E101" s="81" t="b">
        <v>0</v>
      </c>
      <c r="F101" s="81" t="b">
        <v>0</v>
      </c>
      <c r="G101" s="81" t="b">
        <v>0</v>
      </c>
    </row>
    <row r="102" spans="1:7" ht="15">
      <c r="A102" s="81" t="s">
        <v>1372</v>
      </c>
      <c r="B102" s="81">
        <v>7</v>
      </c>
      <c r="C102" s="119">
        <v>0.0019677086535062806</v>
      </c>
      <c r="D102" s="81" t="s">
        <v>2084</v>
      </c>
      <c r="E102" s="81" t="b">
        <v>0</v>
      </c>
      <c r="F102" s="81" t="b">
        <v>0</v>
      </c>
      <c r="G102" s="81" t="b">
        <v>0</v>
      </c>
    </row>
    <row r="103" spans="1:7" ht="15">
      <c r="A103" s="81" t="s">
        <v>1373</v>
      </c>
      <c r="B103" s="81">
        <v>7</v>
      </c>
      <c r="C103" s="119">
        <v>0.0019677086535062806</v>
      </c>
      <c r="D103" s="81" t="s">
        <v>2084</v>
      </c>
      <c r="E103" s="81" t="b">
        <v>0</v>
      </c>
      <c r="F103" s="81" t="b">
        <v>0</v>
      </c>
      <c r="G103" s="81" t="b">
        <v>0</v>
      </c>
    </row>
    <row r="104" spans="1:7" ht="15">
      <c r="A104" s="81" t="s">
        <v>1374</v>
      </c>
      <c r="B104" s="81">
        <v>7</v>
      </c>
      <c r="C104" s="119">
        <v>0.0019677086535062806</v>
      </c>
      <c r="D104" s="81" t="s">
        <v>2084</v>
      </c>
      <c r="E104" s="81" t="b">
        <v>0</v>
      </c>
      <c r="F104" s="81" t="b">
        <v>0</v>
      </c>
      <c r="G104" s="81" t="b">
        <v>0</v>
      </c>
    </row>
    <row r="105" spans="1:7" ht="15">
      <c r="A105" s="81" t="s">
        <v>1375</v>
      </c>
      <c r="B105" s="81">
        <v>7</v>
      </c>
      <c r="C105" s="119">
        <v>0.0019677086535062806</v>
      </c>
      <c r="D105" s="81" t="s">
        <v>2084</v>
      </c>
      <c r="E105" s="81" t="b">
        <v>0</v>
      </c>
      <c r="F105" s="81" t="b">
        <v>0</v>
      </c>
      <c r="G105" s="81" t="b">
        <v>0</v>
      </c>
    </row>
    <row r="106" spans="1:7" ht="15">
      <c r="A106" s="81" t="s">
        <v>1376</v>
      </c>
      <c r="B106" s="81">
        <v>7</v>
      </c>
      <c r="C106" s="119">
        <v>0.0019677086535062806</v>
      </c>
      <c r="D106" s="81" t="s">
        <v>2084</v>
      </c>
      <c r="E106" s="81" t="b">
        <v>0</v>
      </c>
      <c r="F106" s="81" t="b">
        <v>0</v>
      </c>
      <c r="G106" s="81" t="b">
        <v>0</v>
      </c>
    </row>
    <row r="107" spans="1:7" ht="15">
      <c r="A107" s="81" t="s">
        <v>1377</v>
      </c>
      <c r="B107" s="81">
        <v>6</v>
      </c>
      <c r="C107" s="119">
        <v>0.0017668152323437492</v>
      </c>
      <c r="D107" s="81" t="s">
        <v>2084</v>
      </c>
      <c r="E107" s="81" t="b">
        <v>0</v>
      </c>
      <c r="F107" s="81" t="b">
        <v>0</v>
      </c>
      <c r="G107" s="81" t="b">
        <v>0</v>
      </c>
    </row>
    <row r="108" spans="1:7" ht="15">
      <c r="A108" s="81" t="s">
        <v>1378</v>
      </c>
      <c r="B108" s="81">
        <v>6</v>
      </c>
      <c r="C108" s="119">
        <v>0.0017668152323437492</v>
      </c>
      <c r="D108" s="81" t="s">
        <v>2084</v>
      </c>
      <c r="E108" s="81" t="b">
        <v>0</v>
      </c>
      <c r="F108" s="81" t="b">
        <v>0</v>
      </c>
      <c r="G108" s="81" t="b">
        <v>0</v>
      </c>
    </row>
    <row r="109" spans="1:7" ht="15">
      <c r="A109" s="81" t="s">
        <v>1379</v>
      </c>
      <c r="B109" s="81">
        <v>6</v>
      </c>
      <c r="C109" s="119">
        <v>0.0017668152323437492</v>
      </c>
      <c r="D109" s="81" t="s">
        <v>2084</v>
      </c>
      <c r="E109" s="81" t="b">
        <v>0</v>
      </c>
      <c r="F109" s="81" t="b">
        <v>0</v>
      </c>
      <c r="G109" s="81" t="b">
        <v>0</v>
      </c>
    </row>
    <row r="110" spans="1:7" ht="15">
      <c r="A110" s="81" t="s">
        <v>1380</v>
      </c>
      <c r="B110" s="81">
        <v>6</v>
      </c>
      <c r="C110" s="119">
        <v>0.0017668152323437492</v>
      </c>
      <c r="D110" s="81" t="s">
        <v>2084</v>
      </c>
      <c r="E110" s="81" t="b">
        <v>0</v>
      </c>
      <c r="F110" s="81" t="b">
        <v>0</v>
      </c>
      <c r="G110" s="81" t="b">
        <v>0</v>
      </c>
    </row>
    <row r="111" spans="1:7" ht="15">
      <c r="A111" s="81" t="s">
        <v>1381</v>
      </c>
      <c r="B111" s="81">
        <v>6</v>
      </c>
      <c r="C111" s="119">
        <v>0.0017668152323437492</v>
      </c>
      <c r="D111" s="81" t="s">
        <v>2084</v>
      </c>
      <c r="E111" s="81" t="b">
        <v>0</v>
      </c>
      <c r="F111" s="81" t="b">
        <v>0</v>
      </c>
      <c r="G111" s="81" t="b">
        <v>0</v>
      </c>
    </row>
    <row r="112" spans="1:7" ht="15">
      <c r="A112" s="81" t="s">
        <v>1382</v>
      </c>
      <c r="B112" s="81">
        <v>6</v>
      </c>
      <c r="C112" s="119">
        <v>0.001977787188081387</v>
      </c>
      <c r="D112" s="81" t="s">
        <v>2084</v>
      </c>
      <c r="E112" s="81" t="b">
        <v>0</v>
      </c>
      <c r="F112" s="81" t="b">
        <v>0</v>
      </c>
      <c r="G112" s="81" t="b">
        <v>0</v>
      </c>
    </row>
    <row r="113" spans="1:7" ht="15">
      <c r="A113" s="81" t="s">
        <v>1383</v>
      </c>
      <c r="B113" s="81">
        <v>6</v>
      </c>
      <c r="C113" s="119">
        <v>0.0018616809424647056</v>
      </c>
      <c r="D113" s="81" t="s">
        <v>2084</v>
      </c>
      <c r="E113" s="81" t="b">
        <v>0</v>
      </c>
      <c r="F113" s="81" t="b">
        <v>0</v>
      </c>
      <c r="G113" s="81" t="b">
        <v>0</v>
      </c>
    </row>
    <row r="114" spans="1:7" ht="15">
      <c r="A114" s="81" t="s">
        <v>1384</v>
      </c>
      <c r="B114" s="81">
        <v>6</v>
      </c>
      <c r="C114" s="119">
        <v>0.0017668152323437492</v>
      </c>
      <c r="D114" s="81" t="s">
        <v>2084</v>
      </c>
      <c r="E114" s="81" t="b">
        <v>0</v>
      </c>
      <c r="F114" s="81" t="b">
        <v>0</v>
      </c>
      <c r="G114" s="81" t="b">
        <v>0</v>
      </c>
    </row>
    <row r="115" spans="1:7" ht="15">
      <c r="A115" s="81" t="s">
        <v>1385</v>
      </c>
      <c r="B115" s="81">
        <v>6</v>
      </c>
      <c r="C115" s="119">
        <v>0.0021274741728357395</v>
      </c>
      <c r="D115" s="81" t="s">
        <v>2084</v>
      </c>
      <c r="E115" s="81" t="b">
        <v>0</v>
      </c>
      <c r="F115" s="81" t="b">
        <v>0</v>
      </c>
      <c r="G115" s="81" t="b">
        <v>0</v>
      </c>
    </row>
    <row r="116" spans="1:7" ht="15">
      <c r="A116" s="81" t="s">
        <v>1386</v>
      </c>
      <c r="B116" s="81">
        <v>6</v>
      </c>
      <c r="C116" s="119">
        <v>0.0017668152323437492</v>
      </c>
      <c r="D116" s="81" t="s">
        <v>2084</v>
      </c>
      <c r="E116" s="81" t="b">
        <v>0</v>
      </c>
      <c r="F116" s="81" t="b">
        <v>0</v>
      </c>
      <c r="G116" s="81" t="b">
        <v>0</v>
      </c>
    </row>
    <row r="117" spans="1:7" ht="15">
      <c r="A117" s="81" t="s">
        <v>1387</v>
      </c>
      <c r="B117" s="81">
        <v>6</v>
      </c>
      <c r="C117" s="119">
        <v>0.0018616809424647056</v>
      </c>
      <c r="D117" s="81" t="s">
        <v>2084</v>
      </c>
      <c r="E117" s="81" t="b">
        <v>0</v>
      </c>
      <c r="F117" s="81" t="b">
        <v>0</v>
      </c>
      <c r="G117" s="81" t="b">
        <v>0</v>
      </c>
    </row>
    <row r="118" spans="1:7" ht="15">
      <c r="A118" s="81" t="s">
        <v>1388</v>
      </c>
      <c r="B118" s="81">
        <v>6</v>
      </c>
      <c r="C118" s="119">
        <v>0.0018616809424647056</v>
      </c>
      <c r="D118" s="81" t="s">
        <v>2084</v>
      </c>
      <c r="E118" s="81" t="b">
        <v>0</v>
      </c>
      <c r="F118" s="81" t="b">
        <v>0</v>
      </c>
      <c r="G118" s="81" t="b">
        <v>0</v>
      </c>
    </row>
    <row r="119" spans="1:7" ht="15">
      <c r="A119" s="81" t="s">
        <v>1389</v>
      </c>
      <c r="B119" s="81">
        <v>6</v>
      </c>
      <c r="C119" s="119">
        <v>0.0017668152323437492</v>
      </c>
      <c r="D119" s="81" t="s">
        <v>2084</v>
      </c>
      <c r="E119" s="81" t="b">
        <v>0</v>
      </c>
      <c r="F119" s="81" t="b">
        <v>0</v>
      </c>
      <c r="G119" s="81" t="b">
        <v>0</v>
      </c>
    </row>
    <row r="120" spans="1:7" ht="15">
      <c r="A120" s="81" t="s">
        <v>1390</v>
      </c>
      <c r="B120" s="81">
        <v>6</v>
      </c>
      <c r="C120" s="119">
        <v>0.0017668152323437492</v>
      </c>
      <c r="D120" s="81" t="s">
        <v>2084</v>
      </c>
      <c r="E120" s="81" t="b">
        <v>0</v>
      </c>
      <c r="F120" s="81" t="b">
        <v>0</v>
      </c>
      <c r="G120" s="81" t="b">
        <v>0</v>
      </c>
    </row>
    <row r="121" spans="1:7" ht="15">
      <c r="A121" s="81" t="s">
        <v>1391</v>
      </c>
      <c r="B121" s="81">
        <v>6</v>
      </c>
      <c r="C121" s="119">
        <v>0.0017668152323437492</v>
      </c>
      <c r="D121" s="81" t="s">
        <v>2084</v>
      </c>
      <c r="E121" s="81" t="b">
        <v>0</v>
      </c>
      <c r="F121" s="81" t="b">
        <v>0</v>
      </c>
      <c r="G121" s="81" t="b">
        <v>0</v>
      </c>
    </row>
    <row r="122" spans="1:7" ht="15">
      <c r="A122" s="81" t="s">
        <v>1392</v>
      </c>
      <c r="B122" s="81">
        <v>6</v>
      </c>
      <c r="C122" s="119">
        <v>0.001977787188081387</v>
      </c>
      <c r="D122" s="81" t="s">
        <v>2084</v>
      </c>
      <c r="E122" s="81" t="b">
        <v>0</v>
      </c>
      <c r="F122" s="81" t="b">
        <v>0</v>
      </c>
      <c r="G122" s="81" t="b">
        <v>0</v>
      </c>
    </row>
    <row r="123" spans="1:7" ht="15">
      <c r="A123" s="81" t="s">
        <v>1393</v>
      </c>
      <c r="B123" s="81">
        <v>6</v>
      </c>
      <c r="C123" s="119">
        <v>0.0017668152323437492</v>
      </c>
      <c r="D123" s="81" t="s">
        <v>2084</v>
      </c>
      <c r="E123" s="81" t="b">
        <v>0</v>
      </c>
      <c r="F123" s="81" t="b">
        <v>0</v>
      </c>
      <c r="G123" s="81" t="b">
        <v>0</v>
      </c>
    </row>
    <row r="124" spans="1:7" ht="15">
      <c r="A124" s="81" t="s">
        <v>1394</v>
      </c>
      <c r="B124" s="81">
        <v>6</v>
      </c>
      <c r="C124" s="119">
        <v>0.0017668152323437492</v>
      </c>
      <c r="D124" s="81" t="s">
        <v>2084</v>
      </c>
      <c r="E124" s="81" t="b">
        <v>0</v>
      </c>
      <c r="F124" s="81" t="b">
        <v>0</v>
      </c>
      <c r="G124" s="81" t="b">
        <v>0</v>
      </c>
    </row>
    <row r="125" spans="1:7" ht="15">
      <c r="A125" s="81" t="s">
        <v>1395</v>
      </c>
      <c r="B125" s="81">
        <v>6</v>
      </c>
      <c r="C125" s="119">
        <v>0.002338446128573377</v>
      </c>
      <c r="D125" s="81" t="s">
        <v>2084</v>
      </c>
      <c r="E125" s="81" t="b">
        <v>1</v>
      </c>
      <c r="F125" s="81" t="b">
        <v>0</v>
      </c>
      <c r="G125" s="81" t="b">
        <v>0</v>
      </c>
    </row>
    <row r="126" spans="1:7" ht="15">
      <c r="A126" s="81" t="s">
        <v>1396</v>
      </c>
      <c r="B126" s="81">
        <v>6</v>
      </c>
      <c r="C126" s="119">
        <v>0.0018616809424647056</v>
      </c>
      <c r="D126" s="81" t="s">
        <v>2084</v>
      </c>
      <c r="E126" s="81" t="b">
        <v>0</v>
      </c>
      <c r="F126" s="81" t="b">
        <v>0</v>
      </c>
      <c r="G126" s="81" t="b">
        <v>0</v>
      </c>
    </row>
    <row r="127" spans="1:7" ht="15">
      <c r="A127" s="81" t="s">
        <v>1397</v>
      </c>
      <c r="B127" s="81">
        <v>6</v>
      </c>
      <c r="C127" s="119">
        <v>0.0017668152323437492</v>
      </c>
      <c r="D127" s="81" t="s">
        <v>2084</v>
      </c>
      <c r="E127" s="81" t="b">
        <v>0</v>
      </c>
      <c r="F127" s="81" t="b">
        <v>0</v>
      </c>
      <c r="G127" s="81" t="b">
        <v>0</v>
      </c>
    </row>
    <row r="128" spans="1:7" ht="15">
      <c r="A128" s="81" t="s">
        <v>1398</v>
      </c>
      <c r="B128" s="81">
        <v>6</v>
      </c>
      <c r="C128" s="119">
        <v>0.0017668152323437492</v>
      </c>
      <c r="D128" s="81" t="s">
        <v>2084</v>
      </c>
      <c r="E128" s="81" t="b">
        <v>0</v>
      </c>
      <c r="F128" s="81" t="b">
        <v>0</v>
      </c>
      <c r="G128" s="81" t="b">
        <v>0</v>
      </c>
    </row>
    <row r="129" spans="1:7" ht="15">
      <c r="A129" s="81" t="s">
        <v>1399</v>
      </c>
      <c r="B129" s="81">
        <v>6</v>
      </c>
      <c r="C129" s="119">
        <v>0.0017668152323437492</v>
      </c>
      <c r="D129" s="81" t="s">
        <v>2084</v>
      </c>
      <c r="E129" s="81" t="b">
        <v>0</v>
      </c>
      <c r="F129" s="81" t="b">
        <v>0</v>
      </c>
      <c r="G129" s="81" t="b">
        <v>0</v>
      </c>
    </row>
    <row r="130" spans="1:7" ht="15">
      <c r="A130" s="81" t="s">
        <v>1400</v>
      </c>
      <c r="B130" s="81">
        <v>6</v>
      </c>
      <c r="C130" s="119">
        <v>0.002338446128573377</v>
      </c>
      <c r="D130" s="81" t="s">
        <v>2084</v>
      </c>
      <c r="E130" s="81" t="b">
        <v>0</v>
      </c>
      <c r="F130" s="81" t="b">
        <v>0</v>
      </c>
      <c r="G130" s="81" t="b">
        <v>0</v>
      </c>
    </row>
    <row r="131" spans="1:7" ht="15">
      <c r="A131" s="81" t="s">
        <v>1401</v>
      </c>
      <c r="B131" s="81">
        <v>6</v>
      </c>
      <c r="C131" s="119">
        <v>0.0018616809424647056</v>
      </c>
      <c r="D131" s="81" t="s">
        <v>2084</v>
      </c>
      <c r="E131" s="81" t="b">
        <v>0</v>
      </c>
      <c r="F131" s="81" t="b">
        <v>0</v>
      </c>
      <c r="G131" s="81" t="b">
        <v>0</v>
      </c>
    </row>
    <row r="132" spans="1:7" ht="15">
      <c r="A132" s="81" t="s">
        <v>1402</v>
      </c>
      <c r="B132" s="81">
        <v>6</v>
      </c>
      <c r="C132" s="119">
        <v>0.0017668152323437492</v>
      </c>
      <c r="D132" s="81" t="s">
        <v>2084</v>
      </c>
      <c r="E132" s="81" t="b">
        <v>1</v>
      </c>
      <c r="F132" s="81" t="b">
        <v>0</v>
      </c>
      <c r="G132" s="81" t="b">
        <v>0</v>
      </c>
    </row>
    <row r="133" spans="1:7" ht="15">
      <c r="A133" s="81" t="s">
        <v>1403</v>
      </c>
      <c r="B133" s="81">
        <v>6</v>
      </c>
      <c r="C133" s="119">
        <v>0.0017668152323437492</v>
      </c>
      <c r="D133" s="81" t="s">
        <v>2084</v>
      </c>
      <c r="E133" s="81" t="b">
        <v>0</v>
      </c>
      <c r="F133" s="81" t="b">
        <v>0</v>
      </c>
      <c r="G133" s="81" t="b">
        <v>0</v>
      </c>
    </row>
    <row r="134" spans="1:7" ht="15">
      <c r="A134" s="81" t="s">
        <v>1404</v>
      </c>
      <c r="B134" s="81">
        <v>6</v>
      </c>
      <c r="C134" s="119">
        <v>0.0017668152323437492</v>
      </c>
      <c r="D134" s="81" t="s">
        <v>2084</v>
      </c>
      <c r="E134" s="81" t="b">
        <v>0</v>
      </c>
      <c r="F134" s="81" t="b">
        <v>0</v>
      </c>
      <c r="G134" s="81" t="b">
        <v>0</v>
      </c>
    </row>
    <row r="135" spans="1:7" ht="15">
      <c r="A135" s="81" t="s">
        <v>1405</v>
      </c>
      <c r="B135" s="81">
        <v>6</v>
      </c>
      <c r="C135" s="119">
        <v>0.0017668152323437492</v>
      </c>
      <c r="D135" s="81" t="s">
        <v>2084</v>
      </c>
      <c r="E135" s="81" t="b">
        <v>0</v>
      </c>
      <c r="F135" s="81" t="b">
        <v>0</v>
      </c>
      <c r="G135" s="81" t="b">
        <v>0</v>
      </c>
    </row>
    <row r="136" spans="1:7" ht="15">
      <c r="A136" s="81" t="s">
        <v>1406</v>
      </c>
      <c r="B136" s="81">
        <v>6</v>
      </c>
      <c r="C136" s="119">
        <v>0.0017668152323437492</v>
      </c>
      <c r="D136" s="81" t="s">
        <v>2084</v>
      </c>
      <c r="E136" s="81" t="b">
        <v>0</v>
      </c>
      <c r="F136" s="81" t="b">
        <v>0</v>
      </c>
      <c r="G136" s="81" t="b">
        <v>0</v>
      </c>
    </row>
    <row r="137" spans="1:7" ht="15">
      <c r="A137" s="81" t="s">
        <v>1407</v>
      </c>
      <c r="B137" s="81">
        <v>6</v>
      </c>
      <c r="C137" s="119">
        <v>0.001977787188081387</v>
      </c>
      <c r="D137" s="81" t="s">
        <v>2084</v>
      </c>
      <c r="E137" s="81" t="b">
        <v>0</v>
      </c>
      <c r="F137" s="81" t="b">
        <v>0</v>
      </c>
      <c r="G137" s="81" t="b">
        <v>0</v>
      </c>
    </row>
    <row r="138" spans="1:7" ht="15">
      <c r="A138" s="81" t="s">
        <v>1408</v>
      </c>
      <c r="B138" s="81">
        <v>6</v>
      </c>
      <c r="C138" s="119">
        <v>0.0017668152323437492</v>
      </c>
      <c r="D138" s="81" t="s">
        <v>2084</v>
      </c>
      <c r="E138" s="81" t="b">
        <v>0</v>
      </c>
      <c r="F138" s="81" t="b">
        <v>0</v>
      </c>
      <c r="G138" s="81" t="b">
        <v>0</v>
      </c>
    </row>
    <row r="139" spans="1:7" ht="15">
      <c r="A139" s="81" t="s">
        <v>1409</v>
      </c>
      <c r="B139" s="81">
        <v>5</v>
      </c>
      <c r="C139" s="119">
        <v>0.001772895144029783</v>
      </c>
      <c r="D139" s="81" t="s">
        <v>2084</v>
      </c>
      <c r="E139" s="81" t="b">
        <v>0</v>
      </c>
      <c r="F139" s="81" t="b">
        <v>0</v>
      </c>
      <c r="G139" s="81" t="b">
        <v>0</v>
      </c>
    </row>
    <row r="140" spans="1:7" ht="15">
      <c r="A140" s="81" t="s">
        <v>1410</v>
      </c>
      <c r="B140" s="81">
        <v>5</v>
      </c>
      <c r="C140" s="119">
        <v>0.0016481559900678223</v>
      </c>
      <c r="D140" s="81" t="s">
        <v>2084</v>
      </c>
      <c r="E140" s="81" t="b">
        <v>0</v>
      </c>
      <c r="F140" s="81" t="b">
        <v>0</v>
      </c>
      <c r="G140" s="81" t="b">
        <v>0</v>
      </c>
    </row>
    <row r="141" spans="1:7" ht="15">
      <c r="A141" s="81" t="s">
        <v>1411</v>
      </c>
      <c r="B141" s="81">
        <v>5</v>
      </c>
      <c r="C141" s="119">
        <v>0.0015514007853872547</v>
      </c>
      <c r="D141" s="81" t="s">
        <v>2084</v>
      </c>
      <c r="E141" s="81" t="b">
        <v>0</v>
      </c>
      <c r="F141" s="81" t="b">
        <v>0</v>
      </c>
      <c r="G141" s="81" t="b">
        <v>0</v>
      </c>
    </row>
    <row r="142" spans="1:7" ht="15">
      <c r="A142" s="81" t="s">
        <v>1412</v>
      </c>
      <c r="B142" s="81">
        <v>5</v>
      </c>
      <c r="C142" s="119">
        <v>0.0015514007853872547</v>
      </c>
      <c r="D142" s="81" t="s">
        <v>2084</v>
      </c>
      <c r="E142" s="81" t="b">
        <v>0</v>
      </c>
      <c r="F142" s="81" t="b">
        <v>0</v>
      </c>
      <c r="G142" s="81" t="b">
        <v>0</v>
      </c>
    </row>
    <row r="143" spans="1:7" ht="15">
      <c r="A143" s="81" t="s">
        <v>1413</v>
      </c>
      <c r="B143" s="81">
        <v>5</v>
      </c>
      <c r="C143" s="119">
        <v>0.0015514007853872547</v>
      </c>
      <c r="D143" s="81" t="s">
        <v>2084</v>
      </c>
      <c r="E143" s="81" t="b">
        <v>0</v>
      </c>
      <c r="F143" s="81" t="b">
        <v>0</v>
      </c>
      <c r="G143" s="81" t="b">
        <v>0</v>
      </c>
    </row>
    <row r="144" spans="1:7" ht="15">
      <c r="A144" s="81" t="s">
        <v>1414</v>
      </c>
      <c r="B144" s="81">
        <v>5</v>
      </c>
      <c r="C144" s="119">
        <v>0.0015514007853872547</v>
      </c>
      <c r="D144" s="81" t="s">
        <v>2084</v>
      </c>
      <c r="E144" s="81" t="b">
        <v>0</v>
      </c>
      <c r="F144" s="81" t="b">
        <v>0</v>
      </c>
      <c r="G144" s="81" t="b">
        <v>0</v>
      </c>
    </row>
    <row r="145" spans="1:7" ht="15">
      <c r="A145" s="81" t="s">
        <v>1415</v>
      </c>
      <c r="B145" s="81">
        <v>5</v>
      </c>
      <c r="C145" s="119">
        <v>0.0015514007853872547</v>
      </c>
      <c r="D145" s="81" t="s">
        <v>2084</v>
      </c>
      <c r="E145" s="81" t="b">
        <v>0</v>
      </c>
      <c r="F145" s="81" t="b">
        <v>0</v>
      </c>
      <c r="G145" s="81" t="b">
        <v>0</v>
      </c>
    </row>
    <row r="146" spans="1:7" ht="15">
      <c r="A146" s="81" t="s">
        <v>1416</v>
      </c>
      <c r="B146" s="81">
        <v>5</v>
      </c>
      <c r="C146" s="119">
        <v>0.0015514007853872547</v>
      </c>
      <c r="D146" s="81" t="s">
        <v>2084</v>
      </c>
      <c r="E146" s="81" t="b">
        <v>0</v>
      </c>
      <c r="F146" s="81" t="b">
        <v>0</v>
      </c>
      <c r="G146" s="81" t="b">
        <v>0</v>
      </c>
    </row>
    <row r="147" spans="1:7" ht="15">
      <c r="A147" s="81" t="s">
        <v>1417</v>
      </c>
      <c r="B147" s="81">
        <v>5</v>
      </c>
      <c r="C147" s="119">
        <v>0.0015514007853872547</v>
      </c>
      <c r="D147" s="81" t="s">
        <v>2084</v>
      </c>
      <c r="E147" s="81" t="b">
        <v>0</v>
      </c>
      <c r="F147" s="81" t="b">
        <v>0</v>
      </c>
      <c r="G147" s="81" t="b">
        <v>0</v>
      </c>
    </row>
    <row r="148" spans="1:7" ht="15">
      <c r="A148" s="81" t="s">
        <v>1418</v>
      </c>
      <c r="B148" s="81">
        <v>5</v>
      </c>
      <c r="C148" s="119">
        <v>0.0016481559900678223</v>
      </c>
      <c r="D148" s="81" t="s">
        <v>2084</v>
      </c>
      <c r="E148" s="81" t="b">
        <v>0</v>
      </c>
      <c r="F148" s="81" t="b">
        <v>0</v>
      </c>
      <c r="G148" s="81" t="b">
        <v>0</v>
      </c>
    </row>
    <row r="149" spans="1:7" ht="15">
      <c r="A149" s="81" t="s">
        <v>1419</v>
      </c>
      <c r="B149" s="81">
        <v>5</v>
      </c>
      <c r="C149" s="119">
        <v>0.0016481559900678223</v>
      </c>
      <c r="D149" s="81" t="s">
        <v>2084</v>
      </c>
      <c r="E149" s="81" t="b">
        <v>0</v>
      </c>
      <c r="F149" s="81" t="b">
        <v>0</v>
      </c>
      <c r="G149" s="81" t="b">
        <v>0</v>
      </c>
    </row>
    <row r="150" spans="1:7" ht="15">
      <c r="A150" s="81" t="s">
        <v>1420</v>
      </c>
      <c r="B150" s="81">
        <v>5</v>
      </c>
      <c r="C150" s="119">
        <v>0.0015514007853872547</v>
      </c>
      <c r="D150" s="81" t="s">
        <v>2084</v>
      </c>
      <c r="E150" s="81" t="b">
        <v>0</v>
      </c>
      <c r="F150" s="81" t="b">
        <v>0</v>
      </c>
      <c r="G150" s="81" t="b">
        <v>0</v>
      </c>
    </row>
    <row r="151" spans="1:7" ht="15">
      <c r="A151" s="81" t="s">
        <v>1421</v>
      </c>
      <c r="B151" s="81">
        <v>5</v>
      </c>
      <c r="C151" s="119">
        <v>0.0015514007853872547</v>
      </c>
      <c r="D151" s="81" t="s">
        <v>2084</v>
      </c>
      <c r="E151" s="81" t="b">
        <v>0</v>
      </c>
      <c r="F151" s="81" t="b">
        <v>0</v>
      </c>
      <c r="G151" s="81" t="b">
        <v>0</v>
      </c>
    </row>
    <row r="152" spans="1:7" ht="15">
      <c r="A152" s="81" t="s">
        <v>1422</v>
      </c>
      <c r="B152" s="81">
        <v>5</v>
      </c>
      <c r="C152" s="119">
        <v>0.0015514007853872547</v>
      </c>
      <c r="D152" s="81" t="s">
        <v>2084</v>
      </c>
      <c r="E152" s="81" t="b">
        <v>1</v>
      </c>
      <c r="F152" s="81" t="b">
        <v>0</v>
      </c>
      <c r="G152" s="81" t="b">
        <v>0</v>
      </c>
    </row>
    <row r="153" spans="1:7" ht="15">
      <c r="A153" s="81" t="s">
        <v>1423</v>
      </c>
      <c r="B153" s="81">
        <v>5</v>
      </c>
      <c r="C153" s="119">
        <v>0.0019487051071444808</v>
      </c>
      <c r="D153" s="81" t="s">
        <v>2084</v>
      </c>
      <c r="E153" s="81" t="b">
        <v>0</v>
      </c>
      <c r="F153" s="81" t="b">
        <v>0</v>
      </c>
      <c r="G153" s="81" t="b">
        <v>0</v>
      </c>
    </row>
    <row r="154" spans="1:7" ht="15">
      <c r="A154" s="81" t="s">
        <v>1424</v>
      </c>
      <c r="B154" s="81">
        <v>5</v>
      </c>
      <c r="C154" s="119">
        <v>0.0016481559900678223</v>
      </c>
      <c r="D154" s="81" t="s">
        <v>2084</v>
      </c>
      <c r="E154" s="81" t="b">
        <v>0</v>
      </c>
      <c r="F154" s="81" t="b">
        <v>0</v>
      </c>
      <c r="G154" s="81" t="b">
        <v>0</v>
      </c>
    </row>
    <row r="155" spans="1:7" ht="15">
      <c r="A155" s="81" t="s">
        <v>1425</v>
      </c>
      <c r="B155" s="81">
        <v>5</v>
      </c>
      <c r="C155" s="119">
        <v>0.0016481559900678223</v>
      </c>
      <c r="D155" s="81" t="s">
        <v>2084</v>
      </c>
      <c r="E155" s="81" t="b">
        <v>0</v>
      </c>
      <c r="F155" s="81" t="b">
        <v>0</v>
      </c>
      <c r="G155" s="81" t="b">
        <v>0</v>
      </c>
    </row>
    <row r="156" spans="1:7" ht="15">
      <c r="A156" s="81" t="s">
        <v>1426</v>
      </c>
      <c r="B156" s="81">
        <v>5</v>
      </c>
      <c r="C156" s="119">
        <v>0.0015514007853872547</v>
      </c>
      <c r="D156" s="81" t="s">
        <v>2084</v>
      </c>
      <c r="E156" s="81" t="b">
        <v>0</v>
      </c>
      <c r="F156" s="81" t="b">
        <v>0</v>
      </c>
      <c r="G156" s="81" t="b">
        <v>0</v>
      </c>
    </row>
    <row r="157" spans="1:7" ht="15">
      <c r="A157" s="81" t="s">
        <v>1427</v>
      </c>
      <c r="B157" s="81">
        <v>5</v>
      </c>
      <c r="C157" s="119">
        <v>0.0015514007853872547</v>
      </c>
      <c r="D157" s="81" t="s">
        <v>2084</v>
      </c>
      <c r="E157" s="81" t="b">
        <v>0</v>
      </c>
      <c r="F157" s="81" t="b">
        <v>0</v>
      </c>
      <c r="G157" s="81" t="b">
        <v>0</v>
      </c>
    </row>
    <row r="158" spans="1:7" ht="15">
      <c r="A158" s="81" t="s">
        <v>1428</v>
      </c>
      <c r="B158" s="81">
        <v>5</v>
      </c>
      <c r="C158" s="119">
        <v>0.0015514007853872547</v>
      </c>
      <c r="D158" s="81" t="s">
        <v>2084</v>
      </c>
      <c r="E158" s="81" t="b">
        <v>0</v>
      </c>
      <c r="F158" s="81" t="b">
        <v>0</v>
      </c>
      <c r="G158" s="81" t="b">
        <v>0</v>
      </c>
    </row>
    <row r="159" spans="1:7" ht="15">
      <c r="A159" s="81" t="s">
        <v>1429</v>
      </c>
      <c r="B159" s="81">
        <v>5</v>
      </c>
      <c r="C159" s="119">
        <v>0.0016481559900678223</v>
      </c>
      <c r="D159" s="81" t="s">
        <v>2084</v>
      </c>
      <c r="E159" s="81" t="b">
        <v>0</v>
      </c>
      <c r="F159" s="81" t="b">
        <v>0</v>
      </c>
      <c r="G159" s="81" t="b">
        <v>0</v>
      </c>
    </row>
    <row r="160" spans="1:7" ht="15">
      <c r="A160" s="81" t="s">
        <v>1430</v>
      </c>
      <c r="B160" s="81">
        <v>5</v>
      </c>
      <c r="C160" s="119">
        <v>0.0015514007853872547</v>
      </c>
      <c r="D160" s="81" t="s">
        <v>2084</v>
      </c>
      <c r="E160" s="81" t="b">
        <v>0</v>
      </c>
      <c r="F160" s="81" t="b">
        <v>0</v>
      </c>
      <c r="G160" s="81" t="b">
        <v>0</v>
      </c>
    </row>
    <row r="161" spans="1:7" ht="15">
      <c r="A161" s="81" t="s">
        <v>1431</v>
      </c>
      <c r="B161" s="81">
        <v>5</v>
      </c>
      <c r="C161" s="119">
        <v>0.001772895144029783</v>
      </c>
      <c r="D161" s="81" t="s">
        <v>2084</v>
      </c>
      <c r="E161" s="81" t="b">
        <v>0</v>
      </c>
      <c r="F161" s="81" t="b">
        <v>0</v>
      </c>
      <c r="G161" s="81" t="b">
        <v>0</v>
      </c>
    </row>
    <row r="162" spans="1:7" ht="15">
      <c r="A162" s="81" t="s">
        <v>1432</v>
      </c>
      <c r="B162" s="81">
        <v>5</v>
      </c>
      <c r="C162" s="119">
        <v>0.0015514007853872547</v>
      </c>
      <c r="D162" s="81" t="s">
        <v>2084</v>
      </c>
      <c r="E162" s="81" t="b">
        <v>0</v>
      </c>
      <c r="F162" s="81" t="b">
        <v>0</v>
      </c>
      <c r="G162" s="81" t="b">
        <v>0</v>
      </c>
    </row>
    <row r="163" spans="1:7" ht="15">
      <c r="A163" s="81" t="s">
        <v>1433</v>
      </c>
      <c r="B163" s="81">
        <v>5</v>
      </c>
      <c r="C163" s="119">
        <v>0.0016481559900678223</v>
      </c>
      <c r="D163" s="81" t="s">
        <v>2084</v>
      </c>
      <c r="E163" s="81" t="b">
        <v>0</v>
      </c>
      <c r="F163" s="81" t="b">
        <v>0</v>
      </c>
      <c r="G163" s="81" t="b">
        <v>0</v>
      </c>
    </row>
    <row r="164" spans="1:7" ht="15">
      <c r="A164" s="81" t="s">
        <v>1434</v>
      </c>
      <c r="B164" s="81">
        <v>5</v>
      </c>
      <c r="C164" s="119">
        <v>0.0016481559900678223</v>
      </c>
      <c r="D164" s="81" t="s">
        <v>2084</v>
      </c>
      <c r="E164" s="81" t="b">
        <v>0</v>
      </c>
      <c r="F164" s="81" t="b">
        <v>0</v>
      </c>
      <c r="G164" s="81" t="b">
        <v>0</v>
      </c>
    </row>
    <row r="165" spans="1:7" ht="15">
      <c r="A165" s="81" t="s">
        <v>1435</v>
      </c>
      <c r="B165" s="81">
        <v>5</v>
      </c>
      <c r="C165" s="119">
        <v>0.0019487051071444808</v>
      </c>
      <c r="D165" s="81" t="s">
        <v>2084</v>
      </c>
      <c r="E165" s="81" t="b">
        <v>0</v>
      </c>
      <c r="F165" s="81" t="b">
        <v>0</v>
      </c>
      <c r="G165" s="81" t="b">
        <v>0</v>
      </c>
    </row>
    <row r="166" spans="1:7" ht="15">
      <c r="A166" s="81" t="s">
        <v>1436</v>
      </c>
      <c r="B166" s="81">
        <v>5</v>
      </c>
      <c r="C166" s="119">
        <v>0.0016481559900678223</v>
      </c>
      <c r="D166" s="81" t="s">
        <v>2084</v>
      </c>
      <c r="E166" s="81" t="b">
        <v>0</v>
      </c>
      <c r="F166" s="81" t="b">
        <v>0</v>
      </c>
      <c r="G166" s="81" t="b">
        <v>0</v>
      </c>
    </row>
    <row r="167" spans="1:7" ht="15">
      <c r="A167" s="81" t="s">
        <v>1437</v>
      </c>
      <c r="B167" s="81">
        <v>5</v>
      </c>
      <c r="C167" s="119">
        <v>0.0015514007853872547</v>
      </c>
      <c r="D167" s="81" t="s">
        <v>2084</v>
      </c>
      <c r="E167" s="81" t="b">
        <v>0</v>
      </c>
      <c r="F167" s="81" t="b">
        <v>0</v>
      </c>
      <c r="G167" s="81" t="b">
        <v>0</v>
      </c>
    </row>
    <row r="168" spans="1:7" ht="15">
      <c r="A168" s="81" t="s">
        <v>1438</v>
      </c>
      <c r="B168" s="81">
        <v>5</v>
      </c>
      <c r="C168" s="119">
        <v>0.0015514007853872547</v>
      </c>
      <c r="D168" s="81" t="s">
        <v>2084</v>
      </c>
      <c r="E168" s="81" t="b">
        <v>0</v>
      </c>
      <c r="F168" s="81" t="b">
        <v>0</v>
      </c>
      <c r="G168" s="81" t="b">
        <v>0</v>
      </c>
    </row>
    <row r="169" spans="1:7" ht="15">
      <c r="A169" s="81" t="s">
        <v>1439</v>
      </c>
      <c r="B169" s="81">
        <v>5</v>
      </c>
      <c r="C169" s="119">
        <v>0.0015514007853872547</v>
      </c>
      <c r="D169" s="81" t="s">
        <v>2084</v>
      </c>
      <c r="E169" s="81" t="b">
        <v>0</v>
      </c>
      <c r="F169" s="81" t="b">
        <v>0</v>
      </c>
      <c r="G169" s="81" t="b">
        <v>0</v>
      </c>
    </row>
    <row r="170" spans="1:7" ht="15">
      <c r="A170" s="81" t="s">
        <v>1440</v>
      </c>
      <c r="B170" s="81">
        <v>5</v>
      </c>
      <c r="C170" s="119">
        <v>0.0015514007853872547</v>
      </c>
      <c r="D170" s="81" t="s">
        <v>2084</v>
      </c>
      <c r="E170" s="81" t="b">
        <v>0</v>
      </c>
      <c r="F170" s="81" t="b">
        <v>0</v>
      </c>
      <c r="G170" s="81" t="b">
        <v>0</v>
      </c>
    </row>
    <row r="171" spans="1:7" ht="15">
      <c r="A171" s="81" t="s">
        <v>1441</v>
      </c>
      <c r="B171" s="81">
        <v>5</v>
      </c>
      <c r="C171" s="119">
        <v>0.0019487051071444808</v>
      </c>
      <c r="D171" s="81" t="s">
        <v>2084</v>
      </c>
      <c r="E171" s="81" t="b">
        <v>1</v>
      </c>
      <c r="F171" s="81" t="b">
        <v>0</v>
      </c>
      <c r="G171" s="81" t="b">
        <v>0</v>
      </c>
    </row>
    <row r="172" spans="1:7" ht="15">
      <c r="A172" s="81" t="s">
        <v>1442</v>
      </c>
      <c r="B172" s="81">
        <v>5</v>
      </c>
      <c r="C172" s="119">
        <v>0.0015514007853872547</v>
      </c>
      <c r="D172" s="81" t="s">
        <v>2084</v>
      </c>
      <c r="E172" s="81" t="b">
        <v>0</v>
      </c>
      <c r="F172" s="81" t="b">
        <v>0</v>
      </c>
      <c r="G172" s="81" t="b">
        <v>0</v>
      </c>
    </row>
    <row r="173" spans="1:7" ht="15">
      <c r="A173" s="81" t="s">
        <v>1443</v>
      </c>
      <c r="B173" s="81">
        <v>5</v>
      </c>
      <c r="C173" s="119">
        <v>0.0015514007853872547</v>
      </c>
      <c r="D173" s="81" t="s">
        <v>2084</v>
      </c>
      <c r="E173" s="81" t="b">
        <v>0</v>
      </c>
      <c r="F173" s="81" t="b">
        <v>0</v>
      </c>
      <c r="G173" s="81" t="b">
        <v>0</v>
      </c>
    </row>
    <row r="174" spans="1:7" ht="15">
      <c r="A174" s="81" t="s">
        <v>1444</v>
      </c>
      <c r="B174" s="81">
        <v>5</v>
      </c>
      <c r="C174" s="119">
        <v>0.0015514007853872547</v>
      </c>
      <c r="D174" s="81" t="s">
        <v>2084</v>
      </c>
      <c r="E174" s="81" t="b">
        <v>0</v>
      </c>
      <c r="F174" s="81" t="b">
        <v>0</v>
      </c>
      <c r="G174" s="81" t="b">
        <v>0</v>
      </c>
    </row>
    <row r="175" spans="1:7" ht="15">
      <c r="A175" s="81" t="s">
        <v>1445</v>
      </c>
      <c r="B175" s="81">
        <v>5</v>
      </c>
      <c r="C175" s="119">
        <v>0.0015514007853872547</v>
      </c>
      <c r="D175" s="81" t="s">
        <v>2084</v>
      </c>
      <c r="E175" s="81" t="b">
        <v>0</v>
      </c>
      <c r="F175" s="81" t="b">
        <v>0</v>
      </c>
      <c r="G175" s="81" t="b">
        <v>0</v>
      </c>
    </row>
    <row r="176" spans="1:7" ht="15">
      <c r="A176" s="81" t="s">
        <v>1446</v>
      </c>
      <c r="B176" s="81">
        <v>5</v>
      </c>
      <c r="C176" s="119">
        <v>0.0015514007853872547</v>
      </c>
      <c r="D176" s="81" t="s">
        <v>2084</v>
      </c>
      <c r="E176" s="81" t="b">
        <v>1</v>
      </c>
      <c r="F176" s="81" t="b">
        <v>0</v>
      </c>
      <c r="G176" s="81" t="b">
        <v>0</v>
      </c>
    </row>
    <row r="177" spans="1:7" ht="15">
      <c r="A177" s="81" t="s">
        <v>1447</v>
      </c>
      <c r="B177" s="81">
        <v>5</v>
      </c>
      <c r="C177" s="119">
        <v>0.0019487051071444808</v>
      </c>
      <c r="D177" s="81" t="s">
        <v>2084</v>
      </c>
      <c r="E177" s="81" t="b">
        <v>0</v>
      </c>
      <c r="F177" s="81" t="b">
        <v>0</v>
      </c>
      <c r="G177" s="81" t="b">
        <v>0</v>
      </c>
    </row>
    <row r="178" spans="1:7" ht="15">
      <c r="A178" s="81" t="s">
        <v>1448</v>
      </c>
      <c r="B178" s="81">
        <v>5</v>
      </c>
      <c r="C178" s="119">
        <v>0.0015514007853872547</v>
      </c>
      <c r="D178" s="81" t="s">
        <v>2084</v>
      </c>
      <c r="E178" s="81" t="b">
        <v>0</v>
      </c>
      <c r="F178" s="81" t="b">
        <v>0</v>
      </c>
      <c r="G178" s="81" t="b">
        <v>0</v>
      </c>
    </row>
    <row r="179" spans="1:7" ht="15">
      <c r="A179" s="81" t="s">
        <v>482</v>
      </c>
      <c r="B179" s="81">
        <v>5</v>
      </c>
      <c r="C179" s="119">
        <v>0.0015514007853872547</v>
      </c>
      <c r="D179" s="81" t="s">
        <v>2084</v>
      </c>
      <c r="E179" s="81" t="b">
        <v>0</v>
      </c>
      <c r="F179" s="81" t="b">
        <v>0</v>
      </c>
      <c r="G179" s="81" t="b">
        <v>0</v>
      </c>
    </row>
    <row r="180" spans="1:7" ht="15">
      <c r="A180" s="81" t="s">
        <v>1449</v>
      </c>
      <c r="B180" s="81">
        <v>5</v>
      </c>
      <c r="C180" s="119">
        <v>0.0015514007853872547</v>
      </c>
      <c r="D180" s="81" t="s">
        <v>2084</v>
      </c>
      <c r="E180" s="81" t="b">
        <v>0</v>
      </c>
      <c r="F180" s="81" t="b">
        <v>0</v>
      </c>
      <c r="G180" s="81" t="b">
        <v>0</v>
      </c>
    </row>
    <row r="181" spans="1:7" ht="15">
      <c r="A181" s="81" t="s">
        <v>1450</v>
      </c>
      <c r="B181" s="81">
        <v>5</v>
      </c>
      <c r="C181" s="119">
        <v>0.0015514007853872547</v>
      </c>
      <c r="D181" s="81" t="s">
        <v>2084</v>
      </c>
      <c r="E181" s="81" t="b">
        <v>0</v>
      </c>
      <c r="F181" s="81" t="b">
        <v>0</v>
      </c>
      <c r="G181" s="81" t="b">
        <v>0</v>
      </c>
    </row>
    <row r="182" spans="1:7" ht="15">
      <c r="A182" s="81" t="s">
        <v>1451</v>
      </c>
      <c r="B182" s="81">
        <v>5</v>
      </c>
      <c r="C182" s="119">
        <v>0.0015514007853872547</v>
      </c>
      <c r="D182" s="81" t="s">
        <v>2084</v>
      </c>
      <c r="E182" s="81" t="b">
        <v>1</v>
      </c>
      <c r="F182" s="81" t="b">
        <v>0</v>
      </c>
      <c r="G182" s="81" t="b">
        <v>0</v>
      </c>
    </row>
    <row r="183" spans="1:7" ht="15">
      <c r="A183" s="81" t="s">
        <v>1452</v>
      </c>
      <c r="B183" s="81">
        <v>5</v>
      </c>
      <c r="C183" s="119">
        <v>0.0015514007853872547</v>
      </c>
      <c r="D183" s="81" t="s">
        <v>2084</v>
      </c>
      <c r="E183" s="81" t="b">
        <v>1</v>
      </c>
      <c r="F183" s="81" t="b">
        <v>0</v>
      </c>
      <c r="G183" s="81" t="b">
        <v>0</v>
      </c>
    </row>
    <row r="184" spans="1:7" ht="15">
      <c r="A184" s="81" t="s">
        <v>1453</v>
      </c>
      <c r="B184" s="81">
        <v>5</v>
      </c>
      <c r="C184" s="119">
        <v>0.0015514007853872547</v>
      </c>
      <c r="D184" s="81" t="s">
        <v>2084</v>
      </c>
      <c r="E184" s="81" t="b">
        <v>0</v>
      </c>
      <c r="F184" s="81" t="b">
        <v>0</v>
      </c>
      <c r="G184" s="81" t="b">
        <v>0</v>
      </c>
    </row>
    <row r="185" spans="1:7" ht="15">
      <c r="A185" s="81" t="s">
        <v>1454</v>
      </c>
      <c r="B185" s="81">
        <v>5</v>
      </c>
      <c r="C185" s="119">
        <v>0.0015514007853872547</v>
      </c>
      <c r="D185" s="81" t="s">
        <v>2084</v>
      </c>
      <c r="E185" s="81" t="b">
        <v>0</v>
      </c>
      <c r="F185" s="81" t="b">
        <v>0</v>
      </c>
      <c r="G185" s="81" t="b">
        <v>0</v>
      </c>
    </row>
    <row r="186" spans="1:7" ht="15">
      <c r="A186" s="81" t="s">
        <v>1455</v>
      </c>
      <c r="B186" s="81">
        <v>5</v>
      </c>
      <c r="C186" s="119">
        <v>0.0015514007853872547</v>
      </c>
      <c r="D186" s="81" t="s">
        <v>2084</v>
      </c>
      <c r="E186" s="81" t="b">
        <v>0</v>
      </c>
      <c r="F186" s="81" t="b">
        <v>0</v>
      </c>
      <c r="G186" s="81" t="b">
        <v>0</v>
      </c>
    </row>
    <row r="187" spans="1:7" ht="15">
      <c r="A187" s="81" t="s">
        <v>1456</v>
      </c>
      <c r="B187" s="81">
        <v>5</v>
      </c>
      <c r="C187" s="119">
        <v>0.0015514007853872547</v>
      </c>
      <c r="D187" s="81" t="s">
        <v>2084</v>
      </c>
      <c r="E187" s="81" t="b">
        <v>0</v>
      </c>
      <c r="F187" s="81" t="b">
        <v>0</v>
      </c>
      <c r="G187" s="81" t="b">
        <v>0</v>
      </c>
    </row>
    <row r="188" spans="1:7" ht="15">
      <c r="A188" s="81" t="s">
        <v>1457</v>
      </c>
      <c r="B188" s="81">
        <v>5</v>
      </c>
      <c r="C188" s="119">
        <v>0.0015514007853872547</v>
      </c>
      <c r="D188" s="81" t="s">
        <v>2084</v>
      </c>
      <c r="E188" s="81" t="b">
        <v>0</v>
      </c>
      <c r="F188" s="81" t="b">
        <v>0</v>
      </c>
      <c r="G188" s="81" t="b">
        <v>0</v>
      </c>
    </row>
    <row r="189" spans="1:7" ht="15">
      <c r="A189" s="81" t="s">
        <v>1458</v>
      </c>
      <c r="B189" s="81">
        <v>5</v>
      </c>
      <c r="C189" s="119">
        <v>0.0015514007853872547</v>
      </c>
      <c r="D189" s="81" t="s">
        <v>2084</v>
      </c>
      <c r="E189" s="81" t="b">
        <v>0</v>
      </c>
      <c r="F189" s="81" t="b">
        <v>0</v>
      </c>
      <c r="G189" s="81" t="b">
        <v>0</v>
      </c>
    </row>
    <row r="190" spans="1:7" ht="15">
      <c r="A190" s="81" t="s">
        <v>1459</v>
      </c>
      <c r="B190" s="81">
        <v>5</v>
      </c>
      <c r="C190" s="119">
        <v>0.0015514007853872547</v>
      </c>
      <c r="D190" s="81" t="s">
        <v>2084</v>
      </c>
      <c r="E190" s="81" t="b">
        <v>0</v>
      </c>
      <c r="F190" s="81" t="b">
        <v>0</v>
      </c>
      <c r="G190" s="81" t="b">
        <v>0</v>
      </c>
    </row>
    <row r="191" spans="1:7" ht="15">
      <c r="A191" s="81" t="s">
        <v>1460</v>
      </c>
      <c r="B191" s="81">
        <v>5</v>
      </c>
      <c r="C191" s="119">
        <v>0.0015514007853872547</v>
      </c>
      <c r="D191" s="81" t="s">
        <v>2084</v>
      </c>
      <c r="E191" s="81" t="b">
        <v>0</v>
      </c>
      <c r="F191" s="81" t="b">
        <v>0</v>
      </c>
      <c r="G191" s="81" t="b">
        <v>0</v>
      </c>
    </row>
    <row r="192" spans="1:7" ht="15">
      <c r="A192" s="81" t="s">
        <v>1461</v>
      </c>
      <c r="B192" s="81">
        <v>5</v>
      </c>
      <c r="C192" s="119">
        <v>0.0015514007853872547</v>
      </c>
      <c r="D192" s="81" t="s">
        <v>2084</v>
      </c>
      <c r="E192" s="81" t="b">
        <v>0</v>
      </c>
      <c r="F192" s="81" t="b">
        <v>0</v>
      </c>
      <c r="G192" s="81" t="b">
        <v>0</v>
      </c>
    </row>
    <row r="193" spans="1:7" ht="15">
      <c r="A193" s="81" t="s">
        <v>1462</v>
      </c>
      <c r="B193" s="81">
        <v>5</v>
      </c>
      <c r="C193" s="119">
        <v>0.0015514007853872547</v>
      </c>
      <c r="D193" s="81" t="s">
        <v>2084</v>
      </c>
      <c r="E193" s="81" t="b">
        <v>0</v>
      </c>
      <c r="F193" s="81" t="b">
        <v>0</v>
      </c>
      <c r="G193" s="81" t="b">
        <v>0</v>
      </c>
    </row>
    <row r="194" spans="1:7" ht="15">
      <c r="A194" s="81" t="s">
        <v>1463</v>
      </c>
      <c r="B194" s="81">
        <v>5</v>
      </c>
      <c r="C194" s="119">
        <v>0.0015514007853872547</v>
      </c>
      <c r="D194" s="81" t="s">
        <v>2084</v>
      </c>
      <c r="E194" s="81" t="b">
        <v>0</v>
      </c>
      <c r="F194" s="81" t="b">
        <v>0</v>
      </c>
      <c r="G194" s="81" t="b">
        <v>0</v>
      </c>
    </row>
    <row r="195" spans="1:7" ht="15">
      <c r="A195" s="81" t="s">
        <v>1464</v>
      </c>
      <c r="B195" s="81">
        <v>5</v>
      </c>
      <c r="C195" s="119">
        <v>0.0015514007853872547</v>
      </c>
      <c r="D195" s="81" t="s">
        <v>2084</v>
      </c>
      <c r="E195" s="81" t="b">
        <v>0</v>
      </c>
      <c r="F195" s="81" t="b">
        <v>0</v>
      </c>
      <c r="G195" s="81" t="b">
        <v>0</v>
      </c>
    </row>
    <row r="196" spans="1:7" ht="15">
      <c r="A196" s="81" t="s">
        <v>1465</v>
      </c>
      <c r="B196" s="81">
        <v>5</v>
      </c>
      <c r="C196" s="119">
        <v>0.0015514007853872547</v>
      </c>
      <c r="D196" s="81" t="s">
        <v>2084</v>
      </c>
      <c r="E196" s="81" t="b">
        <v>0</v>
      </c>
      <c r="F196" s="81" t="b">
        <v>0</v>
      </c>
      <c r="G196" s="81" t="b">
        <v>0</v>
      </c>
    </row>
    <row r="197" spans="1:7" ht="15">
      <c r="A197" s="81" t="s">
        <v>1466</v>
      </c>
      <c r="B197" s="81">
        <v>5</v>
      </c>
      <c r="C197" s="119">
        <v>0.0015514007853872547</v>
      </c>
      <c r="D197" s="81" t="s">
        <v>2084</v>
      </c>
      <c r="E197" s="81" t="b">
        <v>0</v>
      </c>
      <c r="F197" s="81" t="b">
        <v>0</v>
      </c>
      <c r="G197" s="81" t="b">
        <v>0</v>
      </c>
    </row>
    <row r="198" spans="1:7" ht="15">
      <c r="A198" s="81" t="s">
        <v>1467</v>
      </c>
      <c r="B198" s="81">
        <v>5</v>
      </c>
      <c r="C198" s="119">
        <v>0.0015514007853872547</v>
      </c>
      <c r="D198" s="81" t="s">
        <v>2084</v>
      </c>
      <c r="E198" s="81" t="b">
        <v>0</v>
      </c>
      <c r="F198" s="81" t="b">
        <v>0</v>
      </c>
      <c r="G198" s="81" t="b">
        <v>0</v>
      </c>
    </row>
    <row r="199" spans="1:7" ht="15">
      <c r="A199" s="81" t="s">
        <v>1468</v>
      </c>
      <c r="B199" s="81">
        <v>5</v>
      </c>
      <c r="C199" s="119">
        <v>0.0015514007853872547</v>
      </c>
      <c r="D199" s="81" t="s">
        <v>2084</v>
      </c>
      <c r="E199" s="81" t="b">
        <v>0</v>
      </c>
      <c r="F199" s="81" t="b">
        <v>0</v>
      </c>
      <c r="G199" s="81" t="b">
        <v>0</v>
      </c>
    </row>
    <row r="200" spans="1:7" ht="15">
      <c r="A200" s="81" t="s">
        <v>1469</v>
      </c>
      <c r="B200" s="81">
        <v>5</v>
      </c>
      <c r="C200" s="119">
        <v>0.0022492542242211395</v>
      </c>
      <c r="D200" s="81" t="s">
        <v>2084</v>
      </c>
      <c r="E200" s="81" t="b">
        <v>0</v>
      </c>
      <c r="F200" s="81" t="b">
        <v>0</v>
      </c>
      <c r="G200" s="81" t="b">
        <v>0</v>
      </c>
    </row>
    <row r="201" spans="1:7" ht="15">
      <c r="A201" s="81" t="s">
        <v>1470</v>
      </c>
      <c r="B201" s="81">
        <v>4</v>
      </c>
      <c r="C201" s="119">
        <v>0.0013185247920542579</v>
      </c>
      <c r="D201" s="81" t="s">
        <v>2084</v>
      </c>
      <c r="E201" s="81" t="b">
        <v>0</v>
      </c>
      <c r="F201" s="81" t="b">
        <v>0</v>
      </c>
      <c r="G201" s="81" t="b">
        <v>0</v>
      </c>
    </row>
    <row r="202" spans="1:7" ht="15">
      <c r="A202" s="81" t="s">
        <v>1471</v>
      </c>
      <c r="B202" s="81">
        <v>4</v>
      </c>
      <c r="C202" s="119">
        <v>0.0013185247920542579</v>
      </c>
      <c r="D202" s="81" t="s">
        <v>2084</v>
      </c>
      <c r="E202" s="81" t="b">
        <v>0</v>
      </c>
      <c r="F202" s="81" t="b">
        <v>0</v>
      </c>
      <c r="G202" s="81" t="b">
        <v>0</v>
      </c>
    </row>
    <row r="203" spans="1:7" ht="15">
      <c r="A203" s="81" t="s">
        <v>1472</v>
      </c>
      <c r="B203" s="81">
        <v>4</v>
      </c>
      <c r="C203" s="119">
        <v>0.0013185247920542579</v>
      </c>
      <c r="D203" s="81" t="s">
        <v>2084</v>
      </c>
      <c r="E203" s="81" t="b">
        <v>0</v>
      </c>
      <c r="F203" s="81" t="b">
        <v>0</v>
      </c>
      <c r="G203" s="81" t="b">
        <v>0</v>
      </c>
    </row>
    <row r="204" spans="1:7" ht="15">
      <c r="A204" s="81" t="s">
        <v>1473</v>
      </c>
      <c r="B204" s="81">
        <v>4</v>
      </c>
      <c r="C204" s="119">
        <v>0.0013185247920542579</v>
      </c>
      <c r="D204" s="81" t="s">
        <v>2084</v>
      </c>
      <c r="E204" s="81" t="b">
        <v>0</v>
      </c>
      <c r="F204" s="81" t="b">
        <v>0</v>
      </c>
      <c r="G204" s="81" t="b">
        <v>0</v>
      </c>
    </row>
    <row r="205" spans="1:7" ht="15">
      <c r="A205" s="81" t="s">
        <v>1474</v>
      </c>
      <c r="B205" s="81">
        <v>4</v>
      </c>
      <c r="C205" s="119">
        <v>0.0013185247920542579</v>
      </c>
      <c r="D205" s="81" t="s">
        <v>2084</v>
      </c>
      <c r="E205" s="81" t="b">
        <v>0</v>
      </c>
      <c r="F205" s="81" t="b">
        <v>0</v>
      </c>
      <c r="G205" s="81" t="b">
        <v>0</v>
      </c>
    </row>
    <row r="206" spans="1:7" ht="15">
      <c r="A206" s="81" t="s">
        <v>1475</v>
      </c>
      <c r="B206" s="81">
        <v>4</v>
      </c>
      <c r="C206" s="119">
        <v>0.0013185247920542579</v>
      </c>
      <c r="D206" s="81" t="s">
        <v>2084</v>
      </c>
      <c r="E206" s="81" t="b">
        <v>0</v>
      </c>
      <c r="F206" s="81" t="b">
        <v>0</v>
      </c>
      <c r="G206" s="81" t="b">
        <v>0</v>
      </c>
    </row>
    <row r="207" spans="1:7" ht="15">
      <c r="A207" s="81" t="s">
        <v>1476</v>
      </c>
      <c r="B207" s="81">
        <v>4</v>
      </c>
      <c r="C207" s="119">
        <v>0.0013185247920542579</v>
      </c>
      <c r="D207" s="81" t="s">
        <v>2084</v>
      </c>
      <c r="E207" s="81" t="b">
        <v>0</v>
      </c>
      <c r="F207" s="81" t="b">
        <v>0</v>
      </c>
      <c r="G207" s="81" t="b">
        <v>0</v>
      </c>
    </row>
    <row r="208" spans="1:7" ht="15">
      <c r="A208" s="81" t="s">
        <v>1477</v>
      </c>
      <c r="B208" s="81">
        <v>4</v>
      </c>
      <c r="C208" s="119">
        <v>0.0013185247920542579</v>
      </c>
      <c r="D208" s="81" t="s">
        <v>2084</v>
      </c>
      <c r="E208" s="81" t="b">
        <v>0</v>
      </c>
      <c r="F208" s="81" t="b">
        <v>0</v>
      </c>
      <c r="G208" s="81" t="b">
        <v>0</v>
      </c>
    </row>
    <row r="209" spans="1:7" ht="15">
      <c r="A209" s="81" t="s">
        <v>1478</v>
      </c>
      <c r="B209" s="81">
        <v>4</v>
      </c>
      <c r="C209" s="119">
        <v>0.0013185247920542579</v>
      </c>
      <c r="D209" s="81" t="s">
        <v>2084</v>
      </c>
      <c r="E209" s="81" t="b">
        <v>1</v>
      </c>
      <c r="F209" s="81" t="b">
        <v>0</v>
      </c>
      <c r="G209" s="81" t="b">
        <v>0</v>
      </c>
    </row>
    <row r="210" spans="1:7" ht="15">
      <c r="A210" s="81" t="s">
        <v>1479</v>
      </c>
      <c r="B210" s="81">
        <v>4</v>
      </c>
      <c r="C210" s="119">
        <v>0.0013185247920542579</v>
      </c>
      <c r="D210" s="81" t="s">
        <v>2084</v>
      </c>
      <c r="E210" s="81" t="b">
        <v>0</v>
      </c>
      <c r="F210" s="81" t="b">
        <v>0</v>
      </c>
      <c r="G210" s="81" t="b">
        <v>0</v>
      </c>
    </row>
    <row r="211" spans="1:7" ht="15">
      <c r="A211" s="81" t="s">
        <v>1480</v>
      </c>
      <c r="B211" s="81">
        <v>4</v>
      </c>
      <c r="C211" s="119">
        <v>0.0014183161152238263</v>
      </c>
      <c r="D211" s="81" t="s">
        <v>2084</v>
      </c>
      <c r="E211" s="81" t="b">
        <v>0</v>
      </c>
      <c r="F211" s="81" t="b">
        <v>0</v>
      </c>
      <c r="G211" s="81" t="b">
        <v>0</v>
      </c>
    </row>
    <row r="212" spans="1:7" ht="15">
      <c r="A212" s="81" t="s">
        <v>1481</v>
      </c>
      <c r="B212" s="81">
        <v>4</v>
      </c>
      <c r="C212" s="119">
        <v>0.0013185247920542579</v>
      </c>
      <c r="D212" s="81" t="s">
        <v>2084</v>
      </c>
      <c r="E212" s="81" t="b">
        <v>0</v>
      </c>
      <c r="F212" s="81" t="b">
        <v>0</v>
      </c>
      <c r="G212" s="81" t="b">
        <v>0</v>
      </c>
    </row>
    <row r="213" spans="1:7" ht="15">
      <c r="A213" s="81" t="s">
        <v>1482</v>
      </c>
      <c r="B213" s="81">
        <v>4</v>
      </c>
      <c r="C213" s="119">
        <v>0.0013185247920542579</v>
      </c>
      <c r="D213" s="81" t="s">
        <v>2084</v>
      </c>
      <c r="E213" s="81" t="b">
        <v>0</v>
      </c>
      <c r="F213" s="81" t="b">
        <v>0</v>
      </c>
      <c r="G213" s="81" t="b">
        <v>0</v>
      </c>
    </row>
    <row r="214" spans="1:7" ht="15">
      <c r="A214" s="81" t="s">
        <v>1483</v>
      </c>
      <c r="B214" s="81">
        <v>4</v>
      </c>
      <c r="C214" s="119">
        <v>0.0014183161152238263</v>
      </c>
      <c r="D214" s="81" t="s">
        <v>2084</v>
      </c>
      <c r="E214" s="81" t="b">
        <v>0</v>
      </c>
      <c r="F214" s="81" t="b">
        <v>0</v>
      </c>
      <c r="G214" s="81" t="b">
        <v>0</v>
      </c>
    </row>
    <row r="215" spans="1:7" ht="15">
      <c r="A215" s="81" t="s">
        <v>1484</v>
      </c>
      <c r="B215" s="81">
        <v>4</v>
      </c>
      <c r="C215" s="119">
        <v>0.0014183161152238263</v>
      </c>
      <c r="D215" s="81" t="s">
        <v>2084</v>
      </c>
      <c r="E215" s="81" t="b">
        <v>0</v>
      </c>
      <c r="F215" s="81" t="b">
        <v>0</v>
      </c>
      <c r="G215" s="81" t="b">
        <v>0</v>
      </c>
    </row>
    <row r="216" spans="1:7" ht="15">
      <c r="A216" s="81" t="s">
        <v>1485</v>
      </c>
      <c r="B216" s="81">
        <v>4</v>
      </c>
      <c r="C216" s="119">
        <v>0.0013185247920542579</v>
      </c>
      <c r="D216" s="81" t="s">
        <v>2084</v>
      </c>
      <c r="E216" s="81" t="b">
        <v>0</v>
      </c>
      <c r="F216" s="81" t="b">
        <v>0</v>
      </c>
      <c r="G216" s="81" t="b">
        <v>0</v>
      </c>
    </row>
    <row r="217" spans="1:7" ht="15">
      <c r="A217" s="81" t="s">
        <v>1486</v>
      </c>
      <c r="B217" s="81">
        <v>4</v>
      </c>
      <c r="C217" s="119">
        <v>0.0013185247920542579</v>
      </c>
      <c r="D217" s="81" t="s">
        <v>2084</v>
      </c>
      <c r="E217" s="81" t="b">
        <v>0</v>
      </c>
      <c r="F217" s="81" t="b">
        <v>0</v>
      </c>
      <c r="G217" s="81" t="b">
        <v>0</v>
      </c>
    </row>
    <row r="218" spans="1:7" ht="15">
      <c r="A218" s="81" t="s">
        <v>1487</v>
      </c>
      <c r="B218" s="81">
        <v>4</v>
      </c>
      <c r="C218" s="119">
        <v>0.0013185247920542579</v>
      </c>
      <c r="D218" s="81" t="s">
        <v>2084</v>
      </c>
      <c r="E218" s="81" t="b">
        <v>0</v>
      </c>
      <c r="F218" s="81" t="b">
        <v>0</v>
      </c>
      <c r="G218" s="81" t="b">
        <v>0</v>
      </c>
    </row>
    <row r="219" spans="1:7" ht="15">
      <c r="A219" s="81" t="s">
        <v>1488</v>
      </c>
      <c r="B219" s="81">
        <v>4</v>
      </c>
      <c r="C219" s="119">
        <v>0.0013185247920542579</v>
      </c>
      <c r="D219" s="81" t="s">
        <v>2084</v>
      </c>
      <c r="E219" s="81" t="b">
        <v>0</v>
      </c>
      <c r="F219" s="81" t="b">
        <v>0</v>
      </c>
      <c r="G219" s="81" t="b">
        <v>0</v>
      </c>
    </row>
    <row r="220" spans="1:7" ht="15">
      <c r="A220" s="81" t="s">
        <v>1489</v>
      </c>
      <c r="B220" s="81">
        <v>4</v>
      </c>
      <c r="C220" s="119">
        <v>0.0013185247920542579</v>
      </c>
      <c r="D220" s="81" t="s">
        <v>2084</v>
      </c>
      <c r="E220" s="81" t="b">
        <v>0</v>
      </c>
      <c r="F220" s="81" t="b">
        <v>0</v>
      </c>
      <c r="G220" s="81" t="b">
        <v>0</v>
      </c>
    </row>
    <row r="221" spans="1:7" ht="15">
      <c r="A221" s="81" t="s">
        <v>1490</v>
      </c>
      <c r="B221" s="81">
        <v>4</v>
      </c>
      <c r="C221" s="119">
        <v>0.0013185247920542579</v>
      </c>
      <c r="D221" s="81" t="s">
        <v>2084</v>
      </c>
      <c r="E221" s="81" t="b">
        <v>0</v>
      </c>
      <c r="F221" s="81" t="b">
        <v>0</v>
      </c>
      <c r="G221" s="81" t="b">
        <v>0</v>
      </c>
    </row>
    <row r="222" spans="1:7" ht="15">
      <c r="A222" s="81" t="s">
        <v>1491</v>
      </c>
      <c r="B222" s="81">
        <v>4</v>
      </c>
      <c r="C222" s="119">
        <v>0.0013185247920542579</v>
      </c>
      <c r="D222" s="81" t="s">
        <v>2084</v>
      </c>
      <c r="E222" s="81" t="b">
        <v>0</v>
      </c>
      <c r="F222" s="81" t="b">
        <v>0</v>
      </c>
      <c r="G222" s="81" t="b">
        <v>0</v>
      </c>
    </row>
    <row r="223" spans="1:7" ht="15">
      <c r="A223" s="81" t="s">
        <v>1492</v>
      </c>
      <c r="B223" s="81">
        <v>4</v>
      </c>
      <c r="C223" s="119">
        <v>0.0013185247920542579</v>
      </c>
      <c r="D223" s="81" t="s">
        <v>2084</v>
      </c>
      <c r="E223" s="81" t="b">
        <v>1</v>
      </c>
      <c r="F223" s="81" t="b">
        <v>0</v>
      </c>
      <c r="G223" s="81" t="b">
        <v>0</v>
      </c>
    </row>
    <row r="224" spans="1:7" ht="15">
      <c r="A224" s="81" t="s">
        <v>1493</v>
      </c>
      <c r="B224" s="81">
        <v>4</v>
      </c>
      <c r="C224" s="119">
        <v>0.0013185247920542579</v>
      </c>
      <c r="D224" s="81" t="s">
        <v>2084</v>
      </c>
      <c r="E224" s="81" t="b">
        <v>0</v>
      </c>
      <c r="F224" s="81" t="b">
        <v>0</v>
      </c>
      <c r="G224" s="81" t="b">
        <v>0</v>
      </c>
    </row>
    <row r="225" spans="1:7" ht="15">
      <c r="A225" s="81" t="s">
        <v>1494</v>
      </c>
      <c r="B225" s="81">
        <v>4</v>
      </c>
      <c r="C225" s="119">
        <v>0.0014183161152238263</v>
      </c>
      <c r="D225" s="81" t="s">
        <v>2084</v>
      </c>
      <c r="E225" s="81" t="b">
        <v>0</v>
      </c>
      <c r="F225" s="81" t="b">
        <v>0</v>
      </c>
      <c r="G225" s="81" t="b">
        <v>0</v>
      </c>
    </row>
    <row r="226" spans="1:7" ht="15">
      <c r="A226" s="81" t="s">
        <v>1495</v>
      </c>
      <c r="B226" s="81">
        <v>4</v>
      </c>
      <c r="C226" s="119">
        <v>0.0014183161152238263</v>
      </c>
      <c r="D226" s="81" t="s">
        <v>2084</v>
      </c>
      <c r="E226" s="81" t="b">
        <v>0</v>
      </c>
      <c r="F226" s="81" t="b">
        <v>0</v>
      </c>
      <c r="G226" s="81" t="b">
        <v>0</v>
      </c>
    </row>
    <row r="227" spans="1:7" ht="15">
      <c r="A227" s="81" t="s">
        <v>1496</v>
      </c>
      <c r="B227" s="81">
        <v>4</v>
      </c>
      <c r="C227" s="119">
        <v>0.0014183161152238263</v>
      </c>
      <c r="D227" s="81" t="s">
        <v>2084</v>
      </c>
      <c r="E227" s="81" t="b">
        <v>0</v>
      </c>
      <c r="F227" s="81" t="b">
        <v>0</v>
      </c>
      <c r="G227" s="81" t="b">
        <v>0</v>
      </c>
    </row>
    <row r="228" spans="1:7" ht="15">
      <c r="A228" s="81" t="s">
        <v>1497</v>
      </c>
      <c r="B228" s="81">
        <v>4</v>
      </c>
      <c r="C228" s="119">
        <v>0.0015589640857155847</v>
      </c>
      <c r="D228" s="81" t="s">
        <v>2084</v>
      </c>
      <c r="E228" s="81" t="b">
        <v>0</v>
      </c>
      <c r="F228" s="81" t="b">
        <v>0</v>
      </c>
      <c r="G228" s="81" t="b">
        <v>0</v>
      </c>
    </row>
    <row r="229" spans="1:7" ht="15">
      <c r="A229" s="81" t="s">
        <v>1498</v>
      </c>
      <c r="B229" s="81">
        <v>4</v>
      </c>
      <c r="C229" s="119">
        <v>0.0013185247920542579</v>
      </c>
      <c r="D229" s="81" t="s">
        <v>2084</v>
      </c>
      <c r="E229" s="81" t="b">
        <v>0</v>
      </c>
      <c r="F229" s="81" t="b">
        <v>0</v>
      </c>
      <c r="G229" s="81" t="b">
        <v>0</v>
      </c>
    </row>
    <row r="230" spans="1:7" ht="15">
      <c r="A230" s="81" t="s">
        <v>1499</v>
      </c>
      <c r="B230" s="81">
        <v>4</v>
      </c>
      <c r="C230" s="119">
        <v>0.0013185247920542579</v>
      </c>
      <c r="D230" s="81" t="s">
        <v>2084</v>
      </c>
      <c r="E230" s="81" t="b">
        <v>0</v>
      </c>
      <c r="F230" s="81" t="b">
        <v>0</v>
      </c>
      <c r="G230" s="81" t="b">
        <v>0</v>
      </c>
    </row>
    <row r="231" spans="1:7" ht="15">
      <c r="A231" s="81" t="s">
        <v>1500</v>
      </c>
      <c r="B231" s="81">
        <v>4</v>
      </c>
      <c r="C231" s="119">
        <v>0.0013185247920542579</v>
      </c>
      <c r="D231" s="81" t="s">
        <v>2084</v>
      </c>
      <c r="E231" s="81" t="b">
        <v>0</v>
      </c>
      <c r="F231" s="81" t="b">
        <v>0</v>
      </c>
      <c r="G231" s="81" t="b">
        <v>0</v>
      </c>
    </row>
    <row r="232" spans="1:7" ht="15">
      <c r="A232" s="81" t="s">
        <v>1501</v>
      </c>
      <c r="B232" s="81">
        <v>4</v>
      </c>
      <c r="C232" s="119">
        <v>0.0013185247920542579</v>
      </c>
      <c r="D232" s="81" t="s">
        <v>2084</v>
      </c>
      <c r="E232" s="81" t="b">
        <v>0</v>
      </c>
      <c r="F232" s="81" t="b">
        <v>0</v>
      </c>
      <c r="G232" s="81" t="b">
        <v>0</v>
      </c>
    </row>
    <row r="233" spans="1:7" ht="15">
      <c r="A233" s="81" t="s">
        <v>1502</v>
      </c>
      <c r="B233" s="81">
        <v>4</v>
      </c>
      <c r="C233" s="119">
        <v>0.0015589640857155847</v>
      </c>
      <c r="D233" s="81" t="s">
        <v>2084</v>
      </c>
      <c r="E233" s="81" t="b">
        <v>0</v>
      </c>
      <c r="F233" s="81" t="b">
        <v>0</v>
      </c>
      <c r="G233" s="81" t="b">
        <v>0</v>
      </c>
    </row>
    <row r="234" spans="1:7" ht="15">
      <c r="A234" s="81" t="s">
        <v>1503</v>
      </c>
      <c r="B234" s="81">
        <v>4</v>
      </c>
      <c r="C234" s="119">
        <v>0.0015589640857155847</v>
      </c>
      <c r="D234" s="81" t="s">
        <v>2084</v>
      </c>
      <c r="E234" s="81" t="b">
        <v>0</v>
      </c>
      <c r="F234" s="81" t="b">
        <v>0</v>
      </c>
      <c r="G234" s="81" t="b">
        <v>0</v>
      </c>
    </row>
    <row r="235" spans="1:7" ht="15">
      <c r="A235" s="81" t="s">
        <v>1504</v>
      </c>
      <c r="B235" s="81">
        <v>4</v>
      </c>
      <c r="C235" s="119">
        <v>0.0013185247920542579</v>
      </c>
      <c r="D235" s="81" t="s">
        <v>2084</v>
      </c>
      <c r="E235" s="81" t="b">
        <v>0</v>
      </c>
      <c r="F235" s="81" t="b">
        <v>0</v>
      </c>
      <c r="G235" s="81" t="b">
        <v>0</v>
      </c>
    </row>
    <row r="236" spans="1:7" ht="15">
      <c r="A236" s="81" t="s">
        <v>492</v>
      </c>
      <c r="B236" s="81">
        <v>4</v>
      </c>
      <c r="C236" s="119">
        <v>0.0015589640857155847</v>
      </c>
      <c r="D236" s="81" t="s">
        <v>2084</v>
      </c>
      <c r="E236" s="81" t="b">
        <v>0</v>
      </c>
      <c r="F236" s="81" t="b">
        <v>0</v>
      </c>
      <c r="G236" s="81" t="b">
        <v>0</v>
      </c>
    </row>
    <row r="237" spans="1:7" ht="15">
      <c r="A237" s="81" t="s">
        <v>1505</v>
      </c>
      <c r="B237" s="81">
        <v>4</v>
      </c>
      <c r="C237" s="119">
        <v>0.0013185247920542579</v>
      </c>
      <c r="D237" s="81" t="s">
        <v>2084</v>
      </c>
      <c r="E237" s="81" t="b">
        <v>0</v>
      </c>
      <c r="F237" s="81" t="b">
        <v>0</v>
      </c>
      <c r="G237" s="81" t="b">
        <v>0</v>
      </c>
    </row>
    <row r="238" spans="1:7" ht="15">
      <c r="A238" s="81" t="s">
        <v>1506</v>
      </c>
      <c r="B238" s="81">
        <v>4</v>
      </c>
      <c r="C238" s="119">
        <v>0.0013185247920542579</v>
      </c>
      <c r="D238" s="81" t="s">
        <v>2084</v>
      </c>
      <c r="E238" s="81" t="b">
        <v>0</v>
      </c>
      <c r="F238" s="81" t="b">
        <v>0</v>
      </c>
      <c r="G238" s="81" t="b">
        <v>0</v>
      </c>
    </row>
    <row r="239" spans="1:7" ht="15">
      <c r="A239" s="81" t="s">
        <v>1507</v>
      </c>
      <c r="B239" s="81">
        <v>4</v>
      </c>
      <c r="C239" s="119">
        <v>0.0013185247920542579</v>
      </c>
      <c r="D239" s="81" t="s">
        <v>2084</v>
      </c>
      <c r="E239" s="81" t="b">
        <v>0</v>
      </c>
      <c r="F239" s="81" t="b">
        <v>0</v>
      </c>
      <c r="G239" s="81" t="b">
        <v>0</v>
      </c>
    </row>
    <row r="240" spans="1:7" ht="15">
      <c r="A240" s="81" t="s">
        <v>1508</v>
      </c>
      <c r="B240" s="81">
        <v>4</v>
      </c>
      <c r="C240" s="119">
        <v>0.0013185247920542579</v>
      </c>
      <c r="D240" s="81" t="s">
        <v>2084</v>
      </c>
      <c r="E240" s="81" t="b">
        <v>0</v>
      </c>
      <c r="F240" s="81" t="b">
        <v>0</v>
      </c>
      <c r="G240" s="81" t="b">
        <v>0</v>
      </c>
    </row>
    <row r="241" spans="1:7" ht="15">
      <c r="A241" s="81" t="s">
        <v>1509</v>
      </c>
      <c r="B241" s="81">
        <v>4</v>
      </c>
      <c r="C241" s="119">
        <v>0.0013185247920542579</v>
      </c>
      <c r="D241" s="81" t="s">
        <v>2084</v>
      </c>
      <c r="E241" s="81" t="b">
        <v>1</v>
      </c>
      <c r="F241" s="81" t="b">
        <v>0</v>
      </c>
      <c r="G241" s="81" t="b">
        <v>0</v>
      </c>
    </row>
    <row r="242" spans="1:7" ht="15">
      <c r="A242" s="81" t="s">
        <v>1510</v>
      </c>
      <c r="B242" s="81">
        <v>4</v>
      </c>
      <c r="C242" s="119">
        <v>0.0013185247920542579</v>
      </c>
      <c r="D242" s="81" t="s">
        <v>2084</v>
      </c>
      <c r="E242" s="81" t="b">
        <v>0</v>
      </c>
      <c r="F242" s="81" t="b">
        <v>0</v>
      </c>
      <c r="G242" s="81" t="b">
        <v>0</v>
      </c>
    </row>
    <row r="243" spans="1:7" ht="15">
      <c r="A243" s="81" t="s">
        <v>1511</v>
      </c>
      <c r="B243" s="81">
        <v>4</v>
      </c>
      <c r="C243" s="119">
        <v>0.0013185247920542579</v>
      </c>
      <c r="D243" s="81" t="s">
        <v>2084</v>
      </c>
      <c r="E243" s="81" t="b">
        <v>0</v>
      </c>
      <c r="F243" s="81" t="b">
        <v>0</v>
      </c>
      <c r="G243" s="81" t="b">
        <v>0</v>
      </c>
    </row>
    <row r="244" spans="1:7" ht="15">
      <c r="A244" s="81" t="s">
        <v>1512</v>
      </c>
      <c r="B244" s="81">
        <v>4</v>
      </c>
      <c r="C244" s="119">
        <v>0.0013185247920542579</v>
      </c>
      <c r="D244" s="81" t="s">
        <v>2084</v>
      </c>
      <c r="E244" s="81" t="b">
        <v>0</v>
      </c>
      <c r="F244" s="81" t="b">
        <v>0</v>
      </c>
      <c r="G244" s="81" t="b">
        <v>0</v>
      </c>
    </row>
    <row r="245" spans="1:7" ht="15">
      <c r="A245" s="81" t="s">
        <v>1513</v>
      </c>
      <c r="B245" s="81">
        <v>4</v>
      </c>
      <c r="C245" s="119">
        <v>0.0013185247920542579</v>
      </c>
      <c r="D245" s="81" t="s">
        <v>2084</v>
      </c>
      <c r="E245" s="81" t="b">
        <v>0</v>
      </c>
      <c r="F245" s="81" t="b">
        <v>0</v>
      </c>
      <c r="G245" s="81" t="b">
        <v>0</v>
      </c>
    </row>
    <row r="246" spans="1:7" ht="15">
      <c r="A246" s="81" t="s">
        <v>1514</v>
      </c>
      <c r="B246" s="81">
        <v>4</v>
      </c>
      <c r="C246" s="119">
        <v>0.0013185247920542579</v>
      </c>
      <c r="D246" s="81" t="s">
        <v>2084</v>
      </c>
      <c r="E246" s="81" t="b">
        <v>0</v>
      </c>
      <c r="F246" s="81" t="b">
        <v>0</v>
      </c>
      <c r="G246" s="81" t="b">
        <v>0</v>
      </c>
    </row>
    <row r="247" spans="1:7" ht="15">
      <c r="A247" s="81" t="s">
        <v>1515</v>
      </c>
      <c r="B247" s="81">
        <v>4</v>
      </c>
      <c r="C247" s="119">
        <v>0.0013185247920542579</v>
      </c>
      <c r="D247" s="81" t="s">
        <v>2084</v>
      </c>
      <c r="E247" s="81" t="b">
        <v>0</v>
      </c>
      <c r="F247" s="81" t="b">
        <v>0</v>
      </c>
      <c r="G247" s="81" t="b">
        <v>0</v>
      </c>
    </row>
    <row r="248" spans="1:7" ht="15">
      <c r="A248" s="81" t="s">
        <v>1516</v>
      </c>
      <c r="B248" s="81">
        <v>4</v>
      </c>
      <c r="C248" s="119">
        <v>0.0013185247920542579</v>
      </c>
      <c r="D248" s="81" t="s">
        <v>2084</v>
      </c>
      <c r="E248" s="81" t="b">
        <v>0</v>
      </c>
      <c r="F248" s="81" t="b">
        <v>0</v>
      </c>
      <c r="G248" s="81" t="b">
        <v>0</v>
      </c>
    </row>
    <row r="249" spans="1:7" ht="15">
      <c r="A249" s="81" t="s">
        <v>1517</v>
      </c>
      <c r="B249" s="81">
        <v>4</v>
      </c>
      <c r="C249" s="119">
        <v>0.0013185247920542579</v>
      </c>
      <c r="D249" s="81" t="s">
        <v>2084</v>
      </c>
      <c r="E249" s="81" t="b">
        <v>0</v>
      </c>
      <c r="F249" s="81" t="b">
        <v>0</v>
      </c>
      <c r="G249" s="81" t="b">
        <v>0</v>
      </c>
    </row>
    <row r="250" spans="1:7" ht="15">
      <c r="A250" s="81" t="s">
        <v>1518</v>
      </c>
      <c r="B250" s="81">
        <v>4</v>
      </c>
      <c r="C250" s="119">
        <v>0.0013185247920542579</v>
      </c>
      <c r="D250" s="81" t="s">
        <v>2084</v>
      </c>
      <c r="E250" s="81" t="b">
        <v>0</v>
      </c>
      <c r="F250" s="81" t="b">
        <v>0</v>
      </c>
      <c r="G250" s="81" t="b">
        <v>0</v>
      </c>
    </row>
    <row r="251" spans="1:7" ht="15">
      <c r="A251" s="81" t="s">
        <v>1519</v>
      </c>
      <c r="B251" s="81">
        <v>4</v>
      </c>
      <c r="C251" s="119">
        <v>0.0013185247920542579</v>
      </c>
      <c r="D251" s="81" t="s">
        <v>2084</v>
      </c>
      <c r="E251" s="81" t="b">
        <v>0</v>
      </c>
      <c r="F251" s="81" t="b">
        <v>0</v>
      </c>
      <c r="G251" s="81" t="b">
        <v>0</v>
      </c>
    </row>
    <row r="252" spans="1:7" ht="15">
      <c r="A252" s="81" t="s">
        <v>1520</v>
      </c>
      <c r="B252" s="81">
        <v>4</v>
      </c>
      <c r="C252" s="119">
        <v>0.0017994033793769116</v>
      </c>
      <c r="D252" s="81" t="s">
        <v>2084</v>
      </c>
      <c r="E252" s="81" t="b">
        <v>0</v>
      </c>
      <c r="F252" s="81" t="b">
        <v>0</v>
      </c>
      <c r="G252" s="81" t="b">
        <v>0</v>
      </c>
    </row>
    <row r="253" spans="1:7" ht="15">
      <c r="A253" s="81" t="s">
        <v>1521</v>
      </c>
      <c r="B253" s="81">
        <v>4</v>
      </c>
      <c r="C253" s="119">
        <v>0.0017994033793769116</v>
      </c>
      <c r="D253" s="81" t="s">
        <v>2084</v>
      </c>
      <c r="E253" s="81" t="b">
        <v>0</v>
      </c>
      <c r="F253" s="81" t="b">
        <v>0</v>
      </c>
      <c r="G253" s="81" t="b">
        <v>0</v>
      </c>
    </row>
    <row r="254" spans="1:7" ht="15">
      <c r="A254" s="81" t="s">
        <v>1522</v>
      </c>
      <c r="B254" s="81">
        <v>4</v>
      </c>
      <c r="C254" s="119">
        <v>0.0013185247920542579</v>
      </c>
      <c r="D254" s="81" t="s">
        <v>2084</v>
      </c>
      <c r="E254" s="81" t="b">
        <v>0</v>
      </c>
      <c r="F254" s="81" t="b">
        <v>0</v>
      </c>
      <c r="G254" s="81" t="b">
        <v>0</v>
      </c>
    </row>
    <row r="255" spans="1:7" ht="15">
      <c r="A255" s="81" t="s">
        <v>1523</v>
      </c>
      <c r="B255" s="81">
        <v>4</v>
      </c>
      <c r="C255" s="119">
        <v>0.0014183161152238263</v>
      </c>
      <c r="D255" s="81" t="s">
        <v>2084</v>
      </c>
      <c r="E255" s="81" t="b">
        <v>1</v>
      </c>
      <c r="F255" s="81" t="b">
        <v>0</v>
      </c>
      <c r="G255" s="81" t="b">
        <v>0</v>
      </c>
    </row>
    <row r="256" spans="1:7" ht="15">
      <c r="A256" s="81" t="s">
        <v>1524</v>
      </c>
      <c r="B256" s="81">
        <v>4</v>
      </c>
      <c r="C256" s="119">
        <v>0.0014183161152238263</v>
      </c>
      <c r="D256" s="81" t="s">
        <v>2084</v>
      </c>
      <c r="E256" s="81" t="b">
        <v>0</v>
      </c>
      <c r="F256" s="81" t="b">
        <v>1</v>
      </c>
      <c r="G256" s="81" t="b">
        <v>0</v>
      </c>
    </row>
    <row r="257" spans="1:7" ht="15">
      <c r="A257" s="81" t="s">
        <v>1525</v>
      </c>
      <c r="B257" s="81">
        <v>4</v>
      </c>
      <c r="C257" s="119">
        <v>0.0013185247920542579</v>
      </c>
      <c r="D257" s="81" t="s">
        <v>2084</v>
      </c>
      <c r="E257" s="81" t="b">
        <v>0</v>
      </c>
      <c r="F257" s="81" t="b">
        <v>0</v>
      </c>
      <c r="G257" s="81" t="b">
        <v>0</v>
      </c>
    </row>
    <row r="258" spans="1:7" ht="15">
      <c r="A258" s="81" t="s">
        <v>1526</v>
      </c>
      <c r="B258" s="81">
        <v>4</v>
      </c>
      <c r="C258" s="119">
        <v>0.0013185247920542579</v>
      </c>
      <c r="D258" s="81" t="s">
        <v>2084</v>
      </c>
      <c r="E258" s="81" t="b">
        <v>0</v>
      </c>
      <c r="F258" s="81" t="b">
        <v>0</v>
      </c>
      <c r="G258" s="81" t="b">
        <v>0</v>
      </c>
    </row>
    <row r="259" spans="1:7" ht="15">
      <c r="A259" s="81" t="s">
        <v>1527</v>
      </c>
      <c r="B259" s="81">
        <v>4</v>
      </c>
      <c r="C259" s="119">
        <v>0.0013185247920542579</v>
      </c>
      <c r="D259" s="81" t="s">
        <v>2084</v>
      </c>
      <c r="E259" s="81" t="b">
        <v>0</v>
      </c>
      <c r="F259" s="81" t="b">
        <v>0</v>
      </c>
      <c r="G259" s="81" t="b">
        <v>0</v>
      </c>
    </row>
    <row r="260" spans="1:7" ht="15">
      <c r="A260" s="81" t="s">
        <v>1528</v>
      </c>
      <c r="B260" s="81">
        <v>4</v>
      </c>
      <c r="C260" s="119">
        <v>0.0015589640857155847</v>
      </c>
      <c r="D260" s="81" t="s">
        <v>2084</v>
      </c>
      <c r="E260" s="81" t="b">
        <v>0</v>
      </c>
      <c r="F260" s="81" t="b">
        <v>0</v>
      </c>
      <c r="G260" s="81" t="b">
        <v>0</v>
      </c>
    </row>
    <row r="261" spans="1:7" ht="15">
      <c r="A261" s="81" t="s">
        <v>1529</v>
      </c>
      <c r="B261" s="81">
        <v>4</v>
      </c>
      <c r="C261" s="119">
        <v>0.0013185247920542579</v>
      </c>
      <c r="D261" s="81" t="s">
        <v>2084</v>
      </c>
      <c r="E261" s="81" t="b">
        <v>0</v>
      </c>
      <c r="F261" s="81" t="b">
        <v>1</v>
      </c>
      <c r="G261" s="81" t="b">
        <v>0</v>
      </c>
    </row>
    <row r="262" spans="1:7" ht="15">
      <c r="A262" s="81" t="s">
        <v>487</v>
      </c>
      <c r="B262" s="81">
        <v>4</v>
      </c>
      <c r="C262" s="119">
        <v>0.0013185247920542579</v>
      </c>
      <c r="D262" s="81" t="s">
        <v>2084</v>
      </c>
      <c r="E262" s="81" t="b">
        <v>0</v>
      </c>
      <c r="F262" s="81" t="b">
        <v>0</v>
      </c>
      <c r="G262" s="81" t="b">
        <v>0</v>
      </c>
    </row>
    <row r="263" spans="1:7" ht="15">
      <c r="A263" s="81" t="s">
        <v>486</v>
      </c>
      <c r="B263" s="81">
        <v>4</v>
      </c>
      <c r="C263" s="119">
        <v>0.0013185247920542579</v>
      </c>
      <c r="D263" s="81" t="s">
        <v>2084</v>
      </c>
      <c r="E263" s="81" t="b">
        <v>0</v>
      </c>
      <c r="F263" s="81" t="b">
        <v>0</v>
      </c>
      <c r="G263" s="81" t="b">
        <v>0</v>
      </c>
    </row>
    <row r="264" spans="1:7" ht="15">
      <c r="A264" s="81" t="s">
        <v>485</v>
      </c>
      <c r="B264" s="81">
        <v>4</v>
      </c>
      <c r="C264" s="119">
        <v>0.0013185247920542579</v>
      </c>
      <c r="D264" s="81" t="s">
        <v>2084</v>
      </c>
      <c r="E264" s="81" t="b">
        <v>0</v>
      </c>
      <c r="F264" s="81" t="b">
        <v>0</v>
      </c>
      <c r="G264" s="81" t="b">
        <v>0</v>
      </c>
    </row>
    <row r="265" spans="1:7" ht="15">
      <c r="A265" s="81" t="s">
        <v>1530</v>
      </c>
      <c r="B265" s="81">
        <v>4</v>
      </c>
      <c r="C265" s="119">
        <v>0.0013185247920542579</v>
      </c>
      <c r="D265" s="81" t="s">
        <v>2084</v>
      </c>
      <c r="E265" s="81" t="b">
        <v>0</v>
      </c>
      <c r="F265" s="81" t="b">
        <v>0</v>
      </c>
      <c r="G265" s="81" t="b">
        <v>0</v>
      </c>
    </row>
    <row r="266" spans="1:7" ht="15">
      <c r="A266" s="81" t="s">
        <v>1531</v>
      </c>
      <c r="B266" s="81">
        <v>4</v>
      </c>
      <c r="C266" s="119">
        <v>0.0013185247920542579</v>
      </c>
      <c r="D266" s="81" t="s">
        <v>2084</v>
      </c>
      <c r="E266" s="81" t="b">
        <v>0</v>
      </c>
      <c r="F266" s="81" t="b">
        <v>0</v>
      </c>
      <c r="G266" s="81" t="b">
        <v>0</v>
      </c>
    </row>
    <row r="267" spans="1:7" ht="15">
      <c r="A267" s="81" t="s">
        <v>484</v>
      </c>
      <c r="B267" s="81">
        <v>4</v>
      </c>
      <c r="C267" s="119">
        <v>0.0013185247920542579</v>
      </c>
      <c r="D267" s="81" t="s">
        <v>2084</v>
      </c>
      <c r="E267" s="81" t="b">
        <v>0</v>
      </c>
      <c r="F267" s="81" t="b">
        <v>0</v>
      </c>
      <c r="G267" s="81" t="b">
        <v>0</v>
      </c>
    </row>
    <row r="268" spans="1:7" ht="15">
      <c r="A268" s="81" t="s">
        <v>1532</v>
      </c>
      <c r="B268" s="81">
        <v>4</v>
      </c>
      <c r="C268" s="119">
        <v>0.0013185247920542579</v>
      </c>
      <c r="D268" s="81" t="s">
        <v>2084</v>
      </c>
      <c r="E268" s="81" t="b">
        <v>0</v>
      </c>
      <c r="F268" s="81" t="b">
        <v>0</v>
      </c>
      <c r="G268" s="81" t="b">
        <v>0</v>
      </c>
    </row>
    <row r="269" spans="1:7" ht="15">
      <c r="A269" s="81" t="s">
        <v>1533</v>
      </c>
      <c r="B269" s="81">
        <v>4</v>
      </c>
      <c r="C269" s="119">
        <v>0.0013185247920542579</v>
      </c>
      <c r="D269" s="81" t="s">
        <v>2084</v>
      </c>
      <c r="E269" s="81" t="b">
        <v>0</v>
      </c>
      <c r="F269" s="81" t="b">
        <v>0</v>
      </c>
      <c r="G269" s="81" t="b">
        <v>0</v>
      </c>
    </row>
    <row r="270" spans="1:7" ht="15">
      <c r="A270" s="81" t="s">
        <v>1534</v>
      </c>
      <c r="B270" s="81">
        <v>4</v>
      </c>
      <c r="C270" s="119">
        <v>0.0013185247920542579</v>
      </c>
      <c r="D270" s="81" t="s">
        <v>2084</v>
      </c>
      <c r="E270" s="81" t="b">
        <v>0</v>
      </c>
      <c r="F270" s="81" t="b">
        <v>0</v>
      </c>
      <c r="G270" s="81" t="b">
        <v>0</v>
      </c>
    </row>
    <row r="271" spans="1:7" ht="15">
      <c r="A271" s="81" t="s">
        <v>1535</v>
      </c>
      <c r="B271" s="81">
        <v>4</v>
      </c>
      <c r="C271" s="119">
        <v>0.0013185247920542579</v>
      </c>
      <c r="D271" s="81" t="s">
        <v>2084</v>
      </c>
      <c r="E271" s="81" t="b">
        <v>0</v>
      </c>
      <c r="F271" s="81" t="b">
        <v>0</v>
      </c>
      <c r="G271" s="81" t="b">
        <v>0</v>
      </c>
    </row>
    <row r="272" spans="1:7" ht="15">
      <c r="A272" s="81" t="s">
        <v>1536</v>
      </c>
      <c r="B272" s="81">
        <v>4</v>
      </c>
      <c r="C272" s="119">
        <v>0.0013185247920542579</v>
      </c>
      <c r="D272" s="81" t="s">
        <v>2084</v>
      </c>
      <c r="E272" s="81" t="b">
        <v>0</v>
      </c>
      <c r="F272" s="81" t="b">
        <v>0</v>
      </c>
      <c r="G272" s="81" t="b">
        <v>0</v>
      </c>
    </row>
    <row r="273" spans="1:7" ht="15">
      <c r="A273" s="81" t="s">
        <v>1537</v>
      </c>
      <c r="B273" s="81">
        <v>4</v>
      </c>
      <c r="C273" s="119">
        <v>0.0013185247920542579</v>
      </c>
      <c r="D273" s="81" t="s">
        <v>2084</v>
      </c>
      <c r="E273" s="81" t="b">
        <v>0</v>
      </c>
      <c r="F273" s="81" t="b">
        <v>0</v>
      </c>
      <c r="G273" s="81" t="b">
        <v>0</v>
      </c>
    </row>
    <row r="274" spans="1:7" ht="15">
      <c r="A274" s="81" t="s">
        <v>1538</v>
      </c>
      <c r="B274" s="81">
        <v>4</v>
      </c>
      <c r="C274" s="119">
        <v>0.0013185247920542579</v>
      </c>
      <c r="D274" s="81" t="s">
        <v>2084</v>
      </c>
      <c r="E274" s="81" t="b">
        <v>0</v>
      </c>
      <c r="F274" s="81" t="b">
        <v>0</v>
      </c>
      <c r="G274" s="81" t="b">
        <v>0</v>
      </c>
    </row>
    <row r="275" spans="1:7" ht="15">
      <c r="A275" s="81" t="s">
        <v>1539</v>
      </c>
      <c r="B275" s="81">
        <v>4</v>
      </c>
      <c r="C275" s="119">
        <v>0.0013185247920542579</v>
      </c>
      <c r="D275" s="81" t="s">
        <v>2084</v>
      </c>
      <c r="E275" s="81" t="b">
        <v>0</v>
      </c>
      <c r="F275" s="81" t="b">
        <v>0</v>
      </c>
      <c r="G275" s="81" t="b">
        <v>0</v>
      </c>
    </row>
    <row r="276" spans="1:7" ht="15">
      <c r="A276" s="81" t="s">
        <v>1540</v>
      </c>
      <c r="B276" s="81">
        <v>4</v>
      </c>
      <c r="C276" s="119">
        <v>0.0013185247920542579</v>
      </c>
      <c r="D276" s="81" t="s">
        <v>2084</v>
      </c>
      <c r="E276" s="81" t="b">
        <v>0</v>
      </c>
      <c r="F276" s="81" t="b">
        <v>0</v>
      </c>
      <c r="G276" s="81" t="b">
        <v>0</v>
      </c>
    </row>
    <row r="277" spans="1:7" ht="15">
      <c r="A277" s="81" t="s">
        <v>1541</v>
      </c>
      <c r="B277" s="81">
        <v>4</v>
      </c>
      <c r="C277" s="119">
        <v>0.0013185247920542579</v>
      </c>
      <c r="D277" s="81" t="s">
        <v>2084</v>
      </c>
      <c r="E277" s="81" t="b">
        <v>0</v>
      </c>
      <c r="F277" s="81" t="b">
        <v>0</v>
      </c>
      <c r="G277" s="81" t="b">
        <v>0</v>
      </c>
    </row>
    <row r="278" spans="1:7" ht="15">
      <c r="A278" s="81" t="s">
        <v>1542</v>
      </c>
      <c r="B278" s="81">
        <v>4</v>
      </c>
      <c r="C278" s="119">
        <v>0.0013185247920542579</v>
      </c>
      <c r="D278" s="81" t="s">
        <v>2084</v>
      </c>
      <c r="E278" s="81" t="b">
        <v>0</v>
      </c>
      <c r="F278" s="81" t="b">
        <v>0</v>
      </c>
      <c r="G278" s="81" t="b">
        <v>0</v>
      </c>
    </row>
    <row r="279" spans="1:7" ht="15">
      <c r="A279" s="81" t="s">
        <v>1543</v>
      </c>
      <c r="B279" s="81">
        <v>4</v>
      </c>
      <c r="C279" s="119">
        <v>0.0013185247920542579</v>
      </c>
      <c r="D279" s="81" t="s">
        <v>2084</v>
      </c>
      <c r="E279" s="81" t="b">
        <v>0</v>
      </c>
      <c r="F279" s="81" t="b">
        <v>0</v>
      </c>
      <c r="G279" s="81" t="b">
        <v>0</v>
      </c>
    </row>
    <row r="280" spans="1:7" ht="15">
      <c r="A280" s="81" t="s">
        <v>1544</v>
      </c>
      <c r="B280" s="81">
        <v>4</v>
      </c>
      <c r="C280" s="119">
        <v>0.0013185247920542579</v>
      </c>
      <c r="D280" s="81" t="s">
        <v>2084</v>
      </c>
      <c r="E280" s="81" t="b">
        <v>0</v>
      </c>
      <c r="F280" s="81" t="b">
        <v>0</v>
      </c>
      <c r="G280" s="81" t="b">
        <v>0</v>
      </c>
    </row>
    <row r="281" spans="1:7" ht="15">
      <c r="A281" s="81" t="s">
        <v>481</v>
      </c>
      <c r="B281" s="81">
        <v>4</v>
      </c>
      <c r="C281" s="119">
        <v>0.0013185247920542579</v>
      </c>
      <c r="D281" s="81" t="s">
        <v>2084</v>
      </c>
      <c r="E281" s="81" t="b">
        <v>0</v>
      </c>
      <c r="F281" s="81" t="b">
        <v>0</v>
      </c>
      <c r="G281" s="81" t="b">
        <v>0</v>
      </c>
    </row>
    <row r="282" spans="1:7" ht="15">
      <c r="A282" s="81" t="s">
        <v>1545</v>
      </c>
      <c r="B282" s="81">
        <v>4</v>
      </c>
      <c r="C282" s="119">
        <v>0.0013185247920542579</v>
      </c>
      <c r="D282" s="81" t="s">
        <v>2084</v>
      </c>
      <c r="E282" s="81" t="b">
        <v>0</v>
      </c>
      <c r="F282" s="81" t="b">
        <v>0</v>
      </c>
      <c r="G282" s="81" t="b">
        <v>0</v>
      </c>
    </row>
    <row r="283" spans="1:7" ht="15">
      <c r="A283" s="81" t="s">
        <v>1546</v>
      </c>
      <c r="B283" s="81">
        <v>4</v>
      </c>
      <c r="C283" s="119">
        <v>0.0013185247920542579</v>
      </c>
      <c r="D283" s="81" t="s">
        <v>2084</v>
      </c>
      <c r="E283" s="81" t="b">
        <v>0</v>
      </c>
      <c r="F283" s="81" t="b">
        <v>0</v>
      </c>
      <c r="G283" s="81" t="b">
        <v>0</v>
      </c>
    </row>
    <row r="284" spans="1:7" ht="15">
      <c r="A284" s="81" t="s">
        <v>1547</v>
      </c>
      <c r="B284" s="81">
        <v>4</v>
      </c>
      <c r="C284" s="119">
        <v>0.0013185247920542579</v>
      </c>
      <c r="D284" s="81" t="s">
        <v>2084</v>
      </c>
      <c r="E284" s="81" t="b">
        <v>1</v>
      </c>
      <c r="F284" s="81" t="b">
        <v>0</v>
      </c>
      <c r="G284" s="81" t="b">
        <v>0</v>
      </c>
    </row>
    <row r="285" spans="1:7" ht="15">
      <c r="A285" s="81" t="s">
        <v>1548</v>
      </c>
      <c r="B285" s="81">
        <v>4</v>
      </c>
      <c r="C285" s="119">
        <v>0.0013185247920542579</v>
      </c>
      <c r="D285" s="81" t="s">
        <v>2084</v>
      </c>
      <c r="E285" s="81" t="b">
        <v>0</v>
      </c>
      <c r="F285" s="81" t="b">
        <v>0</v>
      </c>
      <c r="G285" s="81" t="b">
        <v>0</v>
      </c>
    </row>
    <row r="286" spans="1:7" ht="15">
      <c r="A286" s="81" t="s">
        <v>477</v>
      </c>
      <c r="B286" s="81">
        <v>4</v>
      </c>
      <c r="C286" s="119">
        <v>0.0013185247920542579</v>
      </c>
      <c r="D286" s="81" t="s">
        <v>2084</v>
      </c>
      <c r="E286" s="81" t="b">
        <v>0</v>
      </c>
      <c r="F286" s="81" t="b">
        <v>0</v>
      </c>
      <c r="G286" s="81" t="b">
        <v>0</v>
      </c>
    </row>
    <row r="287" spans="1:7" ht="15">
      <c r="A287" s="81" t="s">
        <v>476</v>
      </c>
      <c r="B287" s="81">
        <v>4</v>
      </c>
      <c r="C287" s="119">
        <v>0.0013185247920542579</v>
      </c>
      <c r="D287" s="81" t="s">
        <v>2084</v>
      </c>
      <c r="E287" s="81" t="b">
        <v>0</v>
      </c>
      <c r="F287" s="81" t="b">
        <v>0</v>
      </c>
      <c r="G287" s="81" t="b">
        <v>0</v>
      </c>
    </row>
    <row r="288" spans="1:7" ht="15">
      <c r="A288" s="81" t="s">
        <v>475</v>
      </c>
      <c r="B288" s="81">
        <v>4</v>
      </c>
      <c r="C288" s="119">
        <v>0.0013185247920542579</v>
      </c>
      <c r="D288" s="81" t="s">
        <v>2084</v>
      </c>
      <c r="E288" s="81" t="b">
        <v>0</v>
      </c>
      <c r="F288" s="81" t="b">
        <v>0</v>
      </c>
      <c r="G288" s="81" t="b">
        <v>0</v>
      </c>
    </row>
    <row r="289" spans="1:7" ht="15">
      <c r="A289" s="81" t="s">
        <v>474</v>
      </c>
      <c r="B289" s="81">
        <v>4</v>
      </c>
      <c r="C289" s="119">
        <v>0.0013185247920542579</v>
      </c>
      <c r="D289" s="81" t="s">
        <v>2084</v>
      </c>
      <c r="E289" s="81" t="b">
        <v>0</v>
      </c>
      <c r="F289" s="81" t="b">
        <v>0</v>
      </c>
      <c r="G289" s="81" t="b">
        <v>0</v>
      </c>
    </row>
    <row r="290" spans="1:7" ht="15">
      <c r="A290" s="81" t="s">
        <v>1549</v>
      </c>
      <c r="B290" s="81">
        <v>4</v>
      </c>
      <c r="C290" s="119">
        <v>0.0013185247920542579</v>
      </c>
      <c r="D290" s="81" t="s">
        <v>2084</v>
      </c>
      <c r="E290" s="81" t="b">
        <v>0</v>
      </c>
      <c r="F290" s="81" t="b">
        <v>0</v>
      </c>
      <c r="G290" s="81" t="b">
        <v>0</v>
      </c>
    </row>
    <row r="291" spans="1:7" ht="15">
      <c r="A291" s="81" t="s">
        <v>1550</v>
      </c>
      <c r="B291" s="81">
        <v>4</v>
      </c>
      <c r="C291" s="119">
        <v>0.0013185247920542579</v>
      </c>
      <c r="D291" s="81" t="s">
        <v>2084</v>
      </c>
      <c r="E291" s="81" t="b">
        <v>0</v>
      </c>
      <c r="F291" s="81" t="b">
        <v>0</v>
      </c>
      <c r="G291" s="81" t="b">
        <v>0</v>
      </c>
    </row>
    <row r="292" spans="1:7" ht="15">
      <c r="A292" s="81" t="s">
        <v>1551</v>
      </c>
      <c r="B292" s="81">
        <v>4</v>
      </c>
      <c r="C292" s="119">
        <v>0.0013185247920542579</v>
      </c>
      <c r="D292" s="81" t="s">
        <v>2084</v>
      </c>
      <c r="E292" s="81" t="b">
        <v>0</v>
      </c>
      <c r="F292" s="81" t="b">
        <v>0</v>
      </c>
      <c r="G292" s="81" t="b">
        <v>0</v>
      </c>
    </row>
    <row r="293" spans="1:7" ht="15">
      <c r="A293" s="81" t="s">
        <v>1552</v>
      </c>
      <c r="B293" s="81">
        <v>4</v>
      </c>
      <c r="C293" s="119">
        <v>0.0013185247920542579</v>
      </c>
      <c r="D293" s="81" t="s">
        <v>2084</v>
      </c>
      <c r="E293" s="81" t="b">
        <v>0</v>
      </c>
      <c r="F293" s="81" t="b">
        <v>0</v>
      </c>
      <c r="G293" s="81" t="b">
        <v>0</v>
      </c>
    </row>
    <row r="294" spans="1:7" ht="15">
      <c r="A294" s="81" t="s">
        <v>1553</v>
      </c>
      <c r="B294" s="81">
        <v>4</v>
      </c>
      <c r="C294" s="119">
        <v>0.0013185247920542579</v>
      </c>
      <c r="D294" s="81" t="s">
        <v>2084</v>
      </c>
      <c r="E294" s="81" t="b">
        <v>0</v>
      </c>
      <c r="F294" s="81" t="b">
        <v>0</v>
      </c>
      <c r="G294" s="81" t="b">
        <v>0</v>
      </c>
    </row>
    <row r="295" spans="1:7" ht="15">
      <c r="A295" s="81" t="s">
        <v>1554</v>
      </c>
      <c r="B295" s="81">
        <v>4</v>
      </c>
      <c r="C295" s="119">
        <v>0.0013185247920542579</v>
      </c>
      <c r="D295" s="81" t="s">
        <v>2084</v>
      </c>
      <c r="E295" s="81" t="b">
        <v>1</v>
      </c>
      <c r="F295" s="81" t="b">
        <v>0</v>
      </c>
      <c r="G295" s="81" t="b">
        <v>0</v>
      </c>
    </row>
    <row r="296" spans="1:7" ht="15">
      <c r="A296" s="81" t="s">
        <v>1555</v>
      </c>
      <c r="B296" s="81">
        <v>4</v>
      </c>
      <c r="C296" s="119">
        <v>0.0015589640857155847</v>
      </c>
      <c r="D296" s="81" t="s">
        <v>2084</v>
      </c>
      <c r="E296" s="81" t="b">
        <v>0</v>
      </c>
      <c r="F296" s="81" t="b">
        <v>0</v>
      </c>
      <c r="G296" s="81" t="b">
        <v>0</v>
      </c>
    </row>
    <row r="297" spans="1:7" ht="15">
      <c r="A297" s="81" t="s">
        <v>1556</v>
      </c>
      <c r="B297" s="81">
        <v>4</v>
      </c>
      <c r="C297" s="119">
        <v>0.0015589640857155847</v>
      </c>
      <c r="D297" s="81" t="s">
        <v>2084</v>
      </c>
      <c r="E297" s="81" t="b">
        <v>0</v>
      </c>
      <c r="F297" s="81" t="b">
        <v>0</v>
      </c>
      <c r="G297" s="81" t="b">
        <v>0</v>
      </c>
    </row>
    <row r="298" spans="1:7" ht="15">
      <c r="A298" s="81" t="s">
        <v>1557</v>
      </c>
      <c r="B298" s="81">
        <v>4</v>
      </c>
      <c r="C298" s="119">
        <v>0.0013185247920542579</v>
      </c>
      <c r="D298" s="81" t="s">
        <v>2084</v>
      </c>
      <c r="E298" s="81" t="b">
        <v>0</v>
      </c>
      <c r="F298" s="81" t="b">
        <v>0</v>
      </c>
      <c r="G298" s="81" t="b">
        <v>0</v>
      </c>
    </row>
    <row r="299" spans="1:7" ht="15">
      <c r="A299" s="81" t="s">
        <v>1558</v>
      </c>
      <c r="B299" s="81">
        <v>4</v>
      </c>
      <c r="C299" s="119">
        <v>0.0013185247920542579</v>
      </c>
      <c r="D299" s="81" t="s">
        <v>2084</v>
      </c>
      <c r="E299" s="81" t="b">
        <v>0</v>
      </c>
      <c r="F299" s="81" t="b">
        <v>0</v>
      </c>
      <c r="G299" s="81" t="b">
        <v>0</v>
      </c>
    </row>
    <row r="300" spans="1:7" ht="15">
      <c r="A300" s="81" t="s">
        <v>1559</v>
      </c>
      <c r="B300" s="81">
        <v>4</v>
      </c>
      <c r="C300" s="119">
        <v>0.0017994033793769116</v>
      </c>
      <c r="D300" s="81" t="s">
        <v>2084</v>
      </c>
      <c r="E300" s="81" t="b">
        <v>0</v>
      </c>
      <c r="F300" s="81" t="b">
        <v>0</v>
      </c>
      <c r="G300" s="81" t="b">
        <v>0</v>
      </c>
    </row>
    <row r="301" spans="1:7" ht="15">
      <c r="A301" s="81" t="s">
        <v>1560</v>
      </c>
      <c r="B301" s="81">
        <v>4</v>
      </c>
      <c r="C301" s="119">
        <v>0.0017994033793769116</v>
      </c>
      <c r="D301" s="81" t="s">
        <v>2084</v>
      </c>
      <c r="E301" s="81" t="b">
        <v>0</v>
      </c>
      <c r="F301" s="81" t="b">
        <v>0</v>
      </c>
      <c r="G301" s="81" t="b">
        <v>0</v>
      </c>
    </row>
    <row r="302" spans="1:7" ht="15">
      <c r="A302" s="81" t="s">
        <v>1561</v>
      </c>
      <c r="B302" s="81">
        <v>3</v>
      </c>
      <c r="C302" s="119">
        <v>0.0011692230642866884</v>
      </c>
      <c r="D302" s="81" t="s">
        <v>2084</v>
      </c>
      <c r="E302" s="81" t="b">
        <v>0</v>
      </c>
      <c r="F302" s="81" t="b">
        <v>0</v>
      </c>
      <c r="G302" s="81" t="b">
        <v>0</v>
      </c>
    </row>
    <row r="303" spans="1:7" ht="15">
      <c r="A303" s="81" t="s">
        <v>1562</v>
      </c>
      <c r="B303" s="81">
        <v>3</v>
      </c>
      <c r="C303" s="119">
        <v>0.0010637370864178698</v>
      </c>
      <c r="D303" s="81" t="s">
        <v>2084</v>
      </c>
      <c r="E303" s="81" t="b">
        <v>0</v>
      </c>
      <c r="F303" s="81" t="b">
        <v>0</v>
      </c>
      <c r="G303" s="81" t="b">
        <v>0</v>
      </c>
    </row>
    <row r="304" spans="1:7" ht="15">
      <c r="A304" s="81" t="s">
        <v>1563</v>
      </c>
      <c r="B304" s="81">
        <v>3</v>
      </c>
      <c r="C304" s="119">
        <v>0.0010637370864178698</v>
      </c>
      <c r="D304" s="81" t="s">
        <v>2084</v>
      </c>
      <c r="E304" s="81" t="b">
        <v>0</v>
      </c>
      <c r="F304" s="81" t="b">
        <v>0</v>
      </c>
      <c r="G304" s="81" t="b">
        <v>0</v>
      </c>
    </row>
    <row r="305" spans="1:7" ht="15">
      <c r="A305" s="81" t="s">
        <v>1564</v>
      </c>
      <c r="B305" s="81">
        <v>3</v>
      </c>
      <c r="C305" s="119">
        <v>0.0010637370864178698</v>
      </c>
      <c r="D305" s="81" t="s">
        <v>2084</v>
      </c>
      <c r="E305" s="81" t="b">
        <v>0</v>
      </c>
      <c r="F305" s="81" t="b">
        <v>0</v>
      </c>
      <c r="G305" s="81" t="b">
        <v>0</v>
      </c>
    </row>
    <row r="306" spans="1:7" ht="15">
      <c r="A306" s="81" t="s">
        <v>1565</v>
      </c>
      <c r="B306" s="81">
        <v>3</v>
      </c>
      <c r="C306" s="119">
        <v>0.0010637370864178698</v>
      </c>
      <c r="D306" s="81" t="s">
        <v>2084</v>
      </c>
      <c r="E306" s="81" t="b">
        <v>0</v>
      </c>
      <c r="F306" s="81" t="b">
        <v>0</v>
      </c>
      <c r="G306" s="81" t="b">
        <v>0</v>
      </c>
    </row>
    <row r="307" spans="1:7" ht="15">
      <c r="A307" s="81" t="s">
        <v>1566</v>
      </c>
      <c r="B307" s="81">
        <v>3</v>
      </c>
      <c r="C307" s="119">
        <v>0.0010637370864178698</v>
      </c>
      <c r="D307" s="81" t="s">
        <v>2084</v>
      </c>
      <c r="E307" s="81" t="b">
        <v>0</v>
      </c>
      <c r="F307" s="81" t="b">
        <v>0</v>
      </c>
      <c r="G307" s="81" t="b">
        <v>0</v>
      </c>
    </row>
    <row r="308" spans="1:7" ht="15">
      <c r="A308" s="81" t="s">
        <v>1567</v>
      </c>
      <c r="B308" s="81">
        <v>3</v>
      </c>
      <c r="C308" s="119">
        <v>0.0011692230642866884</v>
      </c>
      <c r="D308" s="81" t="s">
        <v>2084</v>
      </c>
      <c r="E308" s="81" t="b">
        <v>0</v>
      </c>
      <c r="F308" s="81" t="b">
        <v>0</v>
      </c>
      <c r="G308" s="81" t="b">
        <v>0</v>
      </c>
    </row>
    <row r="309" spans="1:7" ht="15">
      <c r="A309" s="81" t="s">
        <v>1568</v>
      </c>
      <c r="B309" s="81">
        <v>3</v>
      </c>
      <c r="C309" s="119">
        <v>0.0011692230642866884</v>
      </c>
      <c r="D309" s="81" t="s">
        <v>2084</v>
      </c>
      <c r="E309" s="81" t="b">
        <v>0</v>
      </c>
      <c r="F309" s="81" t="b">
        <v>0</v>
      </c>
      <c r="G309" s="81" t="b">
        <v>0</v>
      </c>
    </row>
    <row r="310" spans="1:7" ht="15">
      <c r="A310" s="81" t="s">
        <v>1569</v>
      </c>
      <c r="B310" s="81">
        <v>3</v>
      </c>
      <c r="C310" s="119">
        <v>0.0010637370864178698</v>
      </c>
      <c r="D310" s="81" t="s">
        <v>2084</v>
      </c>
      <c r="E310" s="81" t="b">
        <v>0</v>
      </c>
      <c r="F310" s="81" t="b">
        <v>0</v>
      </c>
      <c r="G310" s="81" t="b">
        <v>0</v>
      </c>
    </row>
    <row r="311" spans="1:7" ht="15">
      <c r="A311" s="81" t="s">
        <v>1570</v>
      </c>
      <c r="B311" s="81">
        <v>3</v>
      </c>
      <c r="C311" s="119">
        <v>0.0010637370864178698</v>
      </c>
      <c r="D311" s="81" t="s">
        <v>2084</v>
      </c>
      <c r="E311" s="81" t="b">
        <v>0</v>
      </c>
      <c r="F311" s="81" t="b">
        <v>0</v>
      </c>
      <c r="G311" s="81" t="b">
        <v>0</v>
      </c>
    </row>
    <row r="312" spans="1:7" ht="15">
      <c r="A312" s="81" t="s">
        <v>1571</v>
      </c>
      <c r="B312" s="81">
        <v>3</v>
      </c>
      <c r="C312" s="119">
        <v>0.0010637370864178698</v>
      </c>
      <c r="D312" s="81" t="s">
        <v>2084</v>
      </c>
      <c r="E312" s="81" t="b">
        <v>0</v>
      </c>
      <c r="F312" s="81" t="b">
        <v>0</v>
      </c>
      <c r="G312" s="81" t="b">
        <v>0</v>
      </c>
    </row>
    <row r="313" spans="1:7" ht="15">
      <c r="A313" s="81" t="s">
        <v>1572</v>
      </c>
      <c r="B313" s="81">
        <v>3</v>
      </c>
      <c r="C313" s="119">
        <v>0.0010637370864178698</v>
      </c>
      <c r="D313" s="81" t="s">
        <v>2084</v>
      </c>
      <c r="E313" s="81" t="b">
        <v>0</v>
      </c>
      <c r="F313" s="81" t="b">
        <v>0</v>
      </c>
      <c r="G313" s="81" t="b">
        <v>0</v>
      </c>
    </row>
    <row r="314" spans="1:7" ht="15">
      <c r="A314" s="81" t="s">
        <v>1573</v>
      </c>
      <c r="B314" s="81">
        <v>3</v>
      </c>
      <c r="C314" s="119">
        <v>0.0010637370864178698</v>
      </c>
      <c r="D314" s="81" t="s">
        <v>2084</v>
      </c>
      <c r="E314" s="81" t="b">
        <v>0</v>
      </c>
      <c r="F314" s="81" t="b">
        <v>0</v>
      </c>
      <c r="G314" s="81" t="b">
        <v>0</v>
      </c>
    </row>
    <row r="315" spans="1:7" ht="15">
      <c r="A315" s="81" t="s">
        <v>1574</v>
      </c>
      <c r="B315" s="81">
        <v>3</v>
      </c>
      <c r="C315" s="119">
        <v>0.0011692230642866884</v>
      </c>
      <c r="D315" s="81" t="s">
        <v>2084</v>
      </c>
      <c r="E315" s="81" t="b">
        <v>0</v>
      </c>
      <c r="F315" s="81" t="b">
        <v>0</v>
      </c>
      <c r="G315" s="81" t="b">
        <v>0</v>
      </c>
    </row>
    <row r="316" spans="1:7" ht="15">
      <c r="A316" s="81" t="s">
        <v>1575</v>
      </c>
      <c r="B316" s="81">
        <v>3</v>
      </c>
      <c r="C316" s="119">
        <v>0.0011692230642866884</v>
      </c>
      <c r="D316" s="81" t="s">
        <v>2084</v>
      </c>
      <c r="E316" s="81" t="b">
        <v>0</v>
      </c>
      <c r="F316" s="81" t="b">
        <v>0</v>
      </c>
      <c r="G316" s="81" t="b">
        <v>0</v>
      </c>
    </row>
    <row r="317" spans="1:7" ht="15">
      <c r="A317" s="81" t="s">
        <v>1576</v>
      </c>
      <c r="B317" s="81">
        <v>3</v>
      </c>
      <c r="C317" s="119">
        <v>0.0010637370864178698</v>
      </c>
      <c r="D317" s="81" t="s">
        <v>2084</v>
      </c>
      <c r="E317" s="81" t="b">
        <v>0</v>
      </c>
      <c r="F317" s="81" t="b">
        <v>0</v>
      </c>
      <c r="G317" s="81" t="b">
        <v>0</v>
      </c>
    </row>
    <row r="318" spans="1:7" ht="15">
      <c r="A318" s="81" t="s">
        <v>1577</v>
      </c>
      <c r="B318" s="81">
        <v>3</v>
      </c>
      <c r="C318" s="119">
        <v>0.0011692230642866884</v>
      </c>
      <c r="D318" s="81" t="s">
        <v>2084</v>
      </c>
      <c r="E318" s="81" t="b">
        <v>0</v>
      </c>
      <c r="F318" s="81" t="b">
        <v>0</v>
      </c>
      <c r="G318" s="81" t="b">
        <v>0</v>
      </c>
    </row>
    <row r="319" spans="1:7" ht="15">
      <c r="A319" s="81" t="s">
        <v>1578</v>
      </c>
      <c r="B319" s="81">
        <v>3</v>
      </c>
      <c r="C319" s="119">
        <v>0.0011692230642866884</v>
      </c>
      <c r="D319" s="81" t="s">
        <v>2084</v>
      </c>
      <c r="E319" s="81" t="b">
        <v>0</v>
      </c>
      <c r="F319" s="81" t="b">
        <v>0</v>
      </c>
      <c r="G319" s="81" t="b">
        <v>0</v>
      </c>
    </row>
    <row r="320" spans="1:7" ht="15">
      <c r="A320" s="81" t="s">
        <v>1579</v>
      </c>
      <c r="B320" s="81">
        <v>3</v>
      </c>
      <c r="C320" s="119">
        <v>0.0010637370864178698</v>
      </c>
      <c r="D320" s="81" t="s">
        <v>2084</v>
      </c>
      <c r="E320" s="81" t="b">
        <v>0</v>
      </c>
      <c r="F320" s="81" t="b">
        <v>0</v>
      </c>
      <c r="G320" s="81" t="b">
        <v>0</v>
      </c>
    </row>
    <row r="321" spans="1:7" ht="15">
      <c r="A321" s="81" t="s">
        <v>1580</v>
      </c>
      <c r="B321" s="81">
        <v>3</v>
      </c>
      <c r="C321" s="119">
        <v>0.0011692230642866884</v>
      </c>
      <c r="D321" s="81" t="s">
        <v>2084</v>
      </c>
      <c r="E321" s="81" t="b">
        <v>0</v>
      </c>
      <c r="F321" s="81" t="b">
        <v>0</v>
      </c>
      <c r="G321" s="81" t="b">
        <v>0</v>
      </c>
    </row>
    <row r="322" spans="1:7" ht="15">
      <c r="A322" s="81" t="s">
        <v>1581</v>
      </c>
      <c r="B322" s="81">
        <v>3</v>
      </c>
      <c r="C322" s="119">
        <v>0.0011692230642866884</v>
      </c>
      <c r="D322" s="81" t="s">
        <v>2084</v>
      </c>
      <c r="E322" s="81" t="b">
        <v>0</v>
      </c>
      <c r="F322" s="81" t="b">
        <v>0</v>
      </c>
      <c r="G322" s="81" t="b">
        <v>0</v>
      </c>
    </row>
    <row r="323" spans="1:7" ht="15">
      <c r="A323" s="81" t="s">
        <v>1582</v>
      </c>
      <c r="B323" s="81">
        <v>3</v>
      </c>
      <c r="C323" s="119">
        <v>0.0011692230642866884</v>
      </c>
      <c r="D323" s="81" t="s">
        <v>2084</v>
      </c>
      <c r="E323" s="81" t="b">
        <v>0</v>
      </c>
      <c r="F323" s="81" t="b">
        <v>0</v>
      </c>
      <c r="G323" s="81" t="b">
        <v>0</v>
      </c>
    </row>
    <row r="324" spans="1:7" ht="15">
      <c r="A324" s="81" t="s">
        <v>1583</v>
      </c>
      <c r="B324" s="81">
        <v>3</v>
      </c>
      <c r="C324" s="119">
        <v>0.0011692230642866884</v>
      </c>
      <c r="D324" s="81" t="s">
        <v>2084</v>
      </c>
      <c r="E324" s="81" t="b">
        <v>0</v>
      </c>
      <c r="F324" s="81" t="b">
        <v>0</v>
      </c>
      <c r="G324" s="81" t="b">
        <v>0</v>
      </c>
    </row>
    <row r="325" spans="1:7" ht="15">
      <c r="A325" s="81" t="s">
        <v>1584</v>
      </c>
      <c r="B325" s="81">
        <v>3</v>
      </c>
      <c r="C325" s="119">
        <v>0.0011692230642866884</v>
      </c>
      <c r="D325" s="81" t="s">
        <v>2084</v>
      </c>
      <c r="E325" s="81" t="b">
        <v>0</v>
      </c>
      <c r="F325" s="81" t="b">
        <v>0</v>
      </c>
      <c r="G325" s="81" t="b">
        <v>0</v>
      </c>
    </row>
    <row r="326" spans="1:7" ht="15">
      <c r="A326" s="81" t="s">
        <v>1585</v>
      </c>
      <c r="B326" s="81">
        <v>3</v>
      </c>
      <c r="C326" s="119">
        <v>0.0011692230642866884</v>
      </c>
      <c r="D326" s="81" t="s">
        <v>2084</v>
      </c>
      <c r="E326" s="81" t="b">
        <v>0</v>
      </c>
      <c r="F326" s="81" t="b">
        <v>0</v>
      </c>
      <c r="G326" s="81" t="b">
        <v>0</v>
      </c>
    </row>
    <row r="327" spans="1:7" ht="15">
      <c r="A327" s="81" t="s">
        <v>1586</v>
      </c>
      <c r="B327" s="81">
        <v>3</v>
      </c>
      <c r="C327" s="119">
        <v>0.0011692230642866884</v>
      </c>
      <c r="D327" s="81" t="s">
        <v>2084</v>
      </c>
      <c r="E327" s="81" t="b">
        <v>0</v>
      </c>
      <c r="F327" s="81" t="b">
        <v>0</v>
      </c>
      <c r="G327" s="81" t="b">
        <v>0</v>
      </c>
    </row>
    <row r="328" spans="1:7" ht="15">
      <c r="A328" s="81" t="s">
        <v>1587</v>
      </c>
      <c r="B328" s="81">
        <v>3</v>
      </c>
      <c r="C328" s="119">
        <v>0.0011692230642866884</v>
      </c>
      <c r="D328" s="81" t="s">
        <v>2084</v>
      </c>
      <c r="E328" s="81" t="b">
        <v>0</v>
      </c>
      <c r="F328" s="81" t="b">
        <v>0</v>
      </c>
      <c r="G328" s="81" t="b">
        <v>0</v>
      </c>
    </row>
    <row r="329" spans="1:7" ht="15">
      <c r="A329" s="81" t="s">
        <v>1588</v>
      </c>
      <c r="B329" s="81">
        <v>3</v>
      </c>
      <c r="C329" s="119">
        <v>0.0011692230642866884</v>
      </c>
      <c r="D329" s="81" t="s">
        <v>2084</v>
      </c>
      <c r="E329" s="81" t="b">
        <v>0</v>
      </c>
      <c r="F329" s="81" t="b">
        <v>0</v>
      </c>
      <c r="G329" s="81" t="b">
        <v>0</v>
      </c>
    </row>
    <row r="330" spans="1:7" ht="15">
      <c r="A330" s="81" t="s">
        <v>1589</v>
      </c>
      <c r="B330" s="81">
        <v>3</v>
      </c>
      <c r="C330" s="119">
        <v>0.0011692230642866884</v>
      </c>
      <c r="D330" s="81" t="s">
        <v>2084</v>
      </c>
      <c r="E330" s="81" t="b">
        <v>0</v>
      </c>
      <c r="F330" s="81" t="b">
        <v>0</v>
      </c>
      <c r="G330" s="81" t="b">
        <v>0</v>
      </c>
    </row>
    <row r="331" spans="1:7" ht="15">
      <c r="A331" s="81" t="s">
        <v>1590</v>
      </c>
      <c r="B331" s="81">
        <v>3</v>
      </c>
      <c r="C331" s="119">
        <v>0.0011692230642866884</v>
      </c>
      <c r="D331" s="81" t="s">
        <v>2084</v>
      </c>
      <c r="E331" s="81" t="b">
        <v>0</v>
      </c>
      <c r="F331" s="81" t="b">
        <v>0</v>
      </c>
      <c r="G331" s="81" t="b">
        <v>0</v>
      </c>
    </row>
    <row r="332" spans="1:7" ht="15">
      <c r="A332" s="81" t="s">
        <v>1591</v>
      </c>
      <c r="B332" s="81">
        <v>3</v>
      </c>
      <c r="C332" s="119">
        <v>0.0011692230642866884</v>
      </c>
      <c r="D332" s="81" t="s">
        <v>2084</v>
      </c>
      <c r="E332" s="81" t="b">
        <v>0</v>
      </c>
      <c r="F332" s="81" t="b">
        <v>0</v>
      </c>
      <c r="G332" s="81" t="b">
        <v>0</v>
      </c>
    </row>
    <row r="333" spans="1:7" ht="15">
      <c r="A333" s="81" t="s">
        <v>1592</v>
      </c>
      <c r="B333" s="81">
        <v>3</v>
      </c>
      <c r="C333" s="119">
        <v>0.0011692230642866884</v>
      </c>
      <c r="D333" s="81" t="s">
        <v>2084</v>
      </c>
      <c r="E333" s="81" t="b">
        <v>0</v>
      </c>
      <c r="F333" s="81" t="b">
        <v>0</v>
      </c>
      <c r="G333" s="81" t="b">
        <v>0</v>
      </c>
    </row>
    <row r="334" spans="1:7" ht="15">
      <c r="A334" s="81" t="s">
        <v>1593</v>
      </c>
      <c r="B334" s="81">
        <v>3</v>
      </c>
      <c r="C334" s="119">
        <v>0.0011692230642866884</v>
      </c>
      <c r="D334" s="81" t="s">
        <v>2084</v>
      </c>
      <c r="E334" s="81" t="b">
        <v>0</v>
      </c>
      <c r="F334" s="81" t="b">
        <v>0</v>
      </c>
      <c r="G334" s="81" t="b">
        <v>0</v>
      </c>
    </row>
    <row r="335" spans="1:7" ht="15">
      <c r="A335" s="81" t="s">
        <v>1594</v>
      </c>
      <c r="B335" s="81">
        <v>3</v>
      </c>
      <c r="C335" s="119">
        <v>0.0011692230642866884</v>
      </c>
      <c r="D335" s="81" t="s">
        <v>2084</v>
      </c>
      <c r="E335" s="81" t="b">
        <v>0</v>
      </c>
      <c r="F335" s="81" t="b">
        <v>0</v>
      </c>
      <c r="G335" s="81" t="b">
        <v>0</v>
      </c>
    </row>
    <row r="336" spans="1:7" ht="15">
      <c r="A336" s="81" t="s">
        <v>1595</v>
      </c>
      <c r="B336" s="81">
        <v>3</v>
      </c>
      <c r="C336" s="119">
        <v>0.0011692230642866884</v>
      </c>
      <c r="D336" s="81" t="s">
        <v>2084</v>
      </c>
      <c r="E336" s="81" t="b">
        <v>0</v>
      </c>
      <c r="F336" s="81" t="b">
        <v>0</v>
      </c>
      <c r="G336" s="81" t="b">
        <v>0</v>
      </c>
    </row>
    <row r="337" spans="1:7" ht="15">
      <c r="A337" s="81" t="s">
        <v>1596</v>
      </c>
      <c r="B337" s="81">
        <v>3</v>
      </c>
      <c r="C337" s="119">
        <v>0.0011692230642866884</v>
      </c>
      <c r="D337" s="81" t="s">
        <v>2084</v>
      </c>
      <c r="E337" s="81" t="b">
        <v>0</v>
      </c>
      <c r="F337" s="81" t="b">
        <v>0</v>
      </c>
      <c r="G337" s="81" t="b">
        <v>0</v>
      </c>
    </row>
    <row r="338" spans="1:7" ht="15">
      <c r="A338" s="81" t="s">
        <v>1597</v>
      </c>
      <c r="B338" s="81">
        <v>3</v>
      </c>
      <c r="C338" s="119">
        <v>0.0011692230642866884</v>
      </c>
      <c r="D338" s="81" t="s">
        <v>2084</v>
      </c>
      <c r="E338" s="81" t="b">
        <v>0</v>
      </c>
      <c r="F338" s="81" t="b">
        <v>0</v>
      </c>
      <c r="G338" s="81" t="b">
        <v>0</v>
      </c>
    </row>
    <row r="339" spans="1:7" ht="15">
      <c r="A339" s="81" t="s">
        <v>1598</v>
      </c>
      <c r="B339" s="81">
        <v>3</v>
      </c>
      <c r="C339" s="119">
        <v>0.0011692230642866884</v>
      </c>
      <c r="D339" s="81" t="s">
        <v>2084</v>
      </c>
      <c r="E339" s="81" t="b">
        <v>0</v>
      </c>
      <c r="F339" s="81" t="b">
        <v>0</v>
      </c>
      <c r="G339" s="81" t="b">
        <v>0</v>
      </c>
    </row>
    <row r="340" spans="1:7" ht="15">
      <c r="A340" s="81" t="s">
        <v>1599</v>
      </c>
      <c r="B340" s="81">
        <v>3</v>
      </c>
      <c r="C340" s="119">
        <v>0.0011692230642866884</v>
      </c>
      <c r="D340" s="81" t="s">
        <v>2084</v>
      </c>
      <c r="E340" s="81" t="b">
        <v>0</v>
      </c>
      <c r="F340" s="81" t="b">
        <v>0</v>
      </c>
      <c r="G340" s="81" t="b">
        <v>0</v>
      </c>
    </row>
    <row r="341" spans="1:7" ht="15">
      <c r="A341" s="81" t="s">
        <v>1600</v>
      </c>
      <c r="B341" s="81">
        <v>3</v>
      </c>
      <c r="C341" s="119">
        <v>0.0010637370864178698</v>
      </c>
      <c r="D341" s="81" t="s">
        <v>2084</v>
      </c>
      <c r="E341" s="81" t="b">
        <v>0</v>
      </c>
      <c r="F341" s="81" t="b">
        <v>0</v>
      </c>
      <c r="G341" s="81" t="b">
        <v>0</v>
      </c>
    </row>
    <row r="342" spans="1:7" ht="15">
      <c r="A342" s="81" t="s">
        <v>1601</v>
      </c>
      <c r="B342" s="81">
        <v>3</v>
      </c>
      <c r="C342" s="119">
        <v>0.0010637370864178698</v>
      </c>
      <c r="D342" s="81" t="s">
        <v>2084</v>
      </c>
      <c r="E342" s="81" t="b">
        <v>0</v>
      </c>
      <c r="F342" s="81" t="b">
        <v>0</v>
      </c>
      <c r="G342" s="81" t="b">
        <v>0</v>
      </c>
    </row>
    <row r="343" spans="1:7" ht="15">
      <c r="A343" s="81" t="s">
        <v>1602</v>
      </c>
      <c r="B343" s="81">
        <v>3</v>
      </c>
      <c r="C343" s="119">
        <v>0.0010637370864178698</v>
      </c>
      <c r="D343" s="81" t="s">
        <v>2084</v>
      </c>
      <c r="E343" s="81" t="b">
        <v>0</v>
      </c>
      <c r="F343" s="81" t="b">
        <v>0</v>
      </c>
      <c r="G343" s="81" t="b">
        <v>0</v>
      </c>
    </row>
    <row r="344" spans="1:7" ht="15">
      <c r="A344" s="81" t="s">
        <v>1603</v>
      </c>
      <c r="B344" s="81">
        <v>3</v>
      </c>
      <c r="C344" s="119">
        <v>0.0010637370864178698</v>
      </c>
      <c r="D344" s="81" t="s">
        <v>2084</v>
      </c>
      <c r="E344" s="81" t="b">
        <v>0</v>
      </c>
      <c r="F344" s="81" t="b">
        <v>0</v>
      </c>
      <c r="G344" s="81" t="b">
        <v>0</v>
      </c>
    </row>
    <row r="345" spans="1:7" ht="15">
      <c r="A345" s="81" t="s">
        <v>1604</v>
      </c>
      <c r="B345" s="81">
        <v>3</v>
      </c>
      <c r="C345" s="119">
        <v>0.0010637370864178698</v>
      </c>
      <c r="D345" s="81" t="s">
        <v>2084</v>
      </c>
      <c r="E345" s="81" t="b">
        <v>0</v>
      </c>
      <c r="F345" s="81" t="b">
        <v>1</v>
      </c>
      <c r="G345" s="81" t="b">
        <v>0</v>
      </c>
    </row>
    <row r="346" spans="1:7" ht="15">
      <c r="A346" s="81" t="s">
        <v>1605</v>
      </c>
      <c r="B346" s="81">
        <v>3</v>
      </c>
      <c r="C346" s="119">
        <v>0.0010637370864178698</v>
      </c>
      <c r="D346" s="81" t="s">
        <v>2084</v>
      </c>
      <c r="E346" s="81" t="b">
        <v>0</v>
      </c>
      <c r="F346" s="81" t="b">
        <v>0</v>
      </c>
      <c r="G346" s="81" t="b">
        <v>0</v>
      </c>
    </row>
    <row r="347" spans="1:7" ht="15">
      <c r="A347" s="81" t="s">
        <v>1606</v>
      </c>
      <c r="B347" s="81">
        <v>3</v>
      </c>
      <c r="C347" s="119">
        <v>0.0010637370864178698</v>
      </c>
      <c r="D347" s="81" t="s">
        <v>2084</v>
      </c>
      <c r="E347" s="81" t="b">
        <v>0</v>
      </c>
      <c r="F347" s="81" t="b">
        <v>0</v>
      </c>
      <c r="G347" s="81" t="b">
        <v>0</v>
      </c>
    </row>
    <row r="348" spans="1:7" ht="15">
      <c r="A348" s="81" t="s">
        <v>1607</v>
      </c>
      <c r="B348" s="81">
        <v>3</v>
      </c>
      <c r="C348" s="119">
        <v>0.0010637370864178698</v>
      </c>
      <c r="D348" s="81" t="s">
        <v>2084</v>
      </c>
      <c r="E348" s="81" t="b">
        <v>1</v>
      </c>
      <c r="F348" s="81" t="b">
        <v>0</v>
      </c>
      <c r="G348" s="81" t="b">
        <v>0</v>
      </c>
    </row>
    <row r="349" spans="1:7" ht="15">
      <c r="A349" s="81" t="s">
        <v>1608</v>
      </c>
      <c r="B349" s="81">
        <v>3</v>
      </c>
      <c r="C349" s="119">
        <v>0.0010637370864178698</v>
      </c>
      <c r="D349" s="81" t="s">
        <v>2084</v>
      </c>
      <c r="E349" s="81" t="b">
        <v>0</v>
      </c>
      <c r="F349" s="81" t="b">
        <v>0</v>
      </c>
      <c r="G349" s="81" t="b">
        <v>0</v>
      </c>
    </row>
    <row r="350" spans="1:7" ht="15">
      <c r="A350" s="81" t="s">
        <v>1609</v>
      </c>
      <c r="B350" s="81">
        <v>3</v>
      </c>
      <c r="C350" s="119">
        <v>0.0010637370864178698</v>
      </c>
      <c r="D350" s="81" t="s">
        <v>2084</v>
      </c>
      <c r="E350" s="81" t="b">
        <v>0</v>
      </c>
      <c r="F350" s="81" t="b">
        <v>0</v>
      </c>
      <c r="G350" s="81" t="b">
        <v>0</v>
      </c>
    </row>
    <row r="351" spans="1:7" ht="15">
      <c r="A351" s="81" t="s">
        <v>1610</v>
      </c>
      <c r="B351" s="81">
        <v>3</v>
      </c>
      <c r="C351" s="119">
        <v>0.0011692230642866884</v>
      </c>
      <c r="D351" s="81" t="s">
        <v>2084</v>
      </c>
      <c r="E351" s="81" t="b">
        <v>0</v>
      </c>
      <c r="F351" s="81" t="b">
        <v>0</v>
      </c>
      <c r="G351" s="81" t="b">
        <v>0</v>
      </c>
    </row>
    <row r="352" spans="1:7" ht="15">
      <c r="A352" s="81" t="s">
        <v>1611</v>
      </c>
      <c r="B352" s="81">
        <v>3</v>
      </c>
      <c r="C352" s="119">
        <v>0.0010637370864178698</v>
      </c>
      <c r="D352" s="81" t="s">
        <v>2084</v>
      </c>
      <c r="E352" s="81" t="b">
        <v>0</v>
      </c>
      <c r="F352" s="81" t="b">
        <v>0</v>
      </c>
      <c r="G352" s="81" t="b">
        <v>0</v>
      </c>
    </row>
    <row r="353" spans="1:7" ht="15">
      <c r="A353" s="81" t="s">
        <v>1612</v>
      </c>
      <c r="B353" s="81">
        <v>3</v>
      </c>
      <c r="C353" s="119">
        <v>0.0010637370864178698</v>
      </c>
      <c r="D353" s="81" t="s">
        <v>2084</v>
      </c>
      <c r="E353" s="81" t="b">
        <v>0</v>
      </c>
      <c r="F353" s="81" t="b">
        <v>0</v>
      </c>
      <c r="G353" s="81" t="b">
        <v>0</v>
      </c>
    </row>
    <row r="354" spans="1:7" ht="15">
      <c r="A354" s="81" t="s">
        <v>1613</v>
      </c>
      <c r="B354" s="81">
        <v>3</v>
      </c>
      <c r="C354" s="119">
        <v>0.0010637370864178698</v>
      </c>
      <c r="D354" s="81" t="s">
        <v>2084</v>
      </c>
      <c r="E354" s="81" t="b">
        <v>0</v>
      </c>
      <c r="F354" s="81" t="b">
        <v>0</v>
      </c>
      <c r="G354" s="81" t="b">
        <v>0</v>
      </c>
    </row>
    <row r="355" spans="1:7" ht="15">
      <c r="A355" s="81" t="s">
        <v>1614</v>
      </c>
      <c r="B355" s="81">
        <v>3</v>
      </c>
      <c r="C355" s="119">
        <v>0.0010637370864178698</v>
      </c>
      <c r="D355" s="81" t="s">
        <v>2084</v>
      </c>
      <c r="E355" s="81" t="b">
        <v>0</v>
      </c>
      <c r="F355" s="81" t="b">
        <v>0</v>
      </c>
      <c r="G355" s="81" t="b">
        <v>0</v>
      </c>
    </row>
    <row r="356" spans="1:7" ht="15">
      <c r="A356" s="81" t="s">
        <v>1615</v>
      </c>
      <c r="B356" s="81">
        <v>3</v>
      </c>
      <c r="C356" s="119">
        <v>0.0010637370864178698</v>
      </c>
      <c r="D356" s="81" t="s">
        <v>2084</v>
      </c>
      <c r="E356" s="81" t="b">
        <v>0</v>
      </c>
      <c r="F356" s="81" t="b">
        <v>0</v>
      </c>
      <c r="G356" s="81" t="b">
        <v>0</v>
      </c>
    </row>
    <row r="357" spans="1:7" ht="15">
      <c r="A357" s="81" t="s">
        <v>1616</v>
      </c>
      <c r="B357" s="81">
        <v>3</v>
      </c>
      <c r="C357" s="119">
        <v>0.0010637370864178698</v>
      </c>
      <c r="D357" s="81" t="s">
        <v>2084</v>
      </c>
      <c r="E357" s="81" t="b">
        <v>0</v>
      </c>
      <c r="F357" s="81" t="b">
        <v>0</v>
      </c>
      <c r="G357" s="81" t="b">
        <v>0</v>
      </c>
    </row>
    <row r="358" spans="1:7" ht="15">
      <c r="A358" s="81" t="s">
        <v>1617</v>
      </c>
      <c r="B358" s="81">
        <v>3</v>
      </c>
      <c r="C358" s="119">
        <v>0.0010637370864178698</v>
      </c>
      <c r="D358" s="81" t="s">
        <v>2084</v>
      </c>
      <c r="E358" s="81" t="b">
        <v>0</v>
      </c>
      <c r="F358" s="81" t="b">
        <v>0</v>
      </c>
      <c r="G358" s="81" t="b">
        <v>0</v>
      </c>
    </row>
    <row r="359" spans="1:7" ht="15">
      <c r="A359" s="81" t="s">
        <v>1618</v>
      </c>
      <c r="B359" s="81">
        <v>3</v>
      </c>
      <c r="C359" s="119">
        <v>0.0011692230642866884</v>
      </c>
      <c r="D359" s="81" t="s">
        <v>2084</v>
      </c>
      <c r="E359" s="81" t="b">
        <v>0</v>
      </c>
      <c r="F359" s="81" t="b">
        <v>0</v>
      </c>
      <c r="G359" s="81" t="b">
        <v>0</v>
      </c>
    </row>
    <row r="360" spans="1:7" ht="15">
      <c r="A360" s="81" t="s">
        <v>1619</v>
      </c>
      <c r="B360" s="81">
        <v>3</v>
      </c>
      <c r="C360" s="119">
        <v>0.0010637370864178698</v>
      </c>
      <c r="D360" s="81" t="s">
        <v>2084</v>
      </c>
      <c r="E360" s="81" t="b">
        <v>0</v>
      </c>
      <c r="F360" s="81" t="b">
        <v>0</v>
      </c>
      <c r="G360" s="81" t="b">
        <v>0</v>
      </c>
    </row>
    <row r="361" spans="1:7" ht="15">
      <c r="A361" s="81" t="s">
        <v>1620</v>
      </c>
      <c r="B361" s="81">
        <v>3</v>
      </c>
      <c r="C361" s="119">
        <v>0.0010637370864178698</v>
      </c>
      <c r="D361" s="81" t="s">
        <v>2084</v>
      </c>
      <c r="E361" s="81" t="b">
        <v>0</v>
      </c>
      <c r="F361" s="81" t="b">
        <v>0</v>
      </c>
      <c r="G361" s="81" t="b">
        <v>0</v>
      </c>
    </row>
    <row r="362" spans="1:7" ht="15">
      <c r="A362" s="81" t="s">
        <v>1621</v>
      </c>
      <c r="B362" s="81">
        <v>3</v>
      </c>
      <c r="C362" s="119">
        <v>0.0011692230642866884</v>
      </c>
      <c r="D362" s="81" t="s">
        <v>2084</v>
      </c>
      <c r="E362" s="81" t="b">
        <v>0</v>
      </c>
      <c r="F362" s="81" t="b">
        <v>0</v>
      </c>
      <c r="G362" s="81" t="b">
        <v>0</v>
      </c>
    </row>
    <row r="363" spans="1:7" ht="15">
      <c r="A363" s="81" t="s">
        <v>1622</v>
      </c>
      <c r="B363" s="81">
        <v>3</v>
      </c>
      <c r="C363" s="119">
        <v>0.0010637370864178698</v>
      </c>
      <c r="D363" s="81" t="s">
        <v>2084</v>
      </c>
      <c r="E363" s="81" t="b">
        <v>0</v>
      </c>
      <c r="F363" s="81" t="b">
        <v>0</v>
      </c>
      <c r="G363" s="81" t="b">
        <v>0</v>
      </c>
    </row>
    <row r="364" spans="1:7" ht="15">
      <c r="A364" s="81" t="s">
        <v>1623</v>
      </c>
      <c r="B364" s="81">
        <v>3</v>
      </c>
      <c r="C364" s="119">
        <v>0.0010637370864178698</v>
      </c>
      <c r="D364" s="81" t="s">
        <v>2084</v>
      </c>
      <c r="E364" s="81" t="b">
        <v>0</v>
      </c>
      <c r="F364" s="81" t="b">
        <v>0</v>
      </c>
      <c r="G364" s="81" t="b">
        <v>0</v>
      </c>
    </row>
    <row r="365" spans="1:7" ht="15">
      <c r="A365" s="81" t="s">
        <v>1624</v>
      </c>
      <c r="B365" s="81">
        <v>3</v>
      </c>
      <c r="C365" s="119">
        <v>0.0010637370864178698</v>
      </c>
      <c r="D365" s="81" t="s">
        <v>2084</v>
      </c>
      <c r="E365" s="81" t="b">
        <v>0</v>
      </c>
      <c r="F365" s="81" t="b">
        <v>0</v>
      </c>
      <c r="G365" s="81" t="b">
        <v>0</v>
      </c>
    </row>
    <row r="366" spans="1:7" ht="15">
      <c r="A366" s="81" t="s">
        <v>1625</v>
      </c>
      <c r="B366" s="81">
        <v>3</v>
      </c>
      <c r="C366" s="119">
        <v>0.0010637370864178698</v>
      </c>
      <c r="D366" s="81" t="s">
        <v>2084</v>
      </c>
      <c r="E366" s="81" t="b">
        <v>0</v>
      </c>
      <c r="F366" s="81" t="b">
        <v>0</v>
      </c>
      <c r="G366" s="81" t="b">
        <v>0</v>
      </c>
    </row>
    <row r="367" spans="1:7" ht="15">
      <c r="A367" s="81" t="s">
        <v>1626</v>
      </c>
      <c r="B367" s="81">
        <v>3</v>
      </c>
      <c r="C367" s="119">
        <v>0.0010637370864178698</v>
      </c>
      <c r="D367" s="81" t="s">
        <v>2084</v>
      </c>
      <c r="E367" s="81" t="b">
        <v>0</v>
      </c>
      <c r="F367" s="81" t="b">
        <v>0</v>
      </c>
      <c r="G367" s="81" t="b">
        <v>0</v>
      </c>
    </row>
    <row r="368" spans="1:7" ht="15">
      <c r="A368" s="81" t="s">
        <v>1627</v>
      </c>
      <c r="B368" s="81">
        <v>3</v>
      </c>
      <c r="C368" s="119">
        <v>0.0013495525345326837</v>
      </c>
      <c r="D368" s="81" t="s">
        <v>2084</v>
      </c>
      <c r="E368" s="81" t="b">
        <v>0</v>
      </c>
      <c r="F368" s="81" t="b">
        <v>0</v>
      </c>
      <c r="G368" s="81" t="b">
        <v>0</v>
      </c>
    </row>
    <row r="369" spans="1:7" ht="15">
      <c r="A369" s="81" t="s">
        <v>1628</v>
      </c>
      <c r="B369" s="81">
        <v>3</v>
      </c>
      <c r="C369" s="119">
        <v>0.0010637370864178698</v>
      </c>
      <c r="D369" s="81" t="s">
        <v>2084</v>
      </c>
      <c r="E369" s="81" t="b">
        <v>1</v>
      </c>
      <c r="F369" s="81" t="b">
        <v>0</v>
      </c>
      <c r="G369" s="81" t="b">
        <v>0</v>
      </c>
    </row>
    <row r="370" spans="1:7" ht="15">
      <c r="A370" s="81" t="s">
        <v>1629</v>
      </c>
      <c r="B370" s="81">
        <v>3</v>
      </c>
      <c r="C370" s="119">
        <v>0.0010637370864178698</v>
      </c>
      <c r="D370" s="81" t="s">
        <v>2084</v>
      </c>
      <c r="E370" s="81" t="b">
        <v>0</v>
      </c>
      <c r="F370" s="81" t="b">
        <v>0</v>
      </c>
      <c r="G370" s="81" t="b">
        <v>0</v>
      </c>
    </row>
    <row r="371" spans="1:7" ht="15">
      <c r="A371" s="81" t="s">
        <v>1630</v>
      </c>
      <c r="B371" s="81">
        <v>3</v>
      </c>
      <c r="C371" s="119">
        <v>0.0013495525345326837</v>
      </c>
      <c r="D371" s="81" t="s">
        <v>2084</v>
      </c>
      <c r="E371" s="81" t="b">
        <v>1</v>
      </c>
      <c r="F371" s="81" t="b">
        <v>0</v>
      </c>
      <c r="G371" s="81" t="b">
        <v>0</v>
      </c>
    </row>
    <row r="372" spans="1:7" ht="15">
      <c r="A372" s="81" t="s">
        <v>1631</v>
      </c>
      <c r="B372" s="81">
        <v>3</v>
      </c>
      <c r="C372" s="119">
        <v>0.0013495525345326837</v>
      </c>
      <c r="D372" s="81" t="s">
        <v>2084</v>
      </c>
      <c r="E372" s="81" t="b">
        <v>0</v>
      </c>
      <c r="F372" s="81" t="b">
        <v>0</v>
      </c>
      <c r="G372" s="81" t="b">
        <v>0</v>
      </c>
    </row>
    <row r="373" spans="1:7" ht="15">
      <c r="A373" s="81" t="s">
        <v>1632</v>
      </c>
      <c r="B373" s="81">
        <v>3</v>
      </c>
      <c r="C373" s="119">
        <v>0.0013495525345326837</v>
      </c>
      <c r="D373" s="81" t="s">
        <v>2084</v>
      </c>
      <c r="E373" s="81" t="b">
        <v>0</v>
      </c>
      <c r="F373" s="81" t="b">
        <v>0</v>
      </c>
      <c r="G373" s="81" t="b">
        <v>0</v>
      </c>
    </row>
    <row r="374" spans="1:7" ht="15">
      <c r="A374" s="81" t="s">
        <v>1633</v>
      </c>
      <c r="B374" s="81">
        <v>3</v>
      </c>
      <c r="C374" s="119">
        <v>0.0011692230642866884</v>
      </c>
      <c r="D374" s="81" t="s">
        <v>2084</v>
      </c>
      <c r="E374" s="81" t="b">
        <v>0</v>
      </c>
      <c r="F374" s="81" t="b">
        <v>0</v>
      </c>
      <c r="G374" s="81" t="b">
        <v>0</v>
      </c>
    </row>
    <row r="375" spans="1:7" ht="15">
      <c r="A375" s="81" t="s">
        <v>1634</v>
      </c>
      <c r="B375" s="81">
        <v>3</v>
      </c>
      <c r="C375" s="119">
        <v>0.0010637370864178698</v>
      </c>
      <c r="D375" s="81" t="s">
        <v>2084</v>
      </c>
      <c r="E375" s="81" t="b">
        <v>0</v>
      </c>
      <c r="F375" s="81" t="b">
        <v>0</v>
      </c>
      <c r="G375" s="81" t="b">
        <v>0</v>
      </c>
    </row>
    <row r="376" spans="1:7" ht="15">
      <c r="A376" s="81" t="s">
        <v>1635</v>
      </c>
      <c r="B376" s="81">
        <v>3</v>
      </c>
      <c r="C376" s="119">
        <v>0.0010637370864178698</v>
      </c>
      <c r="D376" s="81" t="s">
        <v>2084</v>
      </c>
      <c r="E376" s="81" t="b">
        <v>0</v>
      </c>
      <c r="F376" s="81" t="b">
        <v>0</v>
      </c>
      <c r="G376" s="81" t="b">
        <v>0</v>
      </c>
    </row>
    <row r="377" spans="1:7" ht="15">
      <c r="A377" s="81" t="s">
        <v>1636</v>
      </c>
      <c r="B377" s="81">
        <v>3</v>
      </c>
      <c r="C377" s="119">
        <v>0.0010637370864178698</v>
      </c>
      <c r="D377" s="81" t="s">
        <v>2084</v>
      </c>
      <c r="E377" s="81" t="b">
        <v>0</v>
      </c>
      <c r="F377" s="81" t="b">
        <v>0</v>
      </c>
      <c r="G377" s="81" t="b">
        <v>0</v>
      </c>
    </row>
    <row r="378" spans="1:7" ht="15">
      <c r="A378" s="81" t="s">
        <v>1637</v>
      </c>
      <c r="B378" s="81">
        <v>3</v>
      </c>
      <c r="C378" s="119">
        <v>0.0010637370864178698</v>
      </c>
      <c r="D378" s="81" t="s">
        <v>2084</v>
      </c>
      <c r="E378" s="81" t="b">
        <v>0</v>
      </c>
      <c r="F378" s="81" t="b">
        <v>0</v>
      </c>
      <c r="G378" s="81" t="b">
        <v>0</v>
      </c>
    </row>
    <row r="379" spans="1:7" ht="15">
      <c r="A379" s="81" t="s">
        <v>1638</v>
      </c>
      <c r="B379" s="81">
        <v>3</v>
      </c>
      <c r="C379" s="119">
        <v>0.0010637370864178698</v>
      </c>
      <c r="D379" s="81" t="s">
        <v>2084</v>
      </c>
      <c r="E379" s="81" t="b">
        <v>0</v>
      </c>
      <c r="F379" s="81" t="b">
        <v>0</v>
      </c>
      <c r="G379" s="81" t="b">
        <v>0</v>
      </c>
    </row>
    <row r="380" spans="1:7" ht="15">
      <c r="A380" s="81" t="s">
        <v>1639</v>
      </c>
      <c r="B380" s="81">
        <v>3</v>
      </c>
      <c r="C380" s="119">
        <v>0.0010637370864178698</v>
      </c>
      <c r="D380" s="81" t="s">
        <v>2084</v>
      </c>
      <c r="E380" s="81" t="b">
        <v>0</v>
      </c>
      <c r="F380" s="81" t="b">
        <v>0</v>
      </c>
      <c r="G380" s="81" t="b">
        <v>0</v>
      </c>
    </row>
    <row r="381" spans="1:7" ht="15">
      <c r="A381" s="81" t="s">
        <v>1640</v>
      </c>
      <c r="B381" s="81">
        <v>3</v>
      </c>
      <c r="C381" s="119">
        <v>0.0010637370864178698</v>
      </c>
      <c r="D381" s="81" t="s">
        <v>2084</v>
      </c>
      <c r="E381" s="81" t="b">
        <v>0</v>
      </c>
      <c r="F381" s="81" t="b">
        <v>0</v>
      </c>
      <c r="G381" s="81" t="b">
        <v>0</v>
      </c>
    </row>
    <row r="382" spans="1:7" ht="15">
      <c r="A382" s="81" t="s">
        <v>1641</v>
      </c>
      <c r="B382" s="81">
        <v>3</v>
      </c>
      <c r="C382" s="119">
        <v>0.0010637370864178698</v>
      </c>
      <c r="D382" s="81" t="s">
        <v>2084</v>
      </c>
      <c r="E382" s="81" t="b">
        <v>0</v>
      </c>
      <c r="F382" s="81" t="b">
        <v>0</v>
      </c>
      <c r="G382" s="81" t="b">
        <v>0</v>
      </c>
    </row>
    <row r="383" spans="1:7" ht="15">
      <c r="A383" s="81" t="s">
        <v>1642</v>
      </c>
      <c r="B383" s="81">
        <v>3</v>
      </c>
      <c r="C383" s="119">
        <v>0.0010637370864178698</v>
      </c>
      <c r="D383" s="81" t="s">
        <v>2084</v>
      </c>
      <c r="E383" s="81" t="b">
        <v>1</v>
      </c>
      <c r="F383" s="81" t="b">
        <v>0</v>
      </c>
      <c r="G383" s="81" t="b">
        <v>0</v>
      </c>
    </row>
    <row r="384" spans="1:7" ht="15">
      <c r="A384" s="81" t="s">
        <v>1643</v>
      </c>
      <c r="B384" s="81">
        <v>3</v>
      </c>
      <c r="C384" s="119">
        <v>0.0011692230642866884</v>
      </c>
      <c r="D384" s="81" t="s">
        <v>2084</v>
      </c>
      <c r="E384" s="81" t="b">
        <v>0</v>
      </c>
      <c r="F384" s="81" t="b">
        <v>0</v>
      </c>
      <c r="G384" s="81" t="b">
        <v>0</v>
      </c>
    </row>
    <row r="385" spans="1:7" ht="15">
      <c r="A385" s="81" t="s">
        <v>1644</v>
      </c>
      <c r="B385" s="81">
        <v>3</v>
      </c>
      <c r="C385" s="119">
        <v>0.0011692230642866884</v>
      </c>
      <c r="D385" s="81" t="s">
        <v>2084</v>
      </c>
      <c r="E385" s="81" t="b">
        <v>0</v>
      </c>
      <c r="F385" s="81" t="b">
        <v>0</v>
      </c>
      <c r="G385" s="81" t="b">
        <v>0</v>
      </c>
    </row>
    <row r="386" spans="1:7" ht="15">
      <c r="A386" s="81" t="s">
        <v>1645</v>
      </c>
      <c r="B386" s="81">
        <v>3</v>
      </c>
      <c r="C386" s="119">
        <v>0.0011692230642866884</v>
      </c>
      <c r="D386" s="81" t="s">
        <v>2084</v>
      </c>
      <c r="E386" s="81" t="b">
        <v>0</v>
      </c>
      <c r="F386" s="81" t="b">
        <v>0</v>
      </c>
      <c r="G386" s="81" t="b">
        <v>0</v>
      </c>
    </row>
    <row r="387" spans="1:7" ht="15">
      <c r="A387" s="81" t="s">
        <v>1646</v>
      </c>
      <c r="B387" s="81">
        <v>3</v>
      </c>
      <c r="C387" s="119">
        <v>0.0010637370864178698</v>
      </c>
      <c r="D387" s="81" t="s">
        <v>2084</v>
      </c>
      <c r="E387" s="81" t="b">
        <v>0</v>
      </c>
      <c r="F387" s="81" t="b">
        <v>0</v>
      </c>
      <c r="G387" s="81" t="b">
        <v>0</v>
      </c>
    </row>
    <row r="388" spans="1:7" ht="15">
      <c r="A388" s="81" t="s">
        <v>1647</v>
      </c>
      <c r="B388" s="81">
        <v>3</v>
      </c>
      <c r="C388" s="119">
        <v>0.0010637370864178698</v>
      </c>
      <c r="D388" s="81" t="s">
        <v>2084</v>
      </c>
      <c r="E388" s="81" t="b">
        <v>0</v>
      </c>
      <c r="F388" s="81" t="b">
        <v>0</v>
      </c>
      <c r="G388" s="81" t="b">
        <v>0</v>
      </c>
    </row>
    <row r="389" spans="1:7" ht="15">
      <c r="A389" s="81" t="s">
        <v>1648</v>
      </c>
      <c r="B389" s="81">
        <v>3</v>
      </c>
      <c r="C389" s="119">
        <v>0.0010637370864178698</v>
      </c>
      <c r="D389" s="81" t="s">
        <v>2084</v>
      </c>
      <c r="E389" s="81" t="b">
        <v>0</v>
      </c>
      <c r="F389" s="81" t="b">
        <v>0</v>
      </c>
      <c r="G389" s="81" t="b">
        <v>0</v>
      </c>
    </row>
    <row r="390" spans="1:7" ht="15">
      <c r="A390" s="81" t="s">
        <v>1649</v>
      </c>
      <c r="B390" s="81">
        <v>3</v>
      </c>
      <c r="C390" s="119">
        <v>0.0010637370864178698</v>
      </c>
      <c r="D390" s="81" t="s">
        <v>2084</v>
      </c>
      <c r="E390" s="81" t="b">
        <v>0</v>
      </c>
      <c r="F390" s="81" t="b">
        <v>0</v>
      </c>
      <c r="G390" s="81" t="b">
        <v>0</v>
      </c>
    </row>
    <row r="391" spans="1:7" ht="15">
      <c r="A391" s="81" t="s">
        <v>1650</v>
      </c>
      <c r="B391" s="81">
        <v>3</v>
      </c>
      <c r="C391" s="119">
        <v>0.0010637370864178698</v>
      </c>
      <c r="D391" s="81" t="s">
        <v>2084</v>
      </c>
      <c r="E391" s="81" t="b">
        <v>0</v>
      </c>
      <c r="F391" s="81" t="b">
        <v>0</v>
      </c>
      <c r="G391" s="81" t="b">
        <v>0</v>
      </c>
    </row>
    <row r="392" spans="1:7" ht="15">
      <c r="A392" s="81" t="s">
        <v>1651</v>
      </c>
      <c r="B392" s="81">
        <v>3</v>
      </c>
      <c r="C392" s="119">
        <v>0.0010637370864178698</v>
      </c>
      <c r="D392" s="81" t="s">
        <v>2084</v>
      </c>
      <c r="E392" s="81" t="b">
        <v>1</v>
      </c>
      <c r="F392" s="81" t="b">
        <v>0</v>
      </c>
      <c r="G392" s="81" t="b">
        <v>0</v>
      </c>
    </row>
    <row r="393" spans="1:7" ht="15">
      <c r="A393" s="81" t="s">
        <v>1652</v>
      </c>
      <c r="B393" s="81">
        <v>3</v>
      </c>
      <c r="C393" s="119">
        <v>0.0010637370864178698</v>
      </c>
      <c r="D393" s="81" t="s">
        <v>2084</v>
      </c>
      <c r="E393" s="81" t="b">
        <v>0</v>
      </c>
      <c r="F393" s="81" t="b">
        <v>0</v>
      </c>
      <c r="G393" s="81" t="b">
        <v>0</v>
      </c>
    </row>
    <row r="394" spans="1:7" ht="15">
      <c r="A394" s="81" t="s">
        <v>1653</v>
      </c>
      <c r="B394" s="81">
        <v>3</v>
      </c>
      <c r="C394" s="119">
        <v>0.0010637370864178698</v>
      </c>
      <c r="D394" s="81" t="s">
        <v>2084</v>
      </c>
      <c r="E394" s="81" t="b">
        <v>0</v>
      </c>
      <c r="F394" s="81" t="b">
        <v>0</v>
      </c>
      <c r="G394" s="81" t="b">
        <v>0</v>
      </c>
    </row>
    <row r="395" spans="1:7" ht="15">
      <c r="A395" s="81" t="s">
        <v>1654</v>
      </c>
      <c r="B395" s="81">
        <v>3</v>
      </c>
      <c r="C395" s="119">
        <v>0.0010637370864178698</v>
      </c>
      <c r="D395" s="81" t="s">
        <v>2084</v>
      </c>
      <c r="E395" s="81" t="b">
        <v>0</v>
      </c>
      <c r="F395" s="81" t="b">
        <v>0</v>
      </c>
      <c r="G395" s="81" t="b">
        <v>0</v>
      </c>
    </row>
    <row r="396" spans="1:7" ht="15">
      <c r="A396" s="81" t="s">
        <v>1655</v>
      </c>
      <c r="B396" s="81">
        <v>3</v>
      </c>
      <c r="C396" s="119">
        <v>0.0010637370864178698</v>
      </c>
      <c r="D396" s="81" t="s">
        <v>2084</v>
      </c>
      <c r="E396" s="81" t="b">
        <v>0</v>
      </c>
      <c r="F396" s="81" t="b">
        <v>0</v>
      </c>
      <c r="G396" s="81" t="b">
        <v>0</v>
      </c>
    </row>
    <row r="397" spans="1:7" ht="15">
      <c r="A397" s="81" t="s">
        <v>1656</v>
      </c>
      <c r="B397" s="81">
        <v>3</v>
      </c>
      <c r="C397" s="119">
        <v>0.0010637370864178698</v>
      </c>
      <c r="D397" s="81" t="s">
        <v>2084</v>
      </c>
      <c r="E397" s="81" t="b">
        <v>0</v>
      </c>
      <c r="F397" s="81" t="b">
        <v>0</v>
      </c>
      <c r="G397" s="81" t="b">
        <v>0</v>
      </c>
    </row>
    <row r="398" spans="1:7" ht="15">
      <c r="A398" s="81" t="s">
        <v>1657</v>
      </c>
      <c r="B398" s="81">
        <v>3</v>
      </c>
      <c r="C398" s="119">
        <v>0.0010637370864178698</v>
      </c>
      <c r="D398" s="81" t="s">
        <v>2084</v>
      </c>
      <c r="E398" s="81" t="b">
        <v>0</v>
      </c>
      <c r="F398" s="81" t="b">
        <v>0</v>
      </c>
      <c r="G398" s="81" t="b">
        <v>0</v>
      </c>
    </row>
    <row r="399" spans="1:7" ht="15">
      <c r="A399" s="81" t="s">
        <v>1658</v>
      </c>
      <c r="B399" s="81">
        <v>3</v>
      </c>
      <c r="C399" s="119">
        <v>0.0010637370864178698</v>
      </c>
      <c r="D399" s="81" t="s">
        <v>2084</v>
      </c>
      <c r="E399" s="81" t="b">
        <v>0</v>
      </c>
      <c r="F399" s="81" t="b">
        <v>0</v>
      </c>
      <c r="G399" s="81" t="b">
        <v>0</v>
      </c>
    </row>
    <row r="400" spans="1:7" ht="15">
      <c r="A400" s="81" t="s">
        <v>1659</v>
      </c>
      <c r="B400" s="81">
        <v>3</v>
      </c>
      <c r="C400" s="119">
        <v>0.0010637370864178698</v>
      </c>
      <c r="D400" s="81" t="s">
        <v>2084</v>
      </c>
      <c r="E400" s="81" t="b">
        <v>0</v>
      </c>
      <c r="F400" s="81" t="b">
        <v>0</v>
      </c>
      <c r="G400" s="81" t="b">
        <v>0</v>
      </c>
    </row>
    <row r="401" spans="1:7" ht="15">
      <c r="A401" s="81" t="s">
        <v>1660</v>
      </c>
      <c r="B401" s="81">
        <v>3</v>
      </c>
      <c r="C401" s="119">
        <v>0.0010637370864178698</v>
      </c>
      <c r="D401" s="81" t="s">
        <v>2084</v>
      </c>
      <c r="E401" s="81" t="b">
        <v>0</v>
      </c>
      <c r="F401" s="81" t="b">
        <v>0</v>
      </c>
      <c r="G401" s="81" t="b">
        <v>0</v>
      </c>
    </row>
    <row r="402" spans="1:7" ht="15">
      <c r="A402" s="81" t="s">
        <v>1661</v>
      </c>
      <c r="B402" s="81">
        <v>3</v>
      </c>
      <c r="C402" s="119">
        <v>0.0010637370864178698</v>
      </c>
      <c r="D402" s="81" t="s">
        <v>2084</v>
      </c>
      <c r="E402" s="81" t="b">
        <v>0</v>
      </c>
      <c r="F402" s="81" t="b">
        <v>0</v>
      </c>
      <c r="G402" s="81" t="b">
        <v>0</v>
      </c>
    </row>
    <row r="403" spans="1:7" ht="15">
      <c r="A403" s="81" t="s">
        <v>1662</v>
      </c>
      <c r="B403" s="81">
        <v>3</v>
      </c>
      <c r="C403" s="119">
        <v>0.0010637370864178698</v>
      </c>
      <c r="D403" s="81" t="s">
        <v>2084</v>
      </c>
      <c r="E403" s="81" t="b">
        <v>0</v>
      </c>
      <c r="F403" s="81" t="b">
        <v>0</v>
      </c>
      <c r="G403" s="81" t="b">
        <v>0</v>
      </c>
    </row>
    <row r="404" spans="1:7" ht="15">
      <c r="A404" s="81" t="s">
        <v>1663</v>
      </c>
      <c r="B404" s="81">
        <v>3</v>
      </c>
      <c r="C404" s="119">
        <v>0.0010637370864178698</v>
      </c>
      <c r="D404" s="81" t="s">
        <v>2084</v>
      </c>
      <c r="E404" s="81" t="b">
        <v>0</v>
      </c>
      <c r="F404" s="81" t="b">
        <v>0</v>
      </c>
      <c r="G404" s="81" t="b">
        <v>0</v>
      </c>
    </row>
    <row r="405" spans="1:7" ht="15">
      <c r="A405" s="81" t="s">
        <v>1664</v>
      </c>
      <c r="B405" s="81">
        <v>3</v>
      </c>
      <c r="C405" s="119">
        <v>0.0010637370864178698</v>
      </c>
      <c r="D405" s="81" t="s">
        <v>2084</v>
      </c>
      <c r="E405" s="81" t="b">
        <v>0</v>
      </c>
      <c r="F405" s="81" t="b">
        <v>0</v>
      </c>
      <c r="G405" s="81" t="b">
        <v>0</v>
      </c>
    </row>
    <row r="406" spans="1:7" ht="15">
      <c r="A406" s="81" t="s">
        <v>1665</v>
      </c>
      <c r="B406" s="81">
        <v>3</v>
      </c>
      <c r="C406" s="119">
        <v>0.0010637370864178698</v>
      </c>
      <c r="D406" s="81" t="s">
        <v>2084</v>
      </c>
      <c r="E406" s="81" t="b">
        <v>0</v>
      </c>
      <c r="F406" s="81" t="b">
        <v>0</v>
      </c>
      <c r="G406" s="81" t="b">
        <v>0</v>
      </c>
    </row>
    <row r="407" spans="1:7" ht="15">
      <c r="A407" s="81" t="s">
        <v>1666</v>
      </c>
      <c r="B407" s="81">
        <v>3</v>
      </c>
      <c r="C407" s="119">
        <v>0.0010637370864178698</v>
      </c>
      <c r="D407" s="81" t="s">
        <v>2084</v>
      </c>
      <c r="E407" s="81" t="b">
        <v>0</v>
      </c>
      <c r="F407" s="81" t="b">
        <v>0</v>
      </c>
      <c r="G407" s="81" t="b">
        <v>0</v>
      </c>
    </row>
    <row r="408" spans="1:7" ht="15">
      <c r="A408" s="81" t="s">
        <v>1667</v>
      </c>
      <c r="B408" s="81">
        <v>3</v>
      </c>
      <c r="C408" s="119">
        <v>0.0010637370864178698</v>
      </c>
      <c r="D408" s="81" t="s">
        <v>2084</v>
      </c>
      <c r="E408" s="81" t="b">
        <v>0</v>
      </c>
      <c r="F408" s="81" t="b">
        <v>0</v>
      </c>
      <c r="G408" s="81" t="b">
        <v>0</v>
      </c>
    </row>
    <row r="409" spans="1:7" ht="15">
      <c r="A409" s="81" t="s">
        <v>1668</v>
      </c>
      <c r="B409" s="81">
        <v>3</v>
      </c>
      <c r="C409" s="119">
        <v>0.0010637370864178698</v>
      </c>
      <c r="D409" s="81" t="s">
        <v>2084</v>
      </c>
      <c r="E409" s="81" t="b">
        <v>0</v>
      </c>
      <c r="F409" s="81" t="b">
        <v>0</v>
      </c>
      <c r="G409" s="81" t="b">
        <v>0</v>
      </c>
    </row>
    <row r="410" spans="1:7" ht="15">
      <c r="A410" s="81" t="s">
        <v>1669</v>
      </c>
      <c r="B410" s="81">
        <v>3</v>
      </c>
      <c r="C410" s="119">
        <v>0.0010637370864178698</v>
      </c>
      <c r="D410" s="81" t="s">
        <v>2084</v>
      </c>
      <c r="E410" s="81" t="b">
        <v>0</v>
      </c>
      <c r="F410" s="81" t="b">
        <v>0</v>
      </c>
      <c r="G410" s="81" t="b">
        <v>0</v>
      </c>
    </row>
    <row r="411" spans="1:7" ht="15">
      <c r="A411" s="81" t="s">
        <v>1670</v>
      </c>
      <c r="B411" s="81">
        <v>3</v>
      </c>
      <c r="C411" s="119">
        <v>0.0013495525345326837</v>
      </c>
      <c r="D411" s="81" t="s">
        <v>2084</v>
      </c>
      <c r="E411" s="81" t="b">
        <v>0</v>
      </c>
      <c r="F411" s="81" t="b">
        <v>0</v>
      </c>
      <c r="G411" s="81" t="b">
        <v>0</v>
      </c>
    </row>
    <row r="412" spans="1:7" ht="15">
      <c r="A412" s="81" t="s">
        <v>1671</v>
      </c>
      <c r="B412" s="81">
        <v>3</v>
      </c>
      <c r="C412" s="119">
        <v>0.0010637370864178698</v>
      </c>
      <c r="D412" s="81" t="s">
        <v>2084</v>
      </c>
      <c r="E412" s="81" t="b">
        <v>0</v>
      </c>
      <c r="F412" s="81" t="b">
        <v>0</v>
      </c>
      <c r="G412" s="81" t="b">
        <v>0</v>
      </c>
    </row>
    <row r="413" spans="1:7" ht="15">
      <c r="A413" s="81" t="s">
        <v>1672</v>
      </c>
      <c r="B413" s="81">
        <v>3</v>
      </c>
      <c r="C413" s="119">
        <v>0.0011692230642866884</v>
      </c>
      <c r="D413" s="81" t="s">
        <v>2084</v>
      </c>
      <c r="E413" s="81" t="b">
        <v>0</v>
      </c>
      <c r="F413" s="81" t="b">
        <v>0</v>
      </c>
      <c r="G413" s="81" t="b">
        <v>0</v>
      </c>
    </row>
    <row r="414" spans="1:7" ht="15">
      <c r="A414" s="81" t="s">
        <v>1673</v>
      </c>
      <c r="B414" s="81">
        <v>3</v>
      </c>
      <c r="C414" s="119">
        <v>0.0011692230642866884</v>
      </c>
      <c r="D414" s="81" t="s">
        <v>2084</v>
      </c>
      <c r="E414" s="81" t="b">
        <v>0</v>
      </c>
      <c r="F414" s="81" t="b">
        <v>0</v>
      </c>
      <c r="G414" s="81" t="b">
        <v>0</v>
      </c>
    </row>
    <row r="415" spans="1:7" ht="15">
      <c r="A415" s="81" t="s">
        <v>1674</v>
      </c>
      <c r="B415" s="81">
        <v>3</v>
      </c>
      <c r="C415" s="119">
        <v>0.0010637370864178698</v>
      </c>
      <c r="D415" s="81" t="s">
        <v>2084</v>
      </c>
      <c r="E415" s="81" t="b">
        <v>0</v>
      </c>
      <c r="F415" s="81" t="b">
        <v>0</v>
      </c>
      <c r="G415" s="81" t="b">
        <v>0</v>
      </c>
    </row>
    <row r="416" spans="1:7" ht="15">
      <c r="A416" s="81" t="s">
        <v>1675</v>
      </c>
      <c r="B416" s="81">
        <v>3</v>
      </c>
      <c r="C416" s="119">
        <v>0.0010637370864178698</v>
      </c>
      <c r="D416" s="81" t="s">
        <v>2084</v>
      </c>
      <c r="E416" s="81" t="b">
        <v>0</v>
      </c>
      <c r="F416" s="81" t="b">
        <v>0</v>
      </c>
      <c r="G416" s="81" t="b">
        <v>0</v>
      </c>
    </row>
    <row r="417" spans="1:7" ht="15">
      <c r="A417" s="81" t="s">
        <v>1676</v>
      </c>
      <c r="B417" s="81">
        <v>3</v>
      </c>
      <c r="C417" s="119">
        <v>0.0010637370864178698</v>
      </c>
      <c r="D417" s="81" t="s">
        <v>2084</v>
      </c>
      <c r="E417" s="81" t="b">
        <v>0</v>
      </c>
      <c r="F417" s="81" t="b">
        <v>0</v>
      </c>
      <c r="G417" s="81" t="b">
        <v>0</v>
      </c>
    </row>
    <row r="418" spans="1:7" ht="15">
      <c r="A418" s="81" t="s">
        <v>1677</v>
      </c>
      <c r="B418" s="81">
        <v>3</v>
      </c>
      <c r="C418" s="119">
        <v>0.0010637370864178698</v>
      </c>
      <c r="D418" s="81" t="s">
        <v>2084</v>
      </c>
      <c r="E418" s="81" t="b">
        <v>0</v>
      </c>
      <c r="F418" s="81" t="b">
        <v>0</v>
      </c>
      <c r="G418" s="81" t="b">
        <v>0</v>
      </c>
    </row>
    <row r="419" spans="1:7" ht="15">
      <c r="A419" s="81" t="s">
        <v>1678</v>
      </c>
      <c r="B419" s="81">
        <v>3</v>
      </c>
      <c r="C419" s="119">
        <v>0.0011692230642866884</v>
      </c>
      <c r="D419" s="81" t="s">
        <v>2084</v>
      </c>
      <c r="E419" s="81" t="b">
        <v>0</v>
      </c>
      <c r="F419" s="81" t="b">
        <v>0</v>
      </c>
      <c r="G419" s="81" t="b">
        <v>0</v>
      </c>
    </row>
    <row r="420" spans="1:7" ht="15">
      <c r="A420" s="81" t="s">
        <v>1679</v>
      </c>
      <c r="B420" s="81">
        <v>3</v>
      </c>
      <c r="C420" s="119">
        <v>0.0010637370864178698</v>
      </c>
      <c r="D420" s="81" t="s">
        <v>2084</v>
      </c>
      <c r="E420" s="81" t="b">
        <v>0</v>
      </c>
      <c r="F420" s="81" t="b">
        <v>0</v>
      </c>
      <c r="G420" s="81" t="b">
        <v>0</v>
      </c>
    </row>
    <row r="421" spans="1:7" ht="15">
      <c r="A421" s="81" t="s">
        <v>1680</v>
      </c>
      <c r="B421" s="81">
        <v>3</v>
      </c>
      <c r="C421" s="119">
        <v>0.0011692230642866884</v>
      </c>
      <c r="D421" s="81" t="s">
        <v>2084</v>
      </c>
      <c r="E421" s="81" t="b">
        <v>0</v>
      </c>
      <c r="F421" s="81" t="b">
        <v>0</v>
      </c>
      <c r="G421" s="81" t="b">
        <v>0</v>
      </c>
    </row>
    <row r="422" spans="1:7" ht="15">
      <c r="A422" s="81" t="s">
        <v>1681</v>
      </c>
      <c r="B422" s="81">
        <v>3</v>
      </c>
      <c r="C422" s="119">
        <v>0.0010637370864178698</v>
      </c>
      <c r="D422" s="81" t="s">
        <v>2084</v>
      </c>
      <c r="E422" s="81" t="b">
        <v>0</v>
      </c>
      <c r="F422" s="81" t="b">
        <v>0</v>
      </c>
      <c r="G422" s="81" t="b">
        <v>0</v>
      </c>
    </row>
    <row r="423" spans="1:7" ht="15">
      <c r="A423" s="81" t="s">
        <v>1682</v>
      </c>
      <c r="B423" s="81">
        <v>3</v>
      </c>
      <c r="C423" s="119">
        <v>0.0010637370864178698</v>
      </c>
      <c r="D423" s="81" t="s">
        <v>2084</v>
      </c>
      <c r="E423" s="81" t="b">
        <v>0</v>
      </c>
      <c r="F423" s="81" t="b">
        <v>0</v>
      </c>
      <c r="G423" s="81" t="b">
        <v>0</v>
      </c>
    </row>
    <row r="424" spans="1:7" ht="15">
      <c r="A424" s="81" t="s">
        <v>1683</v>
      </c>
      <c r="B424" s="81">
        <v>3</v>
      </c>
      <c r="C424" s="119">
        <v>0.0010637370864178698</v>
      </c>
      <c r="D424" s="81" t="s">
        <v>2084</v>
      </c>
      <c r="E424" s="81" t="b">
        <v>0</v>
      </c>
      <c r="F424" s="81" t="b">
        <v>0</v>
      </c>
      <c r="G424" s="81" t="b">
        <v>0</v>
      </c>
    </row>
    <row r="425" spans="1:7" ht="15">
      <c r="A425" s="81" t="s">
        <v>1684</v>
      </c>
      <c r="B425" s="81">
        <v>3</v>
      </c>
      <c r="C425" s="119">
        <v>0.0010637370864178698</v>
      </c>
      <c r="D425" s="81" t="s">
        <v>2084</v>
      </c>
      <c r="E425" s="81" t="b">
        <v>0</v>
      </c>
      <c r="F425" s="81" t="b">
        <v>0</v>
      </c>
      <c r="G425" s="81" t="b">
        <v>0</v>
      </c>
    </row>
    <row r="426" spans="1:7" ht="15">
      <c r="A426" s="81" t="s">
        <v>1685</v>
      </c>
      <c r="B426" s="81">
        <v>3</v>
      </c>
      <c r="C426" s="119">
        <v>0.0010637370864178698</v>
      </c>
      <c r="D426" s="81" t="s">
        <v>2084</v>
      </c>
      <c r="E426" s="81" t="b">
        <v>0</v>
      </c>
      <c r="F426" s="81" t="b">
        <v>0</v>
      </c>
      <c r="G426" s="81" t="b">
        <v>0</v>
      </c>
    </row>
    <row r="427" spans="1:7" ht="15">
      <c r="A427" s="81" t="s">
        <v>1686</v>
      </c>
      <c r="B427" s="81">
        <v>3</v>
      </c>
      <c r="C427" s="119">
        <v>0.0010637370864178698</v>
      </c>
      <c r="D427" s="81" t="s">
        <v>2084</v>
      </c>
      <c r="E427" s="81" t="b">
        <v>0</v>
      </c>
      <c r="F427" s="81" t="b">
        <v>0</v>
      </c>
      <c r="G427" s="81" t="b">
        <v>0</v>
      </c>
    </row>
    <row r="428" spans="1:7" ht="15">
      <c r="A428" s="81" t="s">
        <v>1687</v>
      </c>
      <c r="B428" s="81">
        <v>3</v>
      </c>
      <c r="C428" s="119">
        <v>0.0010637370864178698</v>
      </c>
      <c r="D428" s="81" t="s">
        <v>2084</v>
      </c>
      <c r="E428" s="81" t="b">
        <v>1</v>
      </c>
      <c r="F428" s="81" t="b">
        <v>0</v>
      </c>
      <c r="G428" s="81" t="b">
        <v>0</v>
      </c>
    </row>
    <row r="429" spans="1:7" ht="15">
      <c r="A429" s="81" t="s">
        <v>1688</v>
      </c>
      <c r="B429" s="81">
        <v>3</v>
      </c>
      <c r="C429" s="119">
        <v>0.0010637370864178698</v>
      </c>
      <c r="D429" s="81" t="s">
        <v>2084</v>
      </c>
      <c r="E429" s="81" t="b">
        <v>0</v>
      </c>
      <c r="F429" s="81" t="b">
        <v>0</v>
      </c>
      <c r="G429" s="81" t="b">
        <v>0</v>
      </c>
    </row>
    <row r="430" spans="1:7" ht="15">
      <c r="A430" s="81" t="s">
        <v>1689</v>
      </c>
      <c r="B430" s="81">
        <v>3</v>
      </c>
      <c r="C430" s="119">
        <v>0.0010637370864178698</v>
      </c>
      <c r="D430" s="81" t="s">
        <v>2084</v>
      </c>
      <c r="E430" s="81" t="b">
        <v>0</v>
      </c>
      <c r="F430" s="81" t="b">
        <v>0</v>
      </c>
      <c r="G430" s="81" t="b">
        <v>0</v>
      </c>
    </row>
    <row r="431" spans="1:7" ht="15">
      <c r="A431" s="81" t="s">
        <v>1690</v>
      </c>
      <c r="B431" s="81">
        <v>3</v>
      </c>
      <c r="C431" s="119">
        <v>0.0010637370864178698</v>
      </c>
      <c r="D431" s="81" t="s">
        <v>2084</v>
      </c>
      <c r="E431" s="81" t="b">
        <v>0</v>
      </c>
      <c r="F431" s="81" t="b">
        <v>0</v>
      </c>
      <c r="G431" s="81" t="b">
        <v>0</v>
      </c>
    </row>
    <row r="432" spans="1:7" ht="15">
      <c r="A432" s="81" t="s">
        <v>1691</v>
      </c>
      <c r="B432" s="81">
        <v>3</v>
      </c>
      <c r="C432" s="119">
        <v>0.0010637370864178698</v>
      </c>
      <c r="D432" s="81" t="s">
        <v>2084</v>
      </c>
      <c r="E432" s="81" t="b">
        <v>1</v>
      </c>
      <c r="F432" s="81" t="b">
        <v>0</v>
      </c>
      <c r="G432" s="81" t="b">
        <v>0</v>
      </c>
    </row>
    <row r="433" spans="1:7" ht="15">
      <c r="A433" s="81" t="s">
        <v>1692</v>
      </c>
      <c r="B433" s="81">
        <v>3</v>
      </c>
      <c r="C433" s="119">
        <v>0.0010637370864178698</v>
      </c>
      <c r="D433" s="81" t="s">
        <v>2084</v>
      </c>
      <c r="E433" s="81" t="b">
        <v>0</v>
      </c>
      <c r="F433" s="81" t="b">
        <v>0</v>
      </c>
      <c r="G433" s="81" t="b">
        <v>0</v>
      </c>
    </row>
    <row r="434" spans="1:7" ht="15">
      <c r="A434" s="81" t="s">
        <v>1693</v>
      </c>
      <c r="B434" s="81">
        <v>3</v>
      </c>
      <c r="C434" s="119">
        <v>0.0010637370864178698</v>
      </c>
      <c r="D434" s="81" t="s">
        <v>2084</v>
      </c>
      <c r="E434" s="81" t="b">
        <v>0</v>
      </c>
      <c r="F434" s="81" t="b">
        <v>0</v>
      </c>
      <c r="G434" s="81" t="b">
        <v>0</v>
      </c>
    </row>
    <row r="435" spans="1:7" ht="15">
      <c r="A435" s="81" t="s">
        <v>1694</v>
      </c>
      <c r="B435" s="81">
        <v>3</v>
      </c>
      <c r="C435" s="119">
        <v>0.0010637370864178698</v>
      </c>
      <c r="D435" s="81" t="s">
        <v>2084</v>
      </c>
      <c r="E435" s="81" t="b">
        <v>0</v>
      </c>
      <c r="F435" s="81" t="b">
        <v>0</v>
      </c>
      <c r="G435" s="81" t="b">
        <v>0</v>
      </c>
    </row>
    <row r="436" spans="1:7" ht="15">
      <c r="A436" s="81" t="s">
        <v>1695</v>
      </c>
      <c r="B436" s="81">
        <v>3</v>
      </c>
      <c r="C436" s="119">
        <v>0.0010637370864178698</v>
      </c>
      <c r="D436" s="81" t="s">
        <v>2084</v>
      </c>
      <c r="E436" s="81" t="b">
        <v>0</v>
      </c>
      <c r="F436" s="81" t="b">
        <v>0</v>
      </c>
      <c r="G436" s="81" t="b">
        <v>0</v>
      </c>
    </row>
    <row r="437" spans="1:7" ht="15">
      <c r="A437" s="81" t="s">
        <v>1696</v>
      </c>
      <c r="B437" s="81">
        <v>3</v>
      </c>
      <c r="C437" s="119">
        <v>0.0010637370864178698</v>
      </c>
      <c r="D437" s="81" t="s">
        <v>2084</v>
      </c>
      <c r="E437" s="81" t="b">
        <v>0</v>
      </c>
      <c r="F437" s="81" t="b">
        <v>0</v>
      </c>
      <c r="G437" s="81" t="b">
        <v>0</v>
      </c>
    </row>
    <row r="438" spans="1:7" ht="15">
      <c r="A438" s="81" t="s">
        <v>1697</v>
      </c>
      <c r="B438" s="81">
        <v>3</v>
      </c>
      <c r="C438" s="119">
        <v>0.0010637370864178698</v>
      </c>
      <c r="D438" s="81" t="s">
        <v>2084</v>
      </c>
      <c r="E438" s="81" t="b">
        <v>0</v>
      </c>
      <c r="F438" s="81" t="b">
        <v>0</v>
      </c>
      <c r="G438" s="81" t="b">
        <v>0</v>
      </c>
    </row>
    <row r="439" spans="1:7" ht="15">
      <c r="A439" s="81" t="s">
        <v>1698</v>
      </c>
      <c r="B439" s="81">
        <v>3</v>
      </c>
      <c r="C439" s="119">
        <v>0.0010637370864178698</v>
      </c>
      <c r="D439" s="81" t="s">
        <v>2084</v>
      </c>
      <c r="E439" s="81" t="b">
        <v>0</v>
      </c>
      <c r="F439" s="81" t="b">
        <v>0</v>
      </c>
      <c r="G439" s="81" t="b">
        <v>0</v>
      </c>
    </row>
    <row r="440" spans="1:7" ht="15">
      <c r="A440" s="81" t="s">
        <v>1699</v>
      </c>
      <c r="B440" s="81">
        <v>3</v>
      </c>
      <c r="C440" s="119">
        <v>0.0010637370864178698</v>
      </c>
      <c r="D440" s="81" t="s">
        <v>2084</v>
      </c>
      <c r="E440" s="81" t="b">
        <v>0</v>
      </c>
      <c r="F440" s="81" t="b">
        <v>0</v>
      </c>
      <c r="G440" s="81" t="b">
        <v>0</v>
      </c>
    </row>
    <row r="441" spans="1:7" ht="15">
      <c r="A441" s="81" t="s">
        <v>1700</v>
      </c>
      <c r="B441" s="81">
        <v>3</v>
      </c>
      <c r="C441" s="119">
        <v>0.0010637370864178698</v>
      </c>
      <c r="D441" s="81" t="s">
        <v>2084</v>
      </c>
      <c r="E441" s="81" t="b">
        <v>0</v>
      </c>
      <c r="F441" s="81" t="b">
        <v>0</v>
      </c>
      <c r="G441" s="81" t="b">
        <v>0</v>
      </c>
    </row>
    <row r="442" spans="1:7" ht="15">
      <c r="A442" s="81" t="s">
        <v>1701</v>
      </c>
      <c r="B442" s="81">
        <v>3</v>
      </c>
      <c r="C442" s="119">
        <v>0.0010637370864178698</v>
      </c>
      <c r="D442" s="81" t="s">
        <v>2084</v>
      </c>
      <c r="E442" s="81" t="b">
        <v>0</v>
      </c>
      <c r="F442" s="81" t="b">
        <v>0</v>
      </c>
      <c r="G442" s="81" t="b">
        <v>0</v>
      </c>
    </row>
    <row r="443" spans="1:7" ht="15">
      <c r="A443" s="81" t="s">
        <v>1702</v>
      </c>
      <c r="B443" s="81">
        <v>3</v>
      </c>
      <c r="C443" s="119">
        <v>0.0010637370864178698</v>
      </c>
      <c r="D443" s="81" t="s">
        <v>2084</v>
      </c>
      <c r="E443" s="81" t="b">
        <v>0</v>
      </c>
      <c r="F443" s="81" t="b">
        <v>0</v>
      </c>
      <c r="G443" s="81" t="b">
        <v>0</v>
      </c>
    </row>
    <row r="444" spans="1:7" ht="15">
      <c r="A444" s="81" t="s">
        <v>1703</v>
      </c>
      <c r="B444" s="81">
        <v>3</v>
      </c>
      <c r="C444" s="119">
        <v>0.0010637370864178698</v>
      </c>
      <c r="D444" s="81" t="s">
        <v>2084</v>
      </c>
      <c r="E444" s="81" t="b">
        <v>0</v>
      </c>
      <c r="F444" s="81" t="b">
        <v>0</v>
      </c>
      <c r="G444" s="81" t="b">
        <v>0</v>
      </c>
    </row>
    <row r="445" spans="1:7" ht="15">
      <c r="A445" s="81" t="s">
        <v>1704</v>
      </c>
      <c r="B445" s="81">
        <v>3</v>
      </c>
      <c r="C445" s="119">
        <v>0.0010637370864178698</v>
      </c>
      <c r="D445" s="81" t="s">
        <v>2084</v>
      </c>
      <c r="E445" s="81" t="b">
        <v>0</v>
      </c>
      <c r="F445" s="81" t="b">
        <v>0</v>
      </c>
      <c r="G445" s="81" t="b">
        <v>0</v>
      </c>
    </row>
    <row r="446" spans="1:7" ht="15">
      <c r="A446" s="81" t="s">
        <v>1705</v>
      </c>
      <c r="B446" s="81">
        <v>3</v>
      </c>
      <c r="C446" s="119">
        <v>0.0010637370864178698</v>
      </c>
      <c r="D446" s="81" t="s">
        <v>2084</v>
      </c>
      <c r="E446" s="81" t="b">
        <v>0</v>
      </c>
      <c r="F446" s="81" t="b">
        <v>0</v>
      </c>
      <c r="G446" s="81" t="b">
        <v>0</v>
      </c>
    </row>
    <row r="447" spans="1:7" ht="15">
      <c r="A447" s="81" t="s">
        <v>1706</v>
      </c>
      <c r="B447" s="81">
        <v>3</v>
      </c>
      <c r="C447" s="119">
        <v>0.0010637370864178698</v>
      </c>
      <c r="D447" s="81" t="s">
        <v>2084</v>
      </c>
      <c r="E447" s="81" t="b">
        <v>0</v>
      </c>
      <c r="F447" s="81" t="b">
        <v>0</v>
      </c>
      <c r="G447" s="81" t="b">
        <v>0</v>
      </c>
    </row>
    <row r="448" spans="1:7" ht="15">
      <c r="A448" s="81" t="s">
        <v>1707</v>
      </c>
      <c r="B448" s="81">
        <v>3</v>
      </c>
      <c r="C448" s="119">
        <v>0.0010637370864178698</v>
      </c>
      <c r="D448" s="81" t="s">
        <v>2084</v>
      </c>
      <c r="E448" s="81" t="b">
        <v>0</v>
      </c>
      <c r="F448" s="81" t="b">
        <v>0</v>
      </c>
      <c r="G448" s="81" t="b">
        <v>0</v>
      </c>
    </row>
    <row r="449" spans="1:7" ht="15">
      <c r="A449" s="81" t="s">
        <v>1708</v>
      </c>
      <c r="B449" s="81">
        <v>3</v>
      </c>
      <c r="C449" s="119">
        <v>0.0010637370864178698</v>
      </c>
      <c r="D449" s="81" t="s">
        <v>2084</v>
      </c>
      <c r="E449" s="81" t="b">
        <v>0</v>
      </c>
      <c r="F449" s="81" t="b">
        <v>0</v>
      </c>
      <c r="G449" s="81" t="b">
        <v>0</v>
      </c>
    </row>
    <row r="450" spans="1:7" ht="15">
      <c r="A450" s="81" t="s">
        <v>1709</v>
      </c>
      <c r="B450" s="81">
        <v>3</v>
      </c>
      <c r="C450" s="119">
        <v>0.0010637370864178698</v>
      </c>
      <c r="D450" s="81" t="s">
        <v>2084</v>
      </c>
      <c r="E450" s="81" t="b">
        <v>0</v>
      </c>
      <c r="F450" s="81" t="b">
        <v>0</v>
      </c>
      <c r="G450" s="81" t="b">
        <v>0</v>
      </c>
    </row>
    <row r="451" spans="1:7" ht="15">
      <c r="A451" s="81" t="s">
        <v>1710</v>
      </c>
      <c r="B451" s="81">
        <v>3</v>
      </c>
      <c r="C451" s="119">
        <v>0.0010637370864178698</v>
      </c>
      <c r="D451" s="81" t="s">
        <v>2084</v>
      </c>
      <c r="E451" s="81" t="b">
        <v>0</v>
      </c>
      <c r="F451" s="81" t="b">
        <v>0</v>
      </c>
      <c r="G451" s="81" t="b">
        <v>0</v>
      </c>
    </row>
    <row r="452" spans="1:7" ht="15">
      <c r="A452" s="81" t="s">
        <v>1711</v>
      </c>
      <c r="B452" s="81">
        <v>3</v>
      </c>
      <c r="C452" s="119">
        <v>0.0010637370864178698</v>
      </c>
      <c r="D452" s="81" t="s">
        <v>2084</v>
      </c>
      <c r="E452" s="81" t="b">
        <v>0</v>
      </c>
      <c r="F452" s="81" t="b">
        <v>0</v>
      </c>
      <c r="G452" s="81" t="b">
        <v>0</v>
      </c>
    </row>
    <row r="453" spans="1:7" ht="15">
      <c r="A453" s="81" t="s">
        <v>1712</v>
      </c>
      <c r="B453" s="81">
        <v>3</v>
      </c>
      <c r="C453" s="119">
        <v>0.0010637370864178698</v>
      </c>
      <c r="D453" s="81" t="s">
        <v>2084</v>
      </c>
      <c r="E453" s="81" t="b">
        <v>0</v>
      </c>
      <c r="F453" s="81" t="b">
        <v>0</v>
      </c>
      <c r="G453" s="81" t="b">
        <v>0</v>
      </c>
    </row>
    <row r="454" spans="1:7" ht="15">
      <c r="A454" s="81" t="s">
        <v>1713</v>
      </c>
      <c r="B454" s="81">
        <v>3</v>
      </c>
      <c r="C454" s="119">
        <v>0.0010637370864178698</v>
      </c>
      <c r="D454" s="81" t="s">
        <v>2084</v>
      </c>
      <c r="E454" s="81" t="b">
        <v>0</v>
      </c>
      <c r="F454" s="81" t="b">
        <v>0</v>
      </c>
      <c r="G454" s="81" t="b">
        <v>0</v>
      </c>
    </row>
    <row r="455" spans="1:7" ht="15">
      <c r="A455" s="81" t="s">
        <v>1714</v>
      </c>
      <c r="B455" s="81">
        <v>3</v>
      </c>
      <c r="C455" s="119">
        <v>0.0010637370864178698</v>
      </c>
      <c r="D455" s="81" t="s">
        <v>2084</v>
      </c>
      <c r="E455" s="81" t="b">
        <v>0</v>
      </c>
      <c r="F455" s="81" t="b">
        <v>0</v>
      </c>
      <c r="G455" s="81" t="b">
        <v>0</v>
      </c>
    </row>
    <row r="456" spans="1:7" ht="15">
      <c r="A456" s="81" t="s">
        <v>1715</v>
      </c>
      <c r="B456" s="81">
        <v>3</v>
      </c>
      <c r="C456" s="119">
        <v>0.0010637370864178698</v>
      </c>
      <c r="D456" s="81" t="s">
        <v>2084</v>
      </c>
      <c r="E456" s="81" t="b">
        <v>1</v>
      </c>
      <c r="F456" s="81" t="b">
        <v>0</v>
      </c>
      <c r="G456" s="81" t="b">
        <v>0</v>
      </c>
    </row>
    <row r="457" spans="1:7" ht="15">
      <c r="A457" s="81" t="s">
        <v>1716</v>
      </c>
      <c r="B457" s="81">
        <v>3</v>
      </c>
      <c r="C457" s="119">
        <v>0.0010637370864178698</v>
      </c>
      <c r="D457" s="81" t="s">
        <v>2084</v>
      </c>
      <c r="E457" s="81" t="b">
        <v>0</v>
      </c>
      <c r="F457" s="81" t="b">
        <v>0</v>
      </c>
      <c r="G457" s="81" t="b">
        <v>0</v>
      </c>
    </row>
    <row r="458" spans="1:7" ht="15">
      <c r="A458" s="81" t="s">
        <v>1717</v>
      </c>
      <c r="B458" s="81">
        <v>3</v>
      </c>
      <c r="C458" s="119">
        <v>0.0010637370864178698</v>
      </c>
      <c r="D458" s="81" t="s">
        <v>2084</v>
      </c>
      <c r="E458" s="81" t="b">
        <v>0</v>
      </c>
      <c r="F458" s="81" t="b">
        <v>0</v>
      </c>
      <c r="G458" s="81" t="b">
        <v>0</v>
      </c>
    </row>
    <row r="459" spans="1:7" ht="15">
      <c r="A459" s="81" t="s">
        <v>1718</v>
      </c>
      <c r="B459" s="81">
        <v>3</v>
      </c>
      <c r="C459" s="119">
        <v>0.0010637370864178698</v>
      </c>
      <c r="D459" s="81" t="s">
        <v>2084</v>
      </c>
      <c r="E459" s="81" t="b">
        <v>0</v>
      </c>
      <c r="F459" s="81" t="b">
        <v>0</v>
      </c>
      <c r="G459" s="81" t="b">
        <v>0</v>
      </c>
    </row>
    <row r="460" spans="1:7" ht="15">
      <c r="A460" s="81" t="s">
        <v>1719</v>
      </c>
      <c r="B460" s="81">
        <v>3</v>
      </c>
      <c r="C460" s="119">
        <v>0.0010637370864178698</v>
      </c>
      <c r="D460" s="81" t="s">
        <v>2084</v>
      </c>
      <c r="E460" s="81" t="b">
        <v>1</v>
      </c>
      <c r="F460" s="81" t="b">
        <v>0</v>
      </c>
      <c r="G460" s="81" t="b">
        <v>0</v>
      </c>
    </row>
    <row r="461" spans="1:7" ht="15">
      <c r="A461" s="81" t="s">
        <v>1720</v>
      </c>
      <c r="B461" s="81">
        <v>3</v>
      </c>
      <c r="C461" s="119">
        <v>0.0010637370864178698</v>
      </c>
      <c r="D461" s="81" t="s">
        <v>2084</v>
      </c>
      <c r="E461" s="81" t="b">
        <v>0</v>
      </c>
      <c r="F461" s="81" t="b">
        <v>0</v>
      </c>
      <c r="G461" s="81" t="b">
        <v>0</v>
      </c>
    </row>
    <row r="462" spans="1:7" ht="15">
      <c r="A462" s="81" t="s">
        <v>1721</v>
      </c>
      <c r="B462" s="81">
        <v>3</v>
      </c>
      <c r="C462" s="119">
        <v>0.0010637370864178698</v>
      </c>
      <c r="D462" s="81" t="s">
        <v>2084</v>
      </c>
      <c r="E462" s="81" t="b">
        <v>0</v>
      </c>
      <c r="F462" s="81" t="b">
        <v>0</v>
      </c>
      <c r="G462" s="81" t="b">
        <v>0</v>
      </c>
    </row>
    <row r="463" spans="1:7" ht="15">
      <c r="A463" s="81" t="s">
        <v>1722</v>
      </c>
      <c r="B463" s="81">
        <v>3</v>
      </c>
      <c r="C463" s="119">
        <v>0.0010637370864178698</v>
      </c>
      <c r="D463" s="81" t="s">
        <v>2084</v>
      </c>
      <c r="E463" s="81" t="b">
        <v>1</v>
      </c>
      <c r="F463" s="81" t="b">
        <v>0</v>
      </c>
      <c r="G463" s="81" t="b">
        <v>0</v>
      </c>
    </row>
    <row r="464" spans="1:7" ht="15">
      <c r="A464" s="81" t="s">
        <v>1723</v>
      </c>
      <c r="B464" s="81">
        <v>3</v>
      </c>
      <c r="C464" s="119">
        <v>0.0010637370864178698</v>
      </c>
      <c r="D464" s="81" t="s">
        <v>2084</v>
      </c>
      <c r="E464" s="81" t="b">
        <v>0</v>
      </c>
      <c r="F464" s="81" t="b">
        <v>0</v>
      </c>
      <c r="G464" s="81" t="b">
        <v>0</v>
      </c>
    </row>
    <row r="465" spans="1:7" ht="15">
      <c r="A465" s="81" t="s">
        <v>1724</v>
      </c>
      <c r="B465" s="81">
        <v>3</v>
      </c>
      <c r="C465" s="119">
        <v>0.0010637370864178698</v>
      </c>
      <c r="D465" s="81" t="s">
        <v>2084</v>
      </c>
      <c r="E465" s="81" t="b">
        <v>0</v>
      </c>
      <c r="F465" s="81" t="b">
        <v>0</v>
      </c>
      <c r="G465" s="81" t="b">
        <v>0</v>
      </c>
    </row>
    <row r="466" spans="1:7" ht="15">
      <c r="A466" s="81" t="s">
        <v>1725</v>
      </c>
      <c r="B466" s="81">
        <v>3</v>
      </c>
      <c r="C466" s="119">
        <v>0.0010637370864178698</v>
      </c>
      <c r="D466" s="81" t="s">
        <v>2084</v>
      </c>
      <c r="E466" s="81" t="b">
        <v>0</v>
      </c>
      <c r="F466" s="81" t="b">
        <v>0</v>
      </c>
      <c r="G466" s="81" t="b">
        <v>0</v>
      </c>
    </row>
    <row r="467" spans="1:7" ht="15">
      <c r="A467" s="81" t="s">
        <v>1726</v>
      </c>
      <c r="B467" s="81">
        <v>3</v>
      </c>
      <c r="C467" s="119">
        <v>0.0010637370864178698</v>
      </c>
      <c r="D467" s="81" t="s">
        <v>2084</v>
      </c>
      <c r="E467" s="81" t="b">
        <v>0</v>
      </c>
      <c r="F467" s="81" t="b">
        <v>0</v>
      </c>
      <c r="G467" s="81" t="b">
        <v>0</v>
      </c>
    </row>
    <row r="468" spans="1:7" ht="15">
      <c r="A468" s="81" t="s">
        <v>1727</v>
      </c>
      <c r="B468" s="81">
        <v>3</v>
      </c>
      <c r="C468" s="119">
        <v>0.0010637370864178698</v>
      </c>
      <c r="D468" s="81" t="s">
        <v>2084</v>
      </c>
      <c r="E468" s="81" t="b">
        <v>0</v>
      </c>
      <c r="F468" s="81" t="b">
        <v>0</v>
      </c>
      <c r="G468" s="81" t="b">
        <v>0</v>
      </c>
    </row>
    <row r="469" spans="1:7" ht="15">
      <c r="A469" s="81" t="s">
        <v>1728</v>
      </c>
      <c r="B469" s="81">
        <v>3</v>
      </c>
      <c r="C469" s="119">
        <v>0.0010637370864178698</v>
      </c>
      <c r="D469" s="81" t="s">
        <v>2084</v>
      </c>
      <c r="E469" s="81" t="b">
        <v>0</v>
      </c>
      <c r="F469" s="81" t="b">
        <v>0</v>
      </c>
      <c r="G469" s="81" t="b">
        <v>0</v>
      </c>
    </row>
    <row r="470" spans="1:7" ht="15">
      <c r="A470" s="81" t="s">
        <v>1729</v>
      </c>
      <c r="B470" s="81">
        <v>3</v>
      </c>
      <c r="C470" s="119">
        <v>0.0010637370864178698</v>
      </c>
      <c r="D470" s="81" t="s">
        <v>2084</v>
      </c>
      <c r="E470" s="81" t="b">
        <v>0</v>
      </c>
      <c r="F470" s="81" t="b">
        <v>0</v>
      </c>
      <c r="G470" s="81" t="b">
        <v>0</v>
      </c>
    </row>
    <row r="471" spans="1:7" ht="15">
      <c r="A471" s="81" t="s">
        <v>1730</v>
      </c>
      <c r="B471" s="81">
        <v>3</v>
      </c>
      <c r="C471" s="119">
        <v>0.0010637370864178698</v>
      </c>
      <c r="D471" s="81" t="s">
        <v>2084</v>
      </c>
      <c r="E471" s="81" t="b">
        <v>0</v>
      </c>
      <c r="F471" s="81" t="b">
        <v>0</v>
      </c>
      <c r="G471" s="81" t="b">
        <v>0</v>
      </c>
    </row>
    <row r="472" spans="1:7" ht="15">
      <c r="A472" s="81" t="s">
        <v>1731</v>
      </c>
      <c r="B472" s="81">
        <v>3</v>
      </c>
      <c r="C472" s="119">
        <v>0.0010637370864178698</v>
      </c>
      <c r="D472" s="81" t="s">
        <v>2084</v>
      </c>
      <c r="E472" s="81" t="b">
        <v>0</v>
      </c>
      <c r="F472" s="81" t="b">
        <v>0</v>
      </c>
      <c r="G472" s="81" t="b">
        <v>0</v>
      </c>
    </row>
    <row r="473" spans="1:7" ht="15">
      <c r="A473" s="81" t="s">
        <v>1732</v>
      </c>
      <c r="B473" s="81">
        <v>2</v>
      </c>
      <c r="C473" s="119">
        <v>0.0007794820428577924</v>
      </c>
      <c r="D473" s="81" t="s">
        <v>2084</v>
      </c>
      <c r="E473" s="81" t="b">
        <v>0</v>
      </c>
      <c r="F473" s="81" t="b">
        <v>0</v>
      </c>
      <c r="G473" s="81" t="b">
        <v>0</v>
      </c>
    </row>
    <row r="474" spans="1:7" ht="15">
      <c r="A474" s="81" t="s">
        <v>1733</v>
      </c>
      <c r="B474" s="81">
        <v>2</v>
      </c>
      <c r="C474" s="119">
        <v>0.0007794820428577924</v>
      </c>
      <c r="D474" s="81" t="s">
        <v>2084</v>
      </c>
      <c r="E474" s="81" t="b">
        <v>0</v>
      </c>
      <c r="F474" s="81" t="b">
        <v>0</v>
      </c>
      <c r="G474" s="81" t="b">
        <v>0</v>
      </c>
    </row>
    <row r="475" spans="1:7" ht="15">
      <c r="A475" s="81" t="s">
        <v>1734</v>
      </c>
      <c r="B475" s="81">
        <v>2</v>
      </c>
      <c r="C475" s="119">
        <v>0.0007794820428577924</v>
      </c>
      <c r="D475" s="81" t="s">
        <v>2084</v>
      </c>
      <c r="E475" s="81" t="b">
        <v>0</v>
      </c>
      <c r="F475" s="81" t="b">
        <v>0</v>
      </c>
      <c r="G475" s="81" t="b">
        <v>0</v>
      </c>
    </row>
    <row r="476" spans="1:7" ht="15">
      <c r="A476" s="81" t="s">
        <v>1735</v>
      </c>
      <c r="B476" s="81">
        <v>2</v>
      </c>
      <c r="C476" s="119">
        <v>0.0008997016896884558</v>
      </c>
      <c r="D476" s="81" t="s">
        <v>2084</v>
      </c>
      <c r="E476" s="81" t="b">
        <v>0</v>
      </c>
      <c r="F476" s="81" t="b">
        <v>0</v>
      </c>
      <c r="G476" s="81" t="b">
        <v>0</v>
      </c>
    </row>
    <row r="477" spans="1:7" ht="15">
      <c r="A477" s="81" t="s">
        <v>1736</v>
      </c>
      <c r="B477" s="81">
        <v>2</v>
      </c>
      <c r="C477" s="119">
        <v>0.0007794820428577924</v>
      </c>
      <c r="D477" s="81" t="s">
        <v>2084</v>
      </c>
      <c r="E477" s="81" t="b">
        <v>0</v>
      </c>
      <c r="F477" s="81" t="b">
        <v>0</v>
      </c>
      <c r="G477" s="81" t="b">
        <v>0</v>
      </c>
    </row>
    <row r="478" spans="1:7" ht="15">
      <c r="A478" s="81" t="s">
        <v>1737</v>
      </c>
      <c r="B478" s="81">
        <v>2</v>
      </c>
      <c r="C478" s="119">
        <v>0.0007794820428577924</v>
      </c>
      <c r="D478" s="81" t="s">
        <v>2084</v>
      </c>
      <c r="E478" s="81" t="b">
        <v>0</v>
      </c>
      <c r="F478" s="81" t="b">
        <v>0</v>
      </c>
      <c r="G478" s="81" t="b">
        <v>0</v>
      </c>
    </row>
    <row r="479" spans="1:7" ht="15">
      <c r="A479" s="81" t="s">
        <v>1738</v>
      </c>
      <c r="B479" s="81">
        <v>2</v>
      </c>
      <c r="C479" s="119">
        <v>0.0008997016896884558</v>
      </c>
      <c r="D479" s="81" t="s">
        <v>2084</v>
      </c>
      <c r="E479" s="81" t="b">
        <v>0</v>
      </c>
      <c r="F479" s="81" t="b">
        <v>0</v>
      </c>
      <c r="G479" s="81" t="b">
        <v>0</v>
      </c>
    </row>
    <row r="480" spans="1:7" ht="15">
      <c r="A480" s="81" t="s">
        <v>1739</v>
      </c>
      <c r="B480" s="81">
        <v>2</v>
      </c>
      <c r="C480" s="119">
        <v>0.0007794820428577924</v>
      </c>
      <c r="D480" s="81" t="s">
        <v>2084</v>
      </c>
      <c r="E480" s="81" t="b">
        <v>0</v>
      </c>
      <c r="F480" s="81" t="b">
        <v>0</v>
      </c>
      <c r="G480" s="81" t="b">
        <v>0</v>
      </c>
    </row>
    <row r="481" spans="1:7" ht="15">
      <c r="A481" s="81" t="s">
        <v>1740</v>
      </c>
      <c r="B481" s="81">
        <v>2</v>
      </c>
      <c r="C481" s="119">
        <v>0.0007794820428577924</v>
      </c>
      <c r="D481" s="81" t="s">
        <v>2084</v>
      </c>
      <c r="E481" s="81" t="b">
        <v>1</v>
      </c>
      <c r="F481" s="81" t="b">
        <v>0</v>
      </c>
      <c r="G481" s="81" t="b">
        <v>0</v>
      </c>
    </row>
    <row r="482" spans="1:7" ht="15">
      <c r="A482" s="81" t="s">
        <v>1741</v>
      </c>
      <c r="B482" s="81">
        <v>2</v>
      </c>
      <c r="C482" s="119">
        <v>0.0007794820428577924</v>
      </c>
      <c r="D482" s="81" t="s">
        <v>2084</v>
      </c>
      <c r="E482" s="81" t="b">
        <v>0</v>
      </c>
      <c r="F482" s="81" t="b">
        <v>0</v>
      </c>
      <c r="G482" s="81" t="b">
        <v>0</v>
      </c>
    </row>
    <row r="483" spans="1:7" ht="15">
      <c r="A483" s="81" t="s">
        <v>1742</v>
      </c>
      <c r="B483" s="81">
        <v>2</v>
      </c>
      <c r="C483" s="119">
        <v>0.0007794820428577924</v>
      </c>
      <c r="D483" s="81" t="s">
        <v>2084</v>
      </c>
      <c r="E483" s="81" t="b">
        <v>0</v>
      </c>
      <c r="F483" s="81" t="b">
        <v>0</v>
      </c>
      <c r="G483" s="81" t="b">
        <v>0</v>
      </c>
    </row>
    <row r="484" spans="1:7" ht="15">
      <c r="A484" s="81" t="s">
        <v>1743</v>
      </c>
      <c r="B484" s="81">
        <v>2</v>
      </c>
      <c r="C484" s="119">
        <v>0.0007794820428577924</v>
      </c>
      <c r="D484" s="81" t="s">
        <v>2084</v>
      </c>
      <c r="E484" s="81" t="b">
        <v>0</v>
      </c>
      <c r="F484" s="81" t="b">
        <v>0</v>
      </c>
      <c r="G484" s="81" t="b">
        <v>0</v>
      </c>
    </row>
    <row r="485" spans="1:7" ht="15">
      <c r="A485" s="81" t="s">
        <v>1744</v>
      </c>
      <c r="B485" s="81">
        <v>2</v>
      </c>
      <c r="C485" s="119">
        <v>0.0007794820428577924</v>
      </c>
      <c r="D485" s="81" t="s">
        <v>2084</v>
      </c>
      <c r="E485" s="81" t="b">
        <v>1</v>
      </c>
      <c r="F485" s="81" t="b">
        <v>0</v>
      </c>
      <c r="G485" s="81" t="b">
        <v>0</v>
      </c>
    </row>
    <row r="486" spans="1:7" ht="15">
      <c r="A486" s="81" t="s">
        <v>1745</v>
      </c>
      <c r="B486" s="81">
        <v>2</v>
      </c>
      <c r="C486" s="119">
        <v>0.0007794820428577924</v>
      </c>
      <c r="D486" s="81" t="s">
        <v>2084</v>
      </c>
      <c r="E486" s="81" t="b">
        <v>1</v>
      </c>
      <c r="F486" s="81" t="b">
        <v>0</v>
      </c>
      <c r="G486" s="81" t="b">
        <v>0</v>
      </c>
    </row>
    <row r="487" spans="1:7" ht="15">
      <c r="A487" s="81" t="s">
        <v>1746</v>
      </c>
      <c r="B487" s="81">
        <v>2</v>
      </c>
      <c r="C487" s="119">
        <v>0.0007794820428577924</v>
      </c>
      <c r="D487" s="81" t="s">
        <v>2084</v>
      </c>
      <c r="E487" s="81" t="b">
        <v>0</v>
      </c>
      <c r="F487" s="81" t="b">
        <v>0</v>
      </c>
      <c r="G487" s="81" t="b">
        <v>0</v>
      </c>
    </row>
    <row r="488" spans="1:7" ht="15">
      <c r="A488" s="81" t="s">
        <v>1747</v>
      </c>
      <c r="B488" s="81">
        <v>2</v>
      </c>
      <c r="C488" s="119">
        <v>0.0007794820428577924</v>
      </c>
      <c r="D488" s="81" t="s">
        <v>2084</v>
      </c>
      <c r="E488" s="81" t="b">
        <v>0</v>
      </c>
      <c r="F488" s="81" t="b">
        <v>0</v>
      </c>
      <c r="G488" s="81" t="b">
        <v>0</v>
      </c>
    </row>
    <row r="489" spans="1:7" ht="15">
      <c r="A489" s="81" t="s">
        <v>1748</v>
      </c>
      <c r="B489" s="81">
        <v>2</v>
      </c>
      <c r="C489" s="119">
        <v>0.0007794820428577924</v>
      </c>
      <c r="D489" s="81" t="s">
        <v>2084</v>
      </c>
      <c r="E489" s="81" t="b">
        <v>0</v>
      </c>
      <c r="F489" s="81" t="b">
        <v>0</v>
      </c>
      <c r="G489" s="81" t="b">
        <v>0</v>
      </c>
    </row>
    <row r="490" spans="1:7" ht="15">
      <c r="A490" s="81" t="s">
        <v>1749</v>
      </c>
      <c r="B490" s="81">
        <v>2</v>
      </c>
      <c r="C490" s="119">
        <v>0.0007794820428577924</v>
      </c>
      <c r="D490" s="81" t="s">
        <v>2084</v>
      </c>
      <c r="E490" s="81" t="b">
        <v>0</v>
      </c>
      <c r="F490" s="81" t="b">
        <v>0</v>
      </c>
      <c r="G490" s="81" t="b">
        <v>0</v>
      </c>
    </row>
    <row r="491" spans="1:7" ht="15">
      <c r="A491" s="81" t="s">
        <v>1750</v>
      </c>
      <c r="B491" s="81">
        <v>2</v>
      </c>
      <c r="C491" s="119">
        <v>0.0007794820428577924</v>
      </c>
      <c r="D491" s="81" t="s">
        <v>2084</v>
      </c>
      <c r="E491" s="81" t="b">
        <v>0</v>
      </c>
      <c r="F491" s="81" t="b">
        <v>0</v>
      </c>
      <c r="G491" s="81" t="b">
        <v>0</v>
      </c>
    </row>
    <row r="492" spans="1:7" ht="15">
      <c r="A492" s="81" t="s">
        <v>1751</v>
      </c>
      <c r="B492" s="81">
        <v>2</v>
      </c>
      <c r="C492" s="119">
        <v>0.0007794820428577924</v>
      </c>
      <c r="D492" s="81" t="s">
        <v>2084</v>
      </c>
      <c r="E492" s="81" t="b">
        <v>0</v>
      </c>
      <c r="F492" s="81" t="b">
        <v>0</v>
      </c>
      <c r="G492" s="81" t="b">
        <v>0</v>
      </c>
    </row>
    <row r="493" spans="1:7" ht="15">
      <c r="A493" s="81" t="s">
        <v>1752</v>
      </c>
      <c r="B493" s="81">
        <v>2</v>
      </c>
      <c r="C493" s="119">
        <v>0.0007794820428577924</v>
      </c>
      <c r="D493" s="81" t="s">
        <v>2084</v>
      </c>
      <c r="E493" s="81" t="b">
        <v>0</v>
      </c>
      <c r="F493" s="81" t="b">
        <v>0</v>
      </c>
      <c r="G493" s="81" t="b">
        <v>0</v>
      </c>
    </row>
    <row r="494" spans="1:7" ht="15">
      <c r="A494" s="81" t="s">
        <v>1753</v>
      </c>
      <c r="B494" s="81">
        <v>2</v>
      </c>
      <c r="C494" s="119">
        <v>0.0007794820428577924</v>
      </c>
      <c r="D494" s="81" t="s">
        <v>2084</v>
      </c>
      <c r="E494" s="81" t="b">
        <v>0</v>
      </c>
      <c r="F494" s="81" t="b">
        <v>0</v>
      </c>
      <c r="G494" s="81" t="b">
        <v>0</v>
      </c>
    </row>
    <row r="495" spans="1:7" ht="15">
      <c r="A495" s="81" t="s">
        <v>1754</v>
      </c>
      <c r="B495" s="81">
        <v>2</v>
      </c>
      <c r="C495" s="119">
        <v>0.0007794820428577924</v>
      </c>
      <c r="D495" s="81" t="s">
        <v>2084</v>
      </c>
      <c r="E495" s="81" t="b">
        <v>0</v>
      </c>
      <c r="F495" s="81" t="b">
        <v>0</v>
      </c>
      <c r="G495" s="81" t="b">
        <v>0</v>
      </c>
    </row>
    <row r="496" spans="1:7" ht="15">
      <c r="A496" s="81" t="s">
        <v>1755</v>
      </c>
      <c r="B496" s="81">
        <v>2</v>
      </c>
      <c r="C496" s="119">
        <v>0.0007794820428577924</v>
      </c>
      <c r="D496" s="81" t="s">
        <v>2084</v>
      </c>
      <c r="E496" s="81" t="b">
        <v>0</v>
      </c>
      <c r="F496" s="81" t="b">
        <v>0</v>
      </c>
      <c r="G496" s="81" t="b">
        <v>0</v>
      </c>
    </row>
    <row r="497" spans="1:7" ht="15">
      <c r="A497" s="81" t="s">
        <v>1756</v>
      </c>
      <c r="B497" s="81">
        <v>2</v>
      </c>
      <c r="C497" s="119">
        <v>0.0007794820428577924</v>
      </c>
      <c r="D497" s="81" t="s">
        <v>2084</v>
      </c>
      <c r="E497" s="81" t="b">
        <v>0</v>
      </c>
      <c r="F497" s="81" t="b">
        <v>0</v>
      </c>
      <c r="G497" s="81" t="b">
        <v>0</v>
      </c>
    </row>
    <row r="498" spans="1:7" ht="15">
      <c r="A498" s="81" t="s">
        <v>1757</v>
      </c>
      <c r="B498" s="81">
        <v>2</v>
      </c>
      <c r="C498" s="119">
        <v>0.0007794820428577924</v>
      </c>
      <c r="D498" s="81" t="s">
        <v>2084</v>
      </c>
      <c r="E498" s="81" t="b">
        <v>0</v>
      </c>
      <c r="F498" s="81" t="b">
        <v>0</v>
      </c>
      <c r="G498" s="81" t="b">
        <v>0</v>
      </c>
    </row>
    <row r="499" spans="1:7" ht="15">
      <c r="A499" s="81" t="s">
        <v>1758</v>
      </c>
      <c r="B499" s="81">
        <v>2</v>
      </c>
      <c r="C499" s="119">
        <v>0.0007794820428577924</v>
      </c>
      <c r="D499" s="81" t="s">
        <v>2084</v>
      </c>
      <c r="E499" s="81" t="b">
        <v>0</v>
      </c>
      <c r="F499" s="81" t="b">
        <v>0</v>
      </c>
      <c r="G499" s="81" t="b">
        <v>0</v>
      </c>
    </row>
    <row r="500" spans="1:7" ht="15">
      <c r="A500" s="81" t="s">
        <v>1759</v>
      </c>
      <c r="B500" s="81">
        <v>2</v>
      </c>
      <c r="C500" s="119">
        <v>0.0007794820428577924</v>
      </c>
      <c r="D500" s="81" t="s">
        <v>2084</v>
      </c>
      <c r="E500" s="81" t="b">
        <v>0</v>
      </c>
      <c r="F500" s="81" t="b">
        <v>0</v>
      </c>
      <c r="G500" s="81" t="b">
        <v>0</v>
      </c>
    </row>
    <row r="501" spans="1:7" ht="15">
      <c r="A501" s="81" t="s">
        <v>1760</v>
      </c>
      <c r="B501" s="81">
        <v>2</v>
      </c>
      <c r="C501" s="119">
        <v>0.0007794820428577924</v>
      </c>
      <c r="D501" s="81" t="s">
        <v>2084</v>
      </c>
      <c r="E501" s="81" t="b">
        <v>0</v>
      </c>
      <c r="F501" s="81" t="b">
        <v>0</v>
      </c>
      <c r="G501" s="81" t="b">
        <v>0</v>
      </c>
    </row>
    <row r="502" spans="1:7" ht="15">
      <c r="A502" s="81" t="s">
        <v>1761</v>
      </c>
      <c r="B502" s="81">
        <v>2</v>
      </c>
      <c r="C502" s="119">
        <v>0.0007794820428577924</v>
      </c>
      <c r="D502" s="81" t="s">
        <v>2084</v>
      </c>
      <c r="E502" s="81" t="b">
        <v>0</v>
      </c>
      <c r="F502" s="81" t="b">
        <v>0</v>
      </c>
      <c r="G502" s="81" t="b">
        <v>0</v>
      </c>
    </row>
    <row r="503" spans="1:7" ht="15">
      <c r="A503" s="81" t="s">
        <v>1762</v>
      </c>
      <c r="B503" s="81">
        <v>2</v>
      </c>
      <c r="C503" s="119">
        <v>0.0007794820428577924</v>
      </c>
      <c r="D503" s="81" t="s">
        <v>2084</v>
      </c>
      <c r="E503" s="81" t="b">
        <v>0</v>
      </c>
      <c r="F503" s="81" t="b">
        <v>0</v>
      </c>
      <c r="G503" s="81" t="b">
        <v>0</v>
      </c>
    </row>
    <row r="504" spans="1:7" ht="15">
      <c r="A504" s="81" t="s">
        <v>1763</v>
      </c>
      <c r="B504" s="81">
        <v>2</v>
      </c>
      <c r="C504" s="119">
        <v>0.0007794820428577924</v>
      </c>
      <c r="D504" s="81" t="s">
        <v>2084</v>
      </c>
      <c r="E504" s="81" t="b">
        <v>0</v>
      </c>
      <c r="F504" s="81" t="b">
        <v>0</v>
      </c>
      <c r="G504" s="81" t="b">
        <v>0</v>
      </c>
    </row>
    <row r="505" spans="1:7" ht="15">
      <c r="A505" s="81" t="s">
        <v>1764</v>
      </c>
      <c r="B505" s="81">
        <v>2</v>
      </c>
      <c r="C505" s="119">
        <v>0.0007794820428577924</v>
      </c>
      <c r="D505" s="81" t="s">
        <v>2084</v>
      </c>
      <c r="E505" s="81" t="b">
        <v>0</v>
      </c>
      <c r="F505" s="81" t="b">
        <v>0</v>
      </c>
      <c r="G505" s="81" t="b">
        <v>0</v>
      </c>
    </row>
    <row r="506" spans="1:7" ht="15">
      <c r="A506" s="81" t="s">
        <v>1765</v>
      </c>
      <c r="B506" s="81">
        <v>2</v>
      </c>
      <c r="C506" s="119">
        <v>0.0007794820428577924</v>
      </c>
      <c r="D506" s="81" t="s">
        <v>2084</v>
      </c>
      <c r="E506" s="81" t="b">
        <v>0</v>
      </c>
      <c r="F506" s="81" t="b">
        <v>0</v>
      </c>
      <c r="G506" s="81" t="b">
        <v>0</v>
      </c>
    </row>
    <row r="507" spans="1:7" ht="15">
      <c r="A507" s="81" t="s">
        <v>1766</v>
      </c>
      <c r="B507" s="81">
        <v>2</v>
      </c>
      <c r="C507" s="119">
        <v>0.0007794820428577924</v>
      </c>
      <c r="D507" s="81" t="s">
        <v>2084</v>
      </c>
      <c r="E507" s="81" t="b">
        <v>0</v>
      </c>
      <c r="F507" s="81" t="b">
        <v>0</v>
      </c>
      <c r="G507" s="81" t="b">
        <v>0</v>
      </c>
    </row>
    <row r="508" spans="1:7" ht="15">
      <c r="A508" s="81" t="s">
        <v>1767</v>
      </c>
      <c r="B508" s="81">
        <v>2</v>
      </c>
      <c r="C508" s="119">
        <v>0.0007794820428577924</v>
      </c>
      <c r="D508" s="81" t="s">
        <v>2084</v>
      </c>
      <c r="E508" s="81" t="b">
        <v>0</v>
      </c>
      <c r="F508" s="81" t="b">
        <v>0</v>
      </c>
      <c r="G508" s="81" t="b">
        <v>0</v>
      </c>
    </row>
    <row r="509" spans="1:7" ht="15">
      <c r="A509" s="81" t="s">
        <v>1768</v>
      </c>
      <c r="B509" s="81">
        <v>2</v>
      </c>
      <c r="C509" s="119">
        <v>0.0007794820428577924</v>
      </c>
      <c r="D509" s="81" t="s">
        <v>2084</v>
      </c>
      <c r="E509" s="81" t="b">
        <v>0</v>
      </c>
      <c r="F509" s="81" t="b">
        <v>0</v>
      </c>
      <c r="G509" s="81" t="b">
        <v>0</v>
      </c>
    </row>
    <row r="510" spans="1:7" ht="15">
      <c r="A510" s="81" t="s">
        <v>1769</v>
      </c>
      <c r="B510" s="81">
        <v>2</v>
      </c>
      <c r="C510" s="119">
        <v>0.0008997016896884558</v>
      </c>
      <c r="D510" s="81" t="s">
        <v>2084</v>
      </c>
      <c r="E510" s="81" t="b">
        <v>0</v>
      </c>
      <c r="F510" s="81" t="b">
        <v>0</v>
      </c>
      <c r="G510" s="81" t="b">
        <v>0</v>
      </c>
    </row>
    <row r="511" spans="1:7" ht="15">
      <c r="A511" s="81" t="s">
        <v>1770</v>
      </c>
      <c r="B511" s="81">
        <v>2</v>
      </c>
      <c r="C511" s="119">
        <v>0.0007794820428577924</v>
      </c>
      <c r="D511" s="81" t="s">
        <v>2084</v>
      </c>
      <c r="E511" s="81" t="b">
        <v>0</v>
      </c>
      <c r="F511" s="81" t="b">
        <v>0</v>
      </c>
      <c r="G511" s="81" t="b">
        <v>0</v>
      </c>
    </row>
    <row r="512" spans="1:7" ht="15">
      <c r="A512" s="81" t="s">
        <v>1771</v>
      </c>
      <c r="B512" s="81">
        <v>2</v>
      </c>
      <c r="C512" s="119">
        <v>0.0007794820428577924</v>
      </c>
      <c r="D512" s="81" t="s">
        <v>2084</v>
      </c>
      <c r="E512" s="81" t="b">
        <v>0</v>
      </c>
      <c r="F512" s="81" t="b">
        <v>0</v>
      </c>
      <c r="G512" s="81" t="b">
        <v>0</v>
      </c>
    </row>
    <row r="513" spans="1:7" ht="15">
      <c r="A513" s="81" t="s">
        <v>1772</v>
      </c>
      <c r="B513" s="81">
        <v>2</v>
      </c>
      <c r="C513" s="119">
        <v>0.0007794820428577924</v>
      </c>
      <c r="D513" s="81" t="s">
        <v>2084</v>
      </c>
      <c r="E513" s="81" t="b">
        <v>0</v>
      </c>
      <c r="F513" s="81" t="b">
        <v>0</v>
      </c>
      <c r="G513" s="81" t="b">
        <v>0</v>
      </c>
    </row>
    <row r="514" spans="1:7" ht="15">
      <c r="A514" s="81" t="s">
        <v>1773</v>
      </c>
      <c r="B514" s="81">
        <v>2</v>
      </c>
      <c r="C514" s="119">
        <v>0.0008997016896884558</v>
      </c>
      <c r="D514" s="81" t="s">
        <v>2084</v>
      </c>
      <c r="E514" s="81" t="b">
        <v>0</v>
      </c>
      <c r="F514" s="81" t="b">
        <v>0</v>
      </c>
      <c r="G514" s="81" t="b">
        <v>0</v>
      </c>
    </row>
    <row r="515" spans="1:7" ht="15">
      <c r="A515" s="81" t="s">
        <v>1774</v>
      </c>
      <c r="B515" s="81">
        <v>2</v>
      </c>
      <c r="C515" s="119">
        <v>0.0007794820428577924</v>
      </c>
      <c r="D515" s="81" t="s">
        <v>2084</v>
      </c>
      <c r="E515" s="81" t="b">
        <v>0</v>
      </c>
      <c r="F515" s="81" t="b">
        <v>0</v>
      </c>
      <c r="G515" s="81" t="b">
        <v>0</v>
      </c>
    </row>
    <row r="516" spans="1:7" ht="15">
      <c r="A516" s="81" t="s">
        <v>1775</v>
      </c>
      <c r="B516" s="81">
        <v>2</v>
      </c>
      <c r="C516" s="119">
        <v>0.0007794820428577924</v>
      </c>
      <c r="D516" s="81" t="s">
        <v>2084</v>
      </c>
      <c r="E516" s="81" t="b">
        <v>0</v>
      </c>
      <c r="F516" s="81" t="b">
        <v>0</v>
      </c>
      <c r="G516" s="81" t="b">
        <v>0</v>
      </c>
    </row>
    <row r="517" spans="1:7" ht="15">
      <c r="A517" s="81" t="s">
        <v>1776</v>
      </c>
      <c r="B517" s="81">
        <v>2</v>
      </c>
      <c r="C517" s="119">
        <v>0.0007794820428577924</v>
      </c>
      <c r="D517" s="81" t="s">
        <v>2084</v>
      </c>
      <c r="E517" s="81" t="b">
        <v>0</v>
      </c>
      <c r="F517" s="81" t="b">
        <v>0</v>
      </c>
      <c r="G517" s="81" t="b">
        <v>0</v>
      </c>
    </row>
    <row r="518" spans="1:7" ht="15">
      <c r="A518" s="81" t="s">
        <v>1777</v>
      </c>
      <c r="B518" s="81">
        <v>2</v>
      </c>
      <c r="C518" s="119">
        <v>0.0007794820428577924</v>
      </c>
      <c r="D518" s="81" t="s">
        <v>2084</v>
      </c>
      <c r="E518" s="81" t="b">
        <v>0</v>
      </c>
      <c r="F518" s="81" t="b">
        <v>0</v>
      </c>
      <c r="G518" s="81" t="b">
        <v>0</v>
      </c>
    </row>
    <row r="519" spans="1:7" ht="15">
      <c r="A519" s="81" t="s">
        <v>1778</v>
      </c>
      <c r="B519" s="81">
        <v>2</v>
      </c>
      <c r="C519" s="119">
        <v>0.0007794820428577924</v>
      </c>
      <c r="D519" s="81" t="s">
        <v>2084</v>
      </c>
      <c r="E519" s="81" t="b">
        <v>0</v>
      </c>
      <c r="F519" s="81" t="b">
        <v>0</v>
      </c>
      <c r="G519" s="81" t="b">
        <v>0</v>
      </c>
    </row>
    <row r="520" spans="1:7" ht="15">
      <c r="A520" s="81" t="s">
        <v>1779</v>
      </c>
      <c r="B520" s="81">
        <v>2</v>
      </c>
      <c r="C520" s="119">
        <v>0.0007794820428577924</v>
      </c>
      <c r="D520" s="81" t="s">
        <v>2084</v>
      </c>
      <c r="E520" s="81" t="b">
        <v>0</v>
      </c>
      <c r="F520" s="81" t="b">
        <v>0</v>
      </c>
      <c r="G520" s="81" t="b">
        <v>0</v>
      </c>
    </row>
    <row r="521" spans="1:7" ht="15">
      <c r="A521" s="81" t="s">
        <v>1780</v>
      </c>
      <c r="B521" s="81">
        <v>2</v>
      </c>
      <c r="C521" s="119">
        <v>0.0007794820428577924</v>
      </c>
      <c r="D521" s="81" t="s">
        <v>2084</v>
      </c>
      <c r="E521" s="81" t="b">
        <v>0</v>
      </c>
      <c r="F521" s="81" t="b">
        <v>0</v>
      </c>
      <c r="G521" s="81" t="b">
        <v>0</v>
      </c>
    </row>
    <row r="522" spans="1:7" ht="15">
      <c r="A522" s="81" t="s">
        <v>1781</v>
      </c>
      <c r="B522" s="81">
        <v>2</v>
      </c>
      <c r="C522" s="119">
        <v>0.0008997016896884558</v>
      </c>
      <c r="D522" s="81" t="s">
        <v>2084</v>
      </c>
      <c r="E522" s="81" t="b">
        <v>0</v>
      </c>
      <c r="F522" s="81" t="b">
        <v>0</v>
      </c>
      <c r="G522" s="81" t="b">
        <v>0</v>
      </c>
    </row>
    <row r="523" spans="1:7" ht="15">
      <c r="A523" s="81" t="s">
        <v>1782</v>
      </c>
      <c r="B523" s="81">
        <v>2</v>
      </c>
      <c r="C523" s="119">
        <v>0.0008997016896884558</v>
      </c>
      <c r="D523" s="81" t="s">
        <v>2084</v>
      </c>
      <c r="E523" s="81" t="b">
        <v>0</v>
      </c>
      <c r="F523" s="81" t="b">
        <v>0</v>
      </c>
      <c r="G523" s="81" t="b">
        <v>0</v>
      </c>
    </row>
    <row r="524" spans="1:7" ht="15">
      <c r="A524" s="81" t="s">
        <v>1783</v>
      </c>
      <c r="B524" s="81">
        <v>2</v>
      </c>
      <c r="C524" s="119">
        <v>0.0007794820428577924</v>
      </c>
      <c r="D524" s="81" t="s">
        <v>2084</v>
      </c>
      <c r="E524" s="81" t="b">
        <v>0</v>
      </c>
      <c r="F524" s="81" t="b">
        <v>0</v>
      </c>
      <c r="G524" s="81" t="b">
        <v>0</v>
      </c>
    </row>
    <row r="525" spans="1:7" ht="15">
      <c r="A525" s="81" t="s">
        <v>1784</v>
      </c>
      <c r="B525" s="81">
        <v>2</v>
      </c>
      <c r="C525" s="119">
        <v>0.0008997016896884558</v>
      </c>
      <c r="D525" s="81" t="s">
        <v>2084</v>
      </c>
      <c r="E525" s="81" t="b">
        <v>0</v>
      </c>
      <c r="F525" s="81" t="b">
        <v>0</v>
      </c>
      <c r="G525" s="81" t="b">
        <v>0</v>
      </c>
    </row>
    <row r="526" spans="1:7" ht="15">
      <c r="A526" s="81" t="s">
        <v>1785</v>
      </c>
      <c r="B526" s="81">
        <v>2</v>
      </c>
      <c r="C526" s="119">
        <v>0.0007794820428577924</v>
      </c>
      <c r="D526" s="81" t="s">
        <v>2084</v>
      </c>
      <c r="E526" s="81" t="b">
        <v>0</v>
      </c>
      <c r="F526" s="81" t="b">
        <v>0</v>
      </c>
      <c r="G526" s="81" t="b">
        <v>0</v>
      </c>
    </row>
    <row r="527" spans="1:7" ht="15">
      <c r="A527" s="81" t="s">
        <v>1786</v>
      </c>
      <c r="B527" s="81">
        <v>2</v>
      </c>
      <c r="C527" s="119">
        <v>0.0007794820428577924</v>
      </c>
      <c r="D527" s="81" t="s">
        <v>2084</v>
      </c>
      <c r="E527" s="81" t="b">
        <v>0</v>
      </c>
      <c r="F527" s="81" t="b">
        <v>0</v>
      </c>
      <c r="G527" s="81" t="b">
        <v>0</v>
      </c>
    </row>
    <row r="528" spans="1:7" ht="15">
      <c r="A528" s="81" t="s">
        <v>1787</v>
      </c>
      <c r="B528" s="81">
        <v>2</v>
      </c>
      <c r="C528" s="119">
        <v>0.0007794820428577924</v>
      </c>
      <c r="D528" s="81" t="s">
        <v>2084</v>
      </c>
      <c r="E528" s="81" t="b">
        <v>0</v>
      </c>
      <c r="F528" s="81" t="b">
        <v>0</v>
      </c>
      <c r="G528" s="81" t="b">
        <v>0</v>
      </c>
    </row>
    <row r="529" spans="1:7" ht="15">
      <c r="A529" s="81" t="s">
        <v>1788</v>
      </c>
      <c r="B529" s="81">
        <v>2</v>
      </c>
      <c r="C529" s="119">
        <v>0.0008997016896884558</v>
      </c>
      <c r="D529" s="81" t="s">
        <v>2084</v>
      </c>
      <c r="E529" s="81" t="b">
        <v>0</v>
      </c>
      <c r="F529" s="81" t="b">
        <v>0</v>
      </c>
      <c r="G529" s="81" t="b">
        <v>0</v>
      </c>
    </row>
    <row r="530" spans="1:7" ht="15">
      <c r="A530" s="81" t="s">
        <v>1789</v>
      </c>
      <c r="B530" s="81">
        <v>2</v>
      </c>
      <c r="C530" s="119">
        <v>0.0007794820428577924</v>
      </c>
      <c r="D530" s="81" t="s">
        <v>2084</v>
      </c>
      <c r="E530" s="81" t="b">
        <v>0</v>
      </c>
      <c r="F530" s="81" t="b">
        <v>0</v>
      </c>
      <c r="G530" s="81" t="b">
        <v>0</v>
      </c>
    </row>
    <row r="531" spans="1:7" ht="15">
      <c r="A531" s="81" t="s">
        <v>1790</v>
      </c>
      <c r="B531" s="81">
        <v>2</v>
      </c>
      <c r="C531" s="119">
        <v>0.0007794820428577924</v>
      </c>
      <c r="D531" s="81" t="s">
        <v>2084</v>
      </c>
      <c r="E531" s="81" t="b">
        <v>0</v>
      </c>
      <c r="F531" s="81" t="b">
        <v>0</v>
      </c>
      <c r="G531" s="81" t="b">
        <v>0</v>
      </c>
    </row>
    <row r="532" spans="1:7" ht="15">
      <c r="A532" s="81" t="s">
        <v>1791</v>
      </c>
      <c r="B532" s="81">
        <v>2</v>
      </c>
      <c r="C532" s="119">
        <v>0.0007794820428577924</v>
      </c>
      <c r="D532" s="81" t="s">
        <v>2084</v>
      </c>
      <c r="E532" s="81" t="b">
        <v>0</v>
      </c>
      <c r="F532" s="81" t="b">
        <v>0</v>
      </c>
      <c r="G532" s="81" t="b">
        <v>0</v>
      </c>
    </row>
    <row r="533" spans="1:7" ht="15">
      <c r="A533" s="81" t="s">
        <v>1792</v>
      </c>
      <c r="B533" s="81">
        <v>2</v>
      </c>
      <c r="C533" s="119">
        <v>0.0007794820428577924</v>
      </c>
      <c r="D533" s="81" t="s">
        <v>2084</v>
      </c>
      <c r="E533" s="81" t="b">
        <v>0</v>
      </c>
      <c r="F533" s="81" t="b">
        <v>0</v>
      </c>
      <c r="G533" s="81" t="b">
        <v>0</v>
      </c>
    </row>
    <row r="534" spans="1:7" ht="15">
      <c r="A534" s="81" t="s">
        <v>1793</v>
      </c>
      <c r="B534" s="81">
        <v>2</v>
      </c>
      <c r="C534" s="119">
        <v>0.0007794820428577924</v>
      </c>
      <c r="D534" s="81" t="s">
        <v>2084</v>
      </c>
      <c r="E534" s="81" t="b">
        <v>0</v>
      </c>
      <c r="F534" s="81" t="b">
        <v>0</v>
      </c>
      <c r="G534" s="81" t="b">
        <v>0</v>
      </c>
    </row>
    <row r="535" spans="1:7" ht="15">
      <c r="A535" s="81" t="s">
        <v>1794</v>
      </c>
      <c r="B535" s="81">
        <v>2</v>
      </c>
      <c r="C535" s="119">
        <v>0.0007794820428577924</v>
      </c>
      <c r="D535" s="81" t="s">
        <v>2084</v>
      </c>
      <c r="E535" s="81" t="b">
        <v>0</v>
      </c>
      <c r="F535" s="81" t="b">
        <v>0</v>
      </c>
      <c r="G535" s="81" t="b">
        <v>0</v>
      </c>
    </row>
    <row r="536" spans="1:7" ht="15">
      <c r="A536" s="81" t="s">
        <v>1795</v>
      </c>
      <c r="B536" s="81">
        <v>2</v>
      </c>
      <c r="C536" s="119">
        <v>0.0007794820428577924</v>
      </c>
      <c r="D536" s="81" t="s">
        <v>2084</v>
      </c>
      <c r="E536" s="81" t="b">
        <v>0</v>
      </c>
      <c r="F536" s="81" t="b">
        <v>0</v>
      </c>
      <c r="G536" s="81" t="b">
        <v>0</v>
      </c>
    </row>
    <row r="537" spans="1:7" ht="15">
      <c r="A537" s="81" t="s">
        <v>1796</v>
      </c>
      <c r="B537" s="81">
        <v>2</v>
      </c>
      <c r="C537" s="119">
        <v>0.0007794820428577924</v>
      </c>
      <c r="D537" s="81" t="s">
        <v>2084</v>
      </c>
      <c r="E537" s="81" t="b">
        <v>0</v>
      </c>
      <c r="F537" s="81" t="b">
        <v>0</v>
      </c>
      <c r="G537" s="81" t="b">
        <v>0</v>
      </c>
    </row>
    <row r="538" spans="1:7" ht="15">
      <c r="A538" s="81" t="s">
        <v>1797</v>
      </c>
      <c r="B538" s="81">
        <v>2</v>
      </c>
      <c r="C538" s="119">
        <v>0.0007794820428577924</v>
      </c>
      <c r="D538" s="81" t="s">
        <v>2084</v>
      </c>
      <c r="E538" s="81" t="b">
        <v>0</v>
      </c>
      <c r="F538" s="81" t="b">
        <v>0</v>
      </c>
      <c r="G538" s="81" t="b">
        <v>0</v>
      </c>
    </row>
    <row r="539" spans="1:7" ht="15">
      <c r="A539" s="81" t="s">
        <v>1798</v>
      </c>
      <c r="B539" s="81">
        <v>2</v>
      </c>
      <c r="C539" s="119">
        <v>0.0007794820428577924</v>
      </c>
      <c r="D539" s="81" t="s">
        <v>2084</v>
      </c>
      <c r="E539" s="81" t="b">
        <v>0</v>
      </c>
      <c r="F539" s="81" t="b">
        <v>0</v>
      </c>
      <c r="G539" s="81" t="b">
        <v>0</v>
      </c>
    </row>
    <row r="540" spans="1:7" ht="15">
      <c r="A540" s="81" t="s">
        <v>1799</v>
      </c>
      <c r="B540" s="81">
        <v>2</v>
      </c>
      <c r="C540" s="119">
        <v>0.0007794820428577924</v>
      </c>
      <c r="D540" s="81" t="s">
        <v>2084</v>
      </c>
      <c r="E540" s="81" t="b">
        <v>0</v>
      </c>
      <c r="F540" s="81" t="b">
        <v>0</v>
      </c>
      <c r="G540" s="81" t="b">
        <v>0</v>
      </c>
    </row>
    <row r="541" spans="1:7" ht="15">
      <c r="A541" s="81" t="s">
        <v>1800</v>
      </c>
      <c r="B541" s="81">
        <v>2</v>
      </c>
      <c r="C541" s="119">
        <v>0.0007794820428577924</v>
      </c>
      <c r="D541" s="81" t="s">
        <v>2084</v>
      </c>
      <c r="E541" s="81" t="b">
        <v>0</v>
      </c>
      <c r="F541" s="81" t="b">
        <v>0</v>
      </c>
      <c r="G541" s="81" t="b">
        <v>0</v>
      </c>
    </row>
    <row r="542" spans="1:7" ht="15">
      <c r="A542" s="81" t="s">
        <v>1801</v>
      </c>
      <c r="B542" s="81">
        <v>2</v>
      </c>
      <c r="C542" s="119">
        <v>0.0007794820428577924</v>
      </c>
      <c r="D542" s="81" t="s">
        <v>2084</v>
      </c>
      <c r="E542" s="81" t="b">
        <v>0</v>
      </c>
      <c r="F542" s="81" t="b">
        <v>0</v>
      </c>
      <c r="G542" s="81" t="b">
        <v>0</v>
      </c>
    </row>
    <row r="543" spans="1:7" ht="15">
      <c r="A543" s="81" t="s">
        <v>1802</v>
      </c>
      <c r="B543" s="81">
        <v>2</v>
      </c>
      <c r="C543" s="119">
        <v>0.0007794820428577924</v>
      </c>
      <c r="D543" s="81" t="s">
        <v>2084</v>
      </c>
      <c r="E543" s="81" t="b">
        <v>0</v>
      </c>
      <c r="F543" s="81" t="b">
        <v>0</v>
      </c>
      <c r="G543" s="81" t="b">
        <v>0</v>
      </c>
    </row>
    <row r="544" spans="1:7" ht="15">
      <c r="A544" s="81" t="s">
        <v>1803</v>
      </c>
      <c r="B544" s="81">
        <v>2</v>
      </c>
      <c r="C544" s="119">
        <v>0.0007794820428577924</v>
      </c>
      <c r="D544" s="81" t="s">
        <v>2084</v>
      </c>
      <c r="E544" s="81" t="b">
        <v>1</v>
      </c>
      <c r="F544" s="81" t="b">
        <v>0</v>
      </c>
      <c r="G544" s="81" t="b">
        <v>0</v>
      </c>
    </row>
    <row r="545" spans="1:7" ht="15">
      <c r="A545" s="81" t="s">
        <v>1804</v>
      </c>
      <c r="B545" s="81">
        <v>2</v>
      </c>
      <c r="C545" s="119">
        <v>0.0007794820428577924</v>
      </c>
      <c r="D545" s="81" t="s">
        <v>2084</v>
      </c>
      <c r="E545" s="81" t="b">
        <v>0</v>
      </c>
      <c r="F545" s="81" t="b">
        <v>0</v>
      </c>
      <c r="G545" s="81" t="b">
        <v>0</v>
      </c>
    </row>
    <row r="546" spans="1:7" ht="15">
      <c r="A546" s="81" t="s">
        <v>1805</v>
      </c>
      <c r="B546" s="81">
        <v>2</v>
      </c>
      <c r="C546" s="119">
        <v>0.0007794820428577924</v>
      </c>
      <c r="D546" s="81" t="s">
        <v>2084</v>
      </c>
      <c r="E546" s="81" t="b">
        <v>0</v>
      </c>
      <c r="F546" s="81" t="b">
        <v>0</v>
      </c>
      <c r="G546" s="81" t="b">
        <v>0</v>
      </c>
    </row>
    <row r="547" spans="1:7" ht="15">
      <c r="A547" s="81" t="s">
        <v>1806</v>
      </c>
      <c r="B547" s="81">
        <v>2</v>
      </c>
      <c r="C547" s="119">
        <v>0.0007794820428577924</v>
      </c>
      <c r="D547" s="81" t="s">
        <v>2084</v>
      </c>
      <c r="E547" s="81" t="b">
        <v>0</v>
      </c>
      <c r="F547" s="81" t="b">
        <v>0</v>
      </c>
      <c r="G547" s="81" t="b">
        <v>0</v>
      </c>
    </row>
    <row r="548" spans="1:7" ht="15">
      <c r="A548" s="81" t="s">
        <v>1807</v>
      </c>
      <c r="B548" s="81">
        <v>2</v>
      </c>
      <c r="C548" s="119">
        <v>0.0007794820428577924</v>
      </c>
      <c r="D548" s="81" t="s">
        <v>2084</v>
      </c>
      <c r="E548" s="81" t="b">
        <v>0</v>
      </c>
      <c r="F548" s="81" t="b">
        <v>0</v>
      </c>
      <c r="G548" s="81" t="b">
        <v>0</v>
      </c>
    </row>
    <row r="549" spans="1:7" ht="15">
      <c r="A549" s="81" t="s">
        <v>1808</v>
      </c>
      <c r="B549" s="81">
        <v>2</v>
      </c>
      <c r="C549" s="119">
        <v>0.0007794820428577924</v>
      </c>
      <c r="D549" s="81" t="s">
        <v>2084</v>
      </c>
      <c r="E549" s="81" t="b">
        <v>1</v>
      </c>
      <c r="F549" s="81" t="b">
        <v>0</v>
      </c>
      <c r="G549" s="81" t="b">
        <v>0</v>
      </c>
    </row>
    <row r="550" spans="1:7" ht="15">
      <c r="A550" s="81" t="s">
        <v>1809</v>
      </c>
      <c r="B550" s="81">
        <v>2</v>
      </c>
      <c r="C550" s="119">
        <v>0.0007794820428577924</v>
      </c>
      <c r="D550" s="81" t="s">
        <v>2084</v>
      </c>
      <c r="E550" s="81" t="b">
        <v>0</v>
      </c>
      <c r="F550" s="81" t="b">
        <v>0</v>
      </c>
      <c r="G550" s="81" t="b">
        <v>0</v>
      </c>
    </row>
    <row r="551" spans="1:7" ht="15">
      <c r="A551" s="81" t="s">
        <v>1810</v>
      </c>
      <c r="B551" s="81">
        <v>2</v>
      </c>
      <c r="C551" s="119">
        <v>0.0007794820428577924</v>
      </c>
      <c r="D551" s="81" t="s">
        <v>2084</v>
      </c>
      <c r="E551" s="81" t="b">
        <v>0</v>
      </c>
      <c r="F551" s="81" t="b">
        <v>0</v>
      </c>
      <c r="G551" s="81" t="b">
        <v>0</v>
      </c>
    </row>
    <row r="552" spans="1:7" ht="15">
      <c r="A552" s="81" t="s">
        <v>1811</v>
      </c>
      <c r="B552" s="81">
        <v>2</v>
      </c>
      <c r="C552" s="119">
        <v>0.0008997016896884558</v>
      </c>
      <c r="D552" s="81" t="s">
        <v>2084</v>
      </c>
      <c r="E552" s="81" t="b">
        <v>0</v>
      </c>
      <c r="F552" s="81" t="b">
        <v>0</v>
      </c>
      <c r="G552" s="81" t="b">
        <v>0</v>
      </c>
    </row>
    <row r="553" spans="1:7" ht="15">
      <c r="A553" s="81" t="s">
        <v>1812</v>
      </c>
      <c r="B553" s="81">
        <v>2</v>
      </c>
      <c r="C553" s="119">
        <v>0.0007794820428577924</v>
      </c>
      <c r="D553" s="81" t="s">
        <v>2084</v>
      </c>
      <c r="E553" s="81" t="b">
        <v>0</v>
      </c>
      <c r="F553" s="81" t="b">
        <v>0</v>
      </c>
      <c r="G553" s="81" t="b">
        <v>0</v>
      </c>
    </row>
    <row r="554" spans="1:7" ht="15">
      <c r="A554" s="81" t="s">
        <v>1813</v>
      </c>
      <c r="B554" s="81">
        <v>2</v>
      </c>
      <c r="C554" s="119">
        <v>0.0007794820428577924</v>
      </c>
      <c r="D554" s="81" t="s">
        <v>2084</v>
      </c>
      <c r="E554" s="81" t="b">
        <v>0</v>
      </c>
      <c r="F554" s="81" t="b">
        <v>0</v>
      </c>
      <c r="G554" s="81" t="b">
        <v>0</v>
      </c>
    </row>
    <row r="555" spans="1:7" ht="15">
      <c r="A555" s="81" t="s">
        <v>1814</v>
      </c>
      <c r="B555" s="81">
        <v>2</v>
      </c>
      <c r="C555" s="119">
        <v>0.0007794820428577924</v>
      </c>
      <c r="D555" s="81" t="s">
        <v>2084</v>
      </c>
      <c r="E555" s="81" t="b">
        <v>0</v>
      </c>
      <c r="F555" s="81" t="b">
        <v>0</v>
      </c>
      <c r="G555" s="81" t="b">
        <v>0</v>
      </c>
    </row>
    <row r="556" spans="1:7" ht="15">
      <c r="A556" s="81" t="s">
        <v>1815</v>
      </c>
      <c r="B556" s="81">
        <v>2</v>
      </c>
      <c r="C556" s="119">
        <v>0.0007794820428577924</v>
      </c>
      <c r="D556" s="81" t="s">
        <v>2084</v>
      </c>
      <c r="E556" s="81" t="b">
        <v>0</v>
      </c>
      <c r="F556" s="81" t="b">
        <v>0</v>
      </c>
      <c r="G556" s="81" t="b">
        <v>0</v>
      </c>
    </row>
    <row r="557" spans="1:7" ht="15">
      <c r="A557" s="81" t="s">
        <v>1816</v>
      </c>
      <c r="B557" s="81">
        <v>2</v>
      </c>
      <c r="C557" s="119">
        <v>0.0007794820428577924</v>
      </c>
      <c r="D557" s="81" t="s">
        <v>2084</v>
      </c>
      <c r="E557" s="81" t="b">
        <v>0</v>
      </c>
      <c r="F557" s="81" t="b">
        <v>0</v>
      </c>
      <c r="G557" s="81" t="b">
        <v>0</v>
      </c>
    </row>
    <row r="558" spans="1:7" ht="15">
      <c r="A558" s="81" t="s">
        <v>1817</v>
      </c>
      <c r="B558" s="81">
        <v>2</v>
      </c>
      <c r="C558" s="119">
        <v>0.0007794820428577924</v>
      </c>
      <c r="D558" s="81" t="s">
        <v>2084</v>
      </c>
      <c r="E558" s="81" t="b">
        <v>0</v>
      </c>
      <c r="F558" s="81" t="b">
        <v>0</v>
      </c>
      <c r="G558" s="81" t="b">
        <v>0</v>
      </c>
    </row>
    <row r="559" spans="1:7" ht="15">
      <c r="A559" s="81" t="s">
        <v>1818</v>
      </c>
      <c r="B559" s="81">
        <v>2</v>
      </c>
      <c r="C559" s="119">
        <v>0.0007794820428577924</v>
      </c>
      <c r="D559" s="81" t="s">
        <v>2084</v>
      </c>
      <c r="E559" s="81" t="b">
        <v>0</v>
      </c>
      <c r="F559" s="81" t="b">
        <v>0</v>
      </c>
      <c r="G559" s="81" t="b">
        <v>0</v>
      </c>
    </row>
    <row r="560" spans="1:7" ht="15">
      <c r="A560" s="81" t="s">
        <v>1819</v>
      </c>
      <c r="B560" s="81">
        <v>2</v>
      </c>
      <c r="C560" s="119">
        <v>0.0007794820428577924</v>
      </c>
      <c r="D560" s="81" t="s">
        <v>2084</v>
      </c>
      <c r="E560" s="81" t="b">
        <v>0</v>
      </c>
      <c r="F560" s="81" t="b">
        <v>0</v>
      </c>
      <c r="G560" s="81" t="b">
        <v>0</v>
      </c>
    </row>
    <row r="561" spans="1:7" ht="15">
      <c r="A561" s="81" t="s">
        <v>1820</v>
      </c>
      <c r="B561" s="81">
        <v>2</v>
      </c>
      <c r="C561" s="119">
        <v>0.0007794820428577924</v>
      </c>
      <c r="D561" s="81" t="s">
        <v>2084</v>
      </c>
      <c r="E561" s="81" t="b">
        <v>0</v>
      </c>
      <c r="F561" s="81" t="b">
        <v>0</v>
      </c>
      <c r="G561" s="81" t="b">
        <v>0</v>
      </c>
    </row>
    <row r="562" spans="1:7" ht="15">
      <c r="A562" s="81" t="s">
        <v>1821</v>
      </c>
      <c r="B562" s="81">
        <v>2</v>
      </c>
      <c r="C562" s="119">
        <v>0.0007794820428577924</v>
      </c>
      <c r="D562" s="81" t="s">
        <v>2084</v>
      </c>
      <c r="E562" s="81" t="b">
        <v>0</v>
      </c>
      <c r="F562" s="81" t="b">
        <v>0</v>
      </c>
      <c r="G562" s="81" t="b">
        <v>0</v>
      </c>
    </row>
    <row r="563" spans="1:7" ht="15">
      <c r="A563" s="81" t="s">
        <v>1822</v>
      </c>
      <c r="B563" s="81">
        <v>2</v>
      </c>
      <c r="C563" s="119">
        <v>0.0007794820428577924</v>
      </c>
      <c r="D563" s="81" t="s">
        <v>2084</v>
      </c>
      <c r="E563" s="81" t="b">
        <v>0</v>
      </c>
      <c r="F563" s="81" t="b">
        <v>0</v>
      </c>
      <c r="G563" s="81" t="b">
        <v>0</v>
      </c>
    </row>
    <row r="564" spans="1:7" ht="15">
      <c r="A564" s="81" t="s">
        <v>1823</v>
      </c>
      <c r="B564" s="81">
        <v>2</v>
      </c>
      <c r="C564" s="119">
        <v>0.0008997016896884558</v>
      </c>
      <c r="D564" s="81" t="s">
        <v>2084</v>
      </c>
      <c r="E564" s="81" t="b">
        <v>1</v>
      </c>
      <c r="F564" s="81" t="b">
        <v>0</v>
      </c>
      <c r="G564" s="81" t="b">
        <v>0</v>
      </c>
    </row>
    <row r="565" spans="1:7" ht="15">
      <c r="A565" s="81" t="s">
        <v>1824</v>
      </c>
      <c r="B565" s="81">
        <v>2</v>
      </c>
      <c r="C565" s="119">
        <v>0.0008997016896884558</v>
      </c>
      <c r="D565" s="81" t="s">
        <v>2084</v>
      </c>
      <c r="E565" s="81" t="b">
        <v>0</v>
      </c>
      <c r="F565" s="81" t="b">
        <v>0</v>
      </c>
      <c r="G565" s="81" t="b">
        <v>0</v>
      </c>
    </row>
    <row r="566" spans="1:7" ht="15">
      <c r="A566" s="81" t="s">
        <v>1825</v>
      </c>
      <c r="B566" s="81">
        <v>2</v>
      </c>
      <c r="C566" s="119">
        <v>0.0007794820428577924</v>
      </c>
      <c r="D566" s="81" t="s">
        <v>2084</v>
      </c>
      <c r="E566" s="81" t="b">
        <v>0</v>
      </c>
      <c r="F566" s="81" t="b">
        <v>0</v>
      </c>
      <c r="G566" s="81" t="b">
        <v>0</v>
      </c>
    </row>
    <row r="567" spans="1:7" ht="15">
      <c r="A567" s="81" t="s">
        <v>1826</v>
      </c>
      <c r="B567" s="81">
        <v>2</v>
      </c>
      <c r="C567" s="119">
        <v>0.0007794820428577924</v>
      </c>
      <c r="D567" s="81" t="s">
        <v>2084</v>
      </c>
      <c r="E567" s="81" t="b">
        <v>0</v>
      </c>
      <c r="F567" s="81" t="b">
        <v>0</v>
      </c>
      <c r="G567" s="81" t="b">
        <v>0</v>
      </c>
    </row>
    <row r="568" spans="1:7" ht="15">
      <c r="A568" s="81" t="s">
        <v>1827</v>
      </c>
      <c r="B568" s="81">
        <v>2</v>
      </c>
      <c r="C568" s="119">
        <v>0.0007794820428577924</v>
      </c>
      <c r="D568" s="81" t="s">
        <v>2084</v>
      </c>
      <c r="E568" s="81" t="b">
        <v>0</v>
      </c>
      <c r="F568" s="81" t="b">
        <v>0</v>
      </c>
      <c r="G568" s="81" t="b">
        <v>0</v>
      </c>
    </row>
    <row r="569" spans="1:7" ht="15">
      <c r="A569" s="81" t="s">
        <v>1828</v>
      </c>
      <c r="B569" s="81">
        <v>2</v>
      </c>
      <c r="C569" s="119">
        <v>0.0007794820428577924</v>
      </c>
      <c r="D569" s="81" t="s">
        <v>2084</v>
      </c>
      <c r="E569" s="81" t="b">
        <v>0</v>
      </c>
      <c r="F569" s="81" t="b">
        <v>0</v>
      </c>
      <c r="G569" s="81" t="b">
        <v>0</v>
      </c>
    </row>
    <row r="570" spans="1:7" ht="15">
      <c r="A570" s="81" t="s">
        <v>1829</v>
      </c>
      <c r="B570" s="81">
        <v>2</v>
      </c>
      <c r="C570" s="119">
        <v>0.0007794820428577924</v>
      </c>
      <c r="D570" s="81" t="s">
        <v>2084</v>
      </c>
      <c r="E570" s="81" t="b">
        <v>0</v>
      </c>
      <c r="F570" s="81" t="b">
        <v>0</v>
      </c>
      <c r="G570" s="81" t="b">
        <v>0</v>
      </c>
    </row>
    <row r="571" spans="1:7" ht="15">
      <c r="A571" s="81" t="s">
        <v>1830</v>
      </c>
      <c r="B571" s="81">
        <v>2</v>
      </c>
      <c r="C571" s="119">
        <v>0.0007794820428577924</v>
      </c>
      <c r="D571" s="81" t="s">
        <v>2084</v>
      </c>
      <c r="E571" s="81" t="b">
        <v>0</v>
      </c>
      <c r="F571" s="81" t="b">
        <v>0</v>
      </c>
      <c r="G571" s="81" t="b">
        <v>0</v>
      </c>
    </row>
    <row r="572" spans="1:7" ht="15">
      <c r="A572" s="81" t="s">
        <v>1831</v>
      </c>
      <c r="B572" s="81">
        <v>2</v>
      </c>
      <c r="C572" s="119">
        <v>0.0007794820428577924</v>
      </c>
      <c r="D572" s="81" t="s">
        <v>2084</v>
      </c>
      <c r="E572" s="81" t="b">
        <v>0</v>
      </c>
      <c r="F572" s="81" t="b">
        <v>0</v>
      </c>
      <c r="G572" s="81" t="b">
        <v>0</v>
      </c>
    </row>
    <row r="573" spans="1:7" ht="15">
      <c r="A573" s="81" t="s">
        <v>1832</v>
      </c>
      <c r="B573" s="81">
        <v>2</v>
      </c>
      <c r="C573" s="119">
        <v>0.0007794820428577924</v>
      </c>
      <c r="D573" s="81" t="s">
        <v>2084</v>
      </c>
      <c r="E573" s="81" t="b">
        <v>0</v>
      </c>
      <c r="F573" s="81" t="b">
        <v>0</v>
      </c>
      <c r="G573" s="81" t="b">
        <v>0</v>
      </c>
    </row>
    <row r="574" spans="1:7" ht="15">
      <c r="A574" s="81" t="s">
        <v>1833</v>
      </c>
      <c r="B574" s="81">
        <v>2</v>
      </c>
      <c r="C574" s="119">
        <v>0.0007794820428577924</v>
      </c>
      <c r="D574" s="81" t="s">
        <v>2084</v>
      </c>
      <c r="E574" s="81" t="b">
        <v>0</v>
      </c>
      <c r="F574" s="81" t="b">
        <v>1</v>
      </c>
      <c r="G574" s="81" t="b">
        <v>0</v>
      </c>
    </row>
    <row r="575" spans="1:7" ht="15">
      <c r="A575" s="81" t="s">
        <v>1834</v>
      </c>
      <c r="B575" s="81">
        <v>2</v>
      </c>
      <c r="C575" s="119">
        <v>0.0007794820428577924</v>
      </c>
      <c r="D575" s="81" t="s">
        <v>2084</v>
      </c>
      <c r="E575" s="81" t="b">
        <v>0</v>
      </c>
      <c r="F575" s="81" t="b">
        <v>0</v>
      </c>
      <c r="G575" s="81" t="b">
        <v>0</v>
      </c>
    </row>
    <row r="576" spans="1:7" ht="15">
      <c r="A576" s="81" t="s">
        <v>1835</v>
      </c>
      <c r="B576" s="81">
        <v>2</v>
      </c>
      <c r="C576" s="119">
        <v>0.0007794820428577924</v>
      </c>
      <c r="D576" s="81" t="s">
        <v>2084</v>
      </c>
      <c r="E576" s="81" t="b">
        <v>0</v>
      </c>
      <c r="F576" s="81" t="b">
        <v>0</v>
      </c>
      <c r="G576" s="81" t="b">
        <v>0</v>
      </c>
    </row>
    <row r="577" spans="1:7" ht="15">
      <c r="A577" s="81" t="s">
        <v>1836</v>
      </c>
      <c r="B577" s="81">
        <v>2</v>
      </c>
      <c r="C577" s="119">
        <v>0.0008997016896884558</v>
      </c>
      <c r="D577" s="81" t="s">
        <v>2084</v>
      </c>
      <c r="E577" s="81" t="b">
        <v>0</v>
      </c>
      <c r="F577" s="81" t="b">
        <v>0</v>
      </c>
      <c r="G577" s="81" t="b">
        <v>0</v>
      </c>
    </row>
    <row r="578" spans="1:7" ht="15">
      <c r="A578" s="81" t="s">
        <v>1837</v>
      </c>
      <c r="B578" s="81">
        <v>2</v>
      </c>
      <c r="C578" s="119">
        <v>0.0007794820428577924</v>
      </c>
      <c r="D578" s="81" t="s">
        <v>2084</v>
      </c>
      <c r="E578" s="81" t="b">
        <v>0</v>
      </c>
      <c r="F578" s="81" t="b">
        <v>0</v>
      </c>
      <c r="G578" s="81" t="b">
        <v>0</v>
      </c>
    </row>
    <row r="579" spans="1:7" ht="15">
      <c r="A579" s="81" t="s">
        <v>1838</v>
      </c>
      <c r="B579" s="81">
        <v>2</v>
      </c>
      <c r="C579" s="119">
        <v>0.0007794820428577924</v>
      </c>
      <c r="D579" s="81" t="s">
        <v>2084</v>
      </c>
      <c r="E579" s="81" t="b">
        <v>0</v>
      </c>
      <c r="F579" s="81" t="b">
        <v>0</v>
      </c>
      <c r="G579" s="81" t="b">
        <v>0</v>
      </c>
    </row>
    <row r="580" spans="1:7" ht="15">
      <c r="A580" s="81" t="s">
        <v>1839</v>
      </c>
      <c r="B580" s="81">
        <v>2</v>
      </c>
      <c r="C580" s="119">
        <v>0.0007794820428577924</v>
      </c>
      <c r="D580" s="81" t="s">
        <v>2084</v>
      </c>
      <c r="E580" s="81" t="b">
        <v>0</v>
      </c>
      <c r="F580" s="81" t="b">
        <v>0</v>
      </c>
      <c r="G580" s="81" t="b">
        <v>0</v>
      </c>
    </row>
    <row r="581" spans="1:7" ht="15">
      <c r="A581" s="81" t="s">
        <v>1840</v>
      </c>
      <c r="B581" s="81">
        <v>2</v>
      </c>
      <c r="C581" s="119">
        <v>0.0007794820428577924</v>
      </c>
      <c r="D581" s="81" t="s">
        <v>2084</v>
      </c>
      <c r="E581" s="81" t="b">
        <v>0</v>
      </c>
      <c r="F581" s="81" t="b">
        <v>0</v>
      </c>
      <c r="G581" s="81" t="b">
        <v>0</v>
      </c>
    </row>
    <row r="582" spans="1:7" ht="15">
      <c r="A582" s="81" t="s">
        <v>1841</v>
      </c>
      <c r="B582" s="81">
        <v>2</v>
      </c>
      <c r="C582" s="119">
        <v>0.0007794820428577924</v>
      </c>
      <c r="D582" s="81" t="s">
        <v>2084</v>
      </c>
      <c r="E582" s="81" t="b">
        <v>0</v>
      </c>
      <c r="F582" s="81" t="b">
        <v>0</v>
      </c>
      <c r="G582" s="81" t="b">
        <v>0</v>
      </c>
    </row>
    <row r="583" spans="1:7" ht="15">
      <c r="A583" s="81" t="s">
        <v>1842</v>
      </c>
      <c r="B583" s="81">
        <v>2</v>
      </c>
      <c r="C583" s="119">
        <v>0.0007794820428577924</v>
      </c>
      <c r="D583" s="81" t="s">
        <v>2084</v>
      </c>
      <c r="E583" s="81" t="b">
        <v>0</v>
      </c>
      <c r="F583" s="81" t="b">
        <v>0</v>
      </c>
      <c r="G583" s="81" t="b">
        <v>0</v>
      </c>
    </row>
    <row r="584" spans="1:7" ht="15">
      <c r="A584" s="81" t="s">
        <v>1843</v>
      </c>
      <c r="B584" s="81">
        <v>2</v>
      </c>
      <c r="C584" s="119">
        <v>0.0007794820428577924</v>
      </c>
      <c r="D584" s="81" t="s">
        <v>2084</v>
      </c>
      <c r="E584" s="81" t="b">
        <v>0</v>
      </c>
      <c r="F584" s="81" t="b">
        <v>0</v>
      </c>
      <c r="G584" s="81" t="b">
        <v>0</v>
      </c>
    </row>
    <row r="585" spans="1:7" ht="15">
      <c r="A585" s="81" t="s">
        <v>1844</v>
      </c>
      <c r="B585" s="81">
        <v>2</v>
      </c>
      <c r="C585" s="119">
        <v>0.0007794820428577924</v>
      </c>
      <c r="D585" s="81" t="s">
        <v>2084</v>
      </c>
      <c r="E585" s="81" t="b">
        <v>0</v>
      </c>
      <c r="F585" s="81" t="b">
        <v>0</v>
      </c>
      <c r="G585" s="81" t="b">
        <v>0</v>
      </c>
    </row>
    <row r="586" spans="1:7" ht="15">
      <c r="A586" s="81" t="s">
        <v>1845</v>
      </c>
      <c r="B586" s="81">
        <v>2</v>
      </c>
      <c r="C586" s="119">
        <v>0.0007794820428577924</v>
      </c>
      <c r="D586" s="81" t="s">
        <v>2084</v>
      </c>
      <c r="E586" s="81" t="b">
        <v>0</v>
      </c>
      <c r="F586" s="81" t="b">
        <v>0</v>
      </c>
      <c r="G586" s="81" t="b">
        <v>0</v>
      </c>
    </row>
    <row r="587" spans="1:7" ht="15">
      <c r="A587" s="81" t="s">
        <v>1846</v>
      </c>
      <c r="B587" s="81">
        <v>2</v>
      </c>
      <c r="C587" s="119">
        <v>0.0007794820428577924</v>
      </c>
      <c r="D587" s="81" t="s">
        <v>2084</v>
      </c>
      <c r="E587" s="81" t="b">
        <v>0</v>
      </c>
      <c r="F587" s="81" t="b">
        <v>0</v>
      </c>
      <c r="G587" s="81" t="b">
        <v>0</v>
      </c>
    </row>
    <row r="588" spans="1:7" ht="15">
      <c r="A588" s="81" t="s">
        <v>1847</v>
      </c>
      <c r="B588" s="81">
        <v>2</v>
      </c>
      <c r="C588" s="119">
        <v>0.0007794820428577924</v>
      </c>
      <c r="D588" s="81" t="s">
        <v>2084</v>
      </c>
      <c r="E588" s="81" t="b">
        <v>0</v>
      </c>
      <c r="F588" s="81" t="b">
        <v>0</v>
      </c>
      <c r="G588" s="81" t="b">
        <v>0</v>
      </c>
    </row>
    <row r="589" spans="1:7" ht="15">
      <c r="A589" s="81" t="s">
        <v>1848</v>
      </c>
      <c r="B589" s="81">
        <v>2</v>
      </c>
      <c r="C589" s="119">
        <v>0.0007794820428577924</v>
      </c>
      <c r="D589" s="81" t="s">
        <v>2084</v>
      </c>
      <c r="E589" s="81" t="b">
        <v>0</v>
      </c>
      <c r="F589" s="81" t="b">
        <v>0</v>
      </c>
      <c r="G589" s="81" t="b">
        <v>0</v>
      </c>
    </row>
    <row r="590" spans="1:7" ht="15">
      <c r="A590" s="81" t="s">
        <v>1849</v>
      </c>
      <c r="B590" s="81">
        <v>2</v>
      </c>
      <c r="C590" s="119">
        <v>0.0007794820428577924</v>
      </c>
      <c r="D590" s="81" t="s">
        <v>2084</v>
      </c>
      <c r="E590" s="81" t="b">
        <v>0</v>
      </c>
      <c r="F590" s="81" t="b">
        <v>0</v>
      </c>
      <c r="G590" s="81" t="b">
        <v>0</v>
      </c>
    </row>
    <row r="591" spans="1:7" ht="15">
      <c r="A591" s="81" t="s">
        <v>1850</v>
      </c>
      <c r="B591" s="81">
        <v>2</v>
      </c>
      <c r="C591" s="119">
        <v>0.0007794820428577924</v>
      </c>
      <c r="D591" s="81" t="s">
        <v>2084</v>
      </c>
      <c r="E591" s="81" t="b">
        <v>0</v>
      </c>
      <c r="F591" s="81" t="b">
        <v>0</v>
      </c>
      <c r="G591" s="81" t="b">
        <v>0</v>
      </c>
    </row>
    <row r="592" spans="1:7" ht="15">
      <c r="A592" s="81" t="s">
        <v>1851</v>
      </c>
      <c r="B592" s="81">
        <v>2</v>
      </c>
      <c r="C592" s="119">
        <v>0.0007794820428577924</v>
      </c>
      <c r="D592" s="81" t="s">
        <v>2084</v>
      </c>
      <c r="E592" s="81" t="b">
        <v>0</v>
      </c>
      <c r="F592" s="81" t="b">
        <v>0</v>
      </c>
      <c r="G592" s="81" t="b">
        <v>0</v>
      </c>
    </row>
    <row r="593" spans="1:7" ht="15">
      <c r="A593" s="81" t="s">
        <v>1852</v>
      </c>
      <c r="B593" s="81">
        <v>2</v>
      </c>
      <c r="C593" s="119">
        <v>0.0007794820428577924</v>
      </c>
      <c r="D593" s="81" t="s">
        <v>2084</v>
      </c>
      <c r="E593" s="81" t="b">
        <v>0</v>
      </c>
      <c r="F593" s="81" t="b">
        <v>0</v>
      </c>
      <c r="G593" s="81" t="b">
        <v>0</v>
      </c>
    </row>
    <row r="594" spans="1:7" ht="15">
      <c r="A594" s="81" t="s">
        <v>1853</v>
      </c>
      <c r="B594" s="81">
        <v>2</v>
      </c>
      <c r="C594" s="119">
        <v>0.0007794820428577924</v>
      </c>
      <c r="D594" s="81" t="s">
        <v>2084</v>
      </c>
      <c r="E594" s="81" t="b">
        <v>0</v>
      </c>
      <c r="F594" s="81" t="b">
        <v>0</v>
      </c>
      <c r="G594" s="81" t="b">
        <v>0</v>
      </c>
    </row>
    <row r="595" spans="1:7" ht="15">
      <c r="A595" s="81" t="s">
        <v>1854</v>
      </c>
      <c r="B595" s="81">
        <v>2</v>
      </c>
      <c r="C595" s="119">
        <v>0.0007794820428577924</v>
      </c>
      <c r="D595" s="81" t="s">
        <v>2084</v>
      </c>
      <c r="E595" s="81" t="b">
        <v>0</v>
      </c>
      <c r="F595" s="81" t="b">
        <v>0</v>
      </c>
      <c r="G595" s="81" t="b">
        <v>0</v>
      </c>
    </row>
    <row r="596" spans="1:7" ht="15">
      <c r="A596" s="81" t="s">
        <v>1855</v>
      </c>
      <c r="B596" s="81">
        <v>2</v>
      </c>
      <c r="C596" s="119">
        <v>0.0007794820428577924</v>
      </c>
      <c r="D596" s="81" t="s">
        <v>2084</v>
      </c>
      <c r="E596" s="81" t="b">
        <v>0</v>
      </c>
      <c r="F596" s="81" t="b">
        <v>0</v>
      </c>
      <c r="G596" s="81" t="b">
        <v>0</v>
      </c>
    </row>
    <row r="597" spans="1:7" ht="15">
      <c r="A597" s="81" t="s">
        <v>1856</v>
      </c>
      <c r="B597" s="81">
        <v>2</v>
      </c>
      <c r="C597" s="119">
        <v>0.0008997016896884558</v>
      </c>
      <c r="D597" s="81" t="s">
        <v>2084</v>
      </c>
      <c r="E597" s="81" t="b">
        <v>0</v>
      </c>
      <c r="F597" s="81" t="b">
        <v>0</v>
      </c>
      <c r="G597" s="81" t="b">
        <v>0</v>
      </c>
    </row>
    <row r="598" spans="1:7" ht="15">
      <c r="A598" s="81" t="s">
        <v>1857</v>
      </c>
      <c r="B598" s="81">
        <v>2</v>
      </c>
      <c r="C598" s="119">
        <v>0.0007794820428577924</v>
      </c>
      <c r="D598" s="81" t="s">
        <v>2084</v>
      </c>
      <c r="E598" s="81" t="b">
        <v>0</v>
      </c>
      <c r="F598" s="81" t="b">
        <v>0</v>
      </c>
      <c r="G598" s="81" t="b">
        <v>0</v>
      </c>
    </row>
    <row r="599" spans="1:7" ht="15">
      <c r="A599" s="81" t="s">
        <v>1858</v>
      </c>
      <c r="B599" s="81">
        <v>2</v>
      </c>
      <c r="C599" s="119">
        <v>0.0007794820428577924</v>
      </c>
      <c r="D599" s="81" t="s">
        <v>2084</v>
      </c>
      <c r="E599" s="81" t="b">
        <v>0</v>
      </c>
      <c r="F599" s="81" t="b">
        <v>0</v>
      </c>
      <c r="G599" s="81" t="b">
        <v>0</v>
      </c>
    </row>
    <row r="600" spans="1:7" ht="15">
      <c r="A600" s="81" t="s">
        <v>1859</v>
      </c>
      <c r="B600" s="81">
        <v>2</v>
      </c>
      <c r="C600" s="119">
        <v>0.0007794820428577924</v>
      </c>
      <c r="D600" s="81" t="s">
        <v>2084</v>
      </c>
      <c r="E600" s="81" t="b">
        <v>0</v>
      </c>
      <c r="F600" s="81" t="b">
        <v>0</v>
      </c>
      <c r="G600" s="81" t="b">
        <v>0</v>
      </c>
    </row>
    <row r="601" spans="1:7" ht="15">
      <c r="A601" s="81" t="s">
        <v>1860</v>
      </c>
      <c r="B601" s="81">
        <v>2</v>
      </c>
      <c r="C601" s="119">
        <v>0.0007794820428577924</v>
      </c>
      <c r="D601" s="81" t="s">
        <v>2084</v>
      </c>
      <c r="E601" s="81" t="b">
        <v>0</v>
      </c>
      <c r="F601" s="81" t="b">
        <v>0</v>
      </c>
      <c r="G601" s="81" t="b">
        <v>0</v>
      </c>
    </row>
    <row r="602" spans="1:7" ht="15">
      <c r="A602" s="81" t="s">
        <v>1861</v>
      </c>
      <c r="B602" s="81">
        <v>2</v>
      </c>
      <c r="C602" s="119">
        <v>0.0007794820428577924</v>
      </c>
      <c r="D602" s="81" t="s">
        <v>2084</v>
      </c>
      <c r="E602" s="81" t="b">
        <v>1</v>
      </c>
      <c r="F602" s="81" t="b">
        <v>0</v>
      </c>
      <c r="G602" s="81" t="b">
        <v>0</v>
      </c>
    </row>
    <row r="603" spans="1:7" ht="15">
      <c r="A603" s="81" t="s">
        <v>1862</v>
      </c>
      <c r="B603" s="81">
        <v>2</v>
      </c>
      <c r="C603" s="119">
        <v>0.0007794820428577924</v>
      </c>
      <c r="D603" s="81" t="s">
        <v>2084</v>
      </c>
      <c r="E603" s="81" t="b">
        <v>0</v>
      </c>
      <c r="F603" s="81" t="b">
        <v>0</v>
      </c>
      <c r="G603" s="81" t="b">
        <v>0</v>
      </c>
    </row>
    <row r="604" spans="1:7" ht="15">
      <c r="A604" s="81" t="s">
        <v>1863</v>
      </c>
      <c r="B604" s="81">
        <v>2</v>
      </c>
      <c r="C604" s="119">
        <v>0.0007794820428577924</v>
      </c>
      <c r="D604" s="81" t="s">
        <v>2084</v>
      </c>
      <c r="E604" s="81" t="b">
        <v>0</v>
      </c>
      <c r="F604" s="81" t="b">
        <v>0</v>
      </c>
      <c r="G604" s="81" t="b">
        <v>0</v>
      </c>
    </row>
    <row r="605" spans="1:7" ht="15">
      <c r="A605" s="81" t="s">
        <v>1864</v>
      </c>
      <c r="B605" s="81">
        <v>2</v>
      </c>
      <c r="C605" s="119">
        <v>0.0007794820428577924</v>
      </c>
      <c r="D605" s="81" t="s">
        <v>2084</v>
      </c>
      <c r="E605" s="81" t="b">
        <v>0</v>
      </c>
      <c r="F605" s="81" t="b">
        <v>0</v>
      </c>
      <c r="G605" s="81" t="b">
        <v>0</v>
      </c>
    </row>
    <row r="606" spans="1:7" ht="15">
      <c r="A606" s="81" t="s">
        <v>1865</v>
      </c>
      <c r="B606" s="81">
        <v>2</v>
      </c>
      <c r="C606" s="119">
        <v>0.0007794820428577924</v>
      </c>
      <c r="D606" s="81" t="s">
        <v>2084</v>
      </c>
      <c r="E606" s="81" t="b">
        <v>0</v>
      </c>
      <c r="F606" s="81" t="b">
        <v>0</v>
      </c>
      <c r="G606" s="81" t="b">
        <v>0</v>
      </c>
    </row>
    <row r="607" spans="1:7" ht="15">
      <c r="A607" s="81" t="s">
        <v>1866</v>
      </c>
      <c r="B607" s="81">
        <v>2</v>
      </c>
      <c r="C607" s="119">
        <v>0.0007794820428577924</v>
      </c>
      <c r="D607" s="81" t="s">
        <v>2084</v>
      </c>
      <c r="E607" s="81" t="b">
        <v>0</v>
      </c>
      <c r="F607" s="81" t="b">
        <v>0</v>
      </c>
      <c r="G607" s="81" t="b">
        <v>0</v>
      </c>
    </row>
    <row r="608" spans="1:7" ht="15">
      <c r="A608" s="81" t="s">
        <v>1867</v>
      </c>
      <c r="B608" s="81">
        <v>2</v>
      </c>
      <c r="C608" s="119">
        <v>0.0007794820428577924</v>
      </c>
      <c r="D608" s="81" t="s">
        <v>2084</v>
      </c>
      <c r="E608" s="81" t="b">
        <v>0</v>
      </c>
      <c r="F608" s="81" t="b">
        <v>0</v>
      </c>
      <c r="G608" s="81" t="b">
        <v>0</v>
      </c>
    </row>
    <row r="609" spans="1:7" ht="15">
      <c r="A609" s="81" t="s">
        <v>1868</v>
      </c>
      <c r="B609" s="81">
        <v>2</v>
      </c>
      <c r="C609" s="119">
        <v>0.0007794820428577924</v>
      </c>
      <c r="D609" s="81" t="s">
        <v>2084</v>
      </c>
      <c r="E609" s="81" t="b">
        <v>0</v>
      </c>
      <c r="F609" s="81" t="b">
        <v>0</v>
      </c>
      <c r="G609" s="81" t="b">
        <v>0</v>
      </c>
    </row>
    <row r="610" spans="1:7" ht="15">
      <c r="A610" s="81" t="s">
        <v>1869</v>
      </c>
      <c r="B610" s="81">
        <v>2</v>
      </c>
      <c r="C610" s="119">
        <v>0.0007794820428577924</v>
      </c>
      <c r="D610" s="81" t="s">
        <v>2084</v>
      </c>
      <c r="E610" s="81" t="b">
        <v>0</v>
      </c>
      <c r="F610" s="81" t="b">
        <v>0</v>
      </c>
      <c r="G610" s="81" t="b">
        <v>0</v>
      </c>
    </row>
    <row r="611" spans="1:7" ht="15">
      <c r="A611" s="81" t="s">
        <v>1870</v>
      </c>
      <c r="B611" s="81">
        <v>2</v>
      </c>
      <c r="C611" s="119">
        <v>0.0007794820428577924</v>
      </c>
      <c r="D611" s="81" t="s">
        <v>2084</v>
      </c>
      <c r="E611" s="81" t="b">
        <v>0</v>
      </c>
      <c r="F611" s="81" t="b">
        <v>0</v>
      </c>
      <c r="G611" s="81" t="b">
        <v>0</v>
      </c>
    </row>
    <row r="612" spans="1:7" ht="15">
      <c r="A612" s="81" t="s">
        <v>1871</v>
      </c>
      <c r="B612" s="81">
        <v>2</v>
      </c>
      <c r="C612" s="119">
        <v>0.0007794820428577924</v>
      </c>
      <c r="D612" s="81" t="s">
        <v>2084</v>
      </c>
      <c r="E612" s="81" t="b">
        <v>0</v>
      </c>
      <c r="F612" s="81" t="b">
        <v>0</v>
      </c>
      <c r="G612" s="81" t="b">
        <v>0</v>
      </c>
    </row>
    <row r="613" spans="1:7" ht="15">
      <c r="A613" s="81" t="s">
        <v>1872</v>
      </c>
      <c r="B613" s="81">
        <v>2</v>
      </c>
      <c r="C613" s="119">
        <v>0.0007794820428577924</v>
      </c>
      <c r="D613" s="81" t="s">
        <v>2084</v>
      </c>
      <c r="E613" s="81" t="b">
        <v>0</v>
      </c>
      <c r="F613" s="81" t="b">
        <v>1</v>
      </c>
      <c r="G613" s="81" t="b">
        <v>0</v>
      </c>
    </row>
    <row r="614" spans="1:7" ht="15">
      <c r="A614" s="81" t="s">
        <v>1873</v>
      </c>
      <c r="B614" s="81">
        <v>2</v>
      </c>
      <c r="C614" s="119">
        <v>0.0007794820428577924</v>
      </c>
      <c r="D614" s="81" t="s">
        <v>2084</v>
      </c>
      <c r="E614" s="81" t="b">
        <v>0</v>
      </c>
      <c r="F614" s="81" t="b">
        <v>0</v>
      </c>
      <c r="G614" s="81" t="b">
        <v>0</v>
      </c>
    </row>
    <row r="615" spans="1:7" ht="15">
      <c r="A615" s="81" t="s">
        <v>1874</v>
      </c>
      <c r="B615" s="81">
        <v>2</v>
      </c>
      <c r="C615" s="119">
        <v>0.0007794820428577924</v>
      </c>
      <c r="D615" s="81" t="s">
        <v>2084</v>
      </c>
      <c r="E615" s="81" t="b">
        <v>0</v>
      </c>
      <c r="F615" s="81" t="b">
        <v>0</v>
      </c>
      <c r="G615" s="81" t="b">
        <v>0</v>
      </c>
    </row>
    <row r="616" spans="1:7" ht="15">
      <c r="A616" s="81" t="s">
        <v>1875</v>
      </c>
      <c r="B616" s="81">
        <v>2</v>
      </c>
      <c r="C616" s="119">
        <v>0.0007794820428577924</v>
      </c>
      <c r="D616" s="81" t="s">
        <v>2084</v>
      </c>
      <c r="E616" s="81" t="b">
        <v>0</v>
      </c>
      <c r="F616" s="81" t="b">
        <v>0</v>
      </c>
      <c r="G616" s="81" t="b">
        <v>0</v>
      </c>
    </row>
    <row r="617" spans="1:7" ht="15">
      <c r="A617" s="81" t="s">
        <v>1876</v>
      </c>
      <c r="B617" s="81">
        <v>2</v>
      </c>
      <c r="C617" s="119">
        <v>0.0007794820428577924</v>
      </c>
      <c r="D617" s="81" t="s">
        <v>2084</v>
      </c>
      <c r="E617" s="81" t="b">
        <v>0</v>
      </c>
      <c r="F617" s="81" t="b">
        <v>1</v>
      </c>
      <c r="G617" s="81" t="b">
        <v>0</v>
      </c>
    </row>
    <row r="618" spans="1:7" ht="15">
      <c r="A618" s="81" t="s">
        <v>1877</v>
      </c>
      <c r="B618" s="81">
        <v>2</v>
      </c>
      <c r="C618" s="119">
        <v>0.0007794820428577924</v>
      </c>
      <c r="D618" s="81" t="s">
        <v>2084</v>
      </c>
      <c r="E618" s="81" t="b">
        <v>0</v>
      </c>
      <c r="F618" s="81" t="b">
        <v>0</v>
      </c>
      <c r="G618" s="81" t="b">
        <v>0</v>
      </c>
    </row>
    <row r="619" spans="1:7" ht="15">
      <c r="A619" s="81" t="s">
        <v>1878</v>
      </c>
      <c r="B619" s="81">
        <v>2</v>
      </c>
      <c r="C619" s="119">
        <v>0.0007794820428577924</v>
      </c>
      <c r="D619" s="81" t="s">
        <v>2084</v>
      </c>
      <c r="E619" s="81" t="b">
        <v>0</v>
      </c>
      <c r="F619" s="81" t="b">
        <v>0</v>
      </c>
      <c r="G619" s="81" t="b">
        <v>0</v>
      </c>
    </row>
    <row r="620" spans="1:7" ht="15">
      <c r="A620" s="81" t="s">
        <v>1879</v>
      </c>
      <c r="B620" s="81">
        <v>2</v>
      </c>
      <c r="C620" s="119">
        <v>0.0007794820428577924</v>
      </c>
      <c r="D620" s="81" t="s">
        <v>2084</v>
      </c>
      <c r="E620" s="81" t="b">
        <v>0</v>
      </c>
      <c r="F620" s="81" t="b">
        <v>0</v>
      </c>
      <c r="G620" s="81" t="b">
        <v>0</v>
      </c>
    </row>
    <row r="621" spans="1:7" ht="15">
      <c r="A621" s="81" t="s">
        <v>1880</v>
      </c>
      <c r="B621" s="81">
        <v>2</v>
      </c>
      <c r="C621" s="119">
        <v>0.0007794820428577924</v>
      </c>
      <c r="D621" s="81" t="s">
        <v>2084</v>
      </c>
      <c r="E621" s="81" t="b">
        <v>0</v>
      </c>
      <c r="F621" s="81" t="b">
        <v>0</v>
      </c>
      <c r="G621" s="81" t="b">
        <v>0</v>
      </c>
    </row>
    <row r="622" spans="1:7" ht="15">
      <c r="A622" s="81" t="s">
        <v>1881</v>
      </c>
      <c r="B622" s="81">
        <v>2</v>
      </c>
      <c r="C622" s="119">
        <v>0.0007794820428577924</v>
      </c>
      <c r="D622" s="81" t="s">
        <v>2084</v>
      </c>
      <c r="E622" s="81" t="b">
        <v>0</v>
      </c>
      <c r="F622" s="81" t="b">
        <v>0</v>
      </c>
      <c r="G622" s="81" t="b">
        <v>0</v>
      </c>
    </row>
    <row r="623" spans="1:7" ht="15">
      <c r="A623" s="81" t="s">
        <v>1882</v>
      </c>
      <c r="B623" s="81">
        <v>2</v>
      </c>
      <c r="C623" s="119">
        <v>0.0007794820428577924</v>
      </c>
      <c r="D623" s="81" t="s">
        <v>2084</v>
      </c>
      <c r="E623" s="81" t="b">
        <v>0</v>
      </c>
      <c r="F623" s="81" t="b">
        <v>0</v>
      </c>
      <c r="G623" s="81" t="b">
        <v>0</v>
      </c>
    </row>
    <row r="624" spans="1:7" ht="15">
      <c r="A624" s="81" t="s">
        <v>1883</v>
      </c>
      <c r="B624" s="81">
        <v>2</v>
      </c>
      <c r="C624" s="119">
        <v>0.0007794820428577924</v>
      </c>
      <c r="D624" s="81" t="s">
        <v>2084</v>
      </c>
      <c r="E624" s="81" t="b">
        <v>0</v>
      </c>
      <c r="F624" s="81" t="b">
        <v>0</v>
      </c>
      <c r="G624" s="81" t="b">
        <v>0</v>
      </c>
    </row>
    <row r="625" spans="1:7" ht="15">
      <c r="A625" s="81" t="s">
        <v>1884</v>
      </c>
      <c r="B625" s="81">
        <v>2</v>
      </c>
      <c r="C625" s="119">
        <v>0.0007794820428577924</v>
      </c>
      <c r="D625" s="81" t="s">
        <v>2084</v>
      </c>
      <c r="E625" s="81" t="b">
        <v>0</v>
      </c>
      <c r="F625" s="81" t="b">
        <v>0</v>
      </c>
      <c r="G625" s="81" t="b">
        <v>0</v>
      </c>
    </row>
    <row r="626" spans="1:7" ht="15">
      <c r="A626" s="81" t="s">
        <v>1885</v>
      </c>
      <c r="B626" s="81">
        <v>2</v>
      </c>
      <c r="C626" s="119">
        <v>0.0007794820428577924</v>
      </c>
      <c r="D626" s="81" t="s">
        <v>2084</v>
      </c>
      <c r="E626" s="81" t="b">
        <v>0</v>
      </c>
      <c r="F626" s="81" t="b">
        <v>0</v>
      </c>
      <c r="G626" s="81" t="b">
        <v>0</v>
      </c>
    </row>
    <row r="627" spans="1:7" ht="15">
      <c r="A627" s="81" t="s">
        <v>1886</v>
      </c>
      <c r="B627" s="81">
        <v>2</v>
      </c>
      <c r="C627" s="119">
        <v>0.0007794820428577924</v>
      </c>
      <c r="D627" s="81" t="s">
        <v>2084</v>
      </c>
      <c r="E627" s="81" t="b">
        <v>0</v>
      </c>
      <c r="F627" s="81" t="b">
        <v>0</v>
      </c>
      <c r="G627" s="81" t="b">
        <v>0</v>
      </c>
    </row>
    <row r="628" spans="1:7" ht="15">
      <c r="A628" s="81" t="s">
        <v>1887</v>
      </c>
      <c r="B628" s="81">
        <v>2</v>
      </c>
      <c r="C628" s="119">
        <v>0.0007794820428577924</v>
      </c>
      <c r="D628" s="81" t="s">
        <v>2084</v>
      </c>
      <c r="E628" s="81" t="b">
        <v>0</v>
      </c>
      <c r="F628" s="81" t="b">
        <v>0</v>
      </c>
      <c r="G628" s="81" t="b">
        <v>0</v>
      </c>
    </row>
    <row r="629" spans="1:7" ht="15">
      <c r="A629" s="81" t="s">
        <v>1888</v>
      </c>
      <c r="B629" s="81">
        <v>2</v>
      </c>
      <c r="C629" s="119">
        <v>0.0007794820428577924</v>
      </c>
      <c r="D629" s="81" t="s">
        <v>2084</v>
      </c>
      <c r="E629" s="81" t="b">
        <v>0</v>
      </c>
      <c r="F629" s="81" t="b">
        <v>0</v>
      </c>
      <c r="G629" s="81" t="b">
        <v>0</v>
      </c>
    </row>
    <row r="630" spans="1:7" ht="15">
      <c r="A630" s="81" t="s">
        <v>1889</v>
      </c>
      <c r="B630" s="81">
        <v>2</v>
      </c>
      <c r="C630" s="119">
        <v>0.0007794820428577924</v>
      </c>
      <c r="D630" s="81" t="s">
        <v>2084</v>
      </c>
      <c r="E630" s="81" t="b">
        <v>0</v>
      </c>
      <c r="F630" s="81" t="b">
        <v>0</v>
      </c>
      <c r="G630" s="81" t="b">
        <v>0</v>
      </c>
    </row>
    <row r="631" spans="1:7" ht="15">
      <c r="A631" s="81" t="s">
        <v>1890</v>
      </c>
      <c r="B631" s="81">
        <v>2</v>
      </c>
      <c r="C631" s="119">
        <v>0.0007794820428577924</v>
      </c>
      <c r="D631" s="81" t="s">
        <v>2084</v>
      </c>
      <c r="E631" s="81" t="b">
        <v>0</v>
      </c>
      <c r="F631" s="81" t="b">
        <v>0</v>
      </c>
      <c r="G631" s="81" t="b">
        <v>0</v>
      </c>
    </row>
    <row r="632" spans="1:7" ht="15">
      <c r="A632" s="81" t="s">
        <v>1891</v>
      </c>
      <c r="B632" s="81">
        <v>2</v>
      </c>
      <c r="C632" s="119">
        <v>0.0007794820428577924</v>
      </c>
      <c r="D632" s="81" t="s">
        <v>2084</v>
      </c>
      <c r="E632" s="81" t="b">
        <v>0</v>
      </c>
      <c r="F632" s="81" t="b">
        <v>0</v>
      </c>
      <c r="G632" s="81" t="b">
        <v>0</v>
      </c>
    </row>
    <row r="633" spans="1:7" ht="15">
      <c r="A633" s="81" t="s">
        <v>1892</v>
      </c>
      <c r="B633" s="81">
        <v>2</v>
      </c>
      <c r="C633" s="119">
        <v>0.0007794820428577924</v>
      </c>
      <c r="D633" s="81" t="s">
        <v>2084</v>
      </c>
      <c r="E633" s="81" t="b">
        <v>0</v>
      </c>
      <c r="F633" s="81" t="b">
        <v>0</v>
      </c>
      <c r="G633" s="81" t="b">
        <v>0</v>
      </c>
    </row>
    <row r="634" spans="1:7" ht="15">
      <c r="A634" s="81" t="s">
        <v>1893</v>
      </c>
      <c r="B634" s="81">
        <v>2</v>
      </c>
      <c r="C634" s="119">
        <v>0.0007794820428577924</v>
      </c>
      <c r="D634" s="81" t="s">
        <v>2084</v>
      </c>
      <c r="E634" s="81" t="b">
        <v>0</v>
      </c>
      <c r="F634" s="81" t="b">
        <v>0</v>
      </c>
      <c r="G634" s="81" t="b">
        <v>0</v>
      </c>
    </row>
    <row r="635" spans="1:7" ht="15">
      <c r="A635" s="81" t="s">
        <v>491</v>
      </c>
      <c r="B635" s="81">
        <v>2</v>
      </c>
      <c r="C635" s="119">
        <v>0.0007794820428577924</v>
      </c>
      <c r="D635" s="81" t="s">
        <v>2084</v>
      </c>
      <c r="E635" s="81" t="b">
        <v>0</v>
      </c>
      <c r="F635" s="81" t="b">
        <v>0</v>
      </c>
      <c r="G635" s="81" t="b">
        <v>0</v>
      </c>
    </row>
    <row r="636" spans="1:7" ht="15">
      <c r="A636" s="81" t="s">
        <v>1894</v>
      </c>
      <c r="B636" s="81">
        <v>2</v>
      </c>
      <c r="C636" s="119">
        <v>0.0007794820428577924</v>
      </c>
      <c r="D636" s="81" t="s">
        <v>2084</v>
      </c>
      <c r="E636" s="81" t="b">
        <v>0</v>
      </c>
      <c r="F636" s="81" t="b">
        <v>0</v>
      </c>
      <c r="G636" s="81" t="b">
        <v>0</v>
      </c>
    </row>
    <row r="637" spans="1:7" ht="15">
      <c r="A637" s="81" t="s">
        <v>1895</v>
      </c>
      <c r="B637" s="81">
        <v>2</v>
      </c>
      <c r="C637" s="119">
        <v>0.0007794820428577924</v>
      </c>
      <c r="D637" s="81" t="s">
        <v>2084</v>
      </c>
      <c r="E637" s="81" t="b">
        <v>0</v>
      </c>
      <c r="F637" s="81" t="b">
        <v>0</v>
      </c>
      <c r="G637" s="81" t="b">
        <v>0</v>
      </c>
    </row>
    <row r="638" spans="1:7" ht="15">
      <c r="A638" s="81" t="s">
        <v>439</v>
      </c>
      <c r="B638" s="81">
        <v>2</v>
      </c>
      <c r="C638" s="119">
        <v>0.0007794820428577924</v>
      </c>
      <c r="D638" s="81" t="s">
        <v>2084</v>
      </c>
      <c r="E638" s="81" t="b">
        <v>0</v>
      </c>
      <c r="F638" s="81" t="b">
        <v>0</v>
      </c>
      <c r="G638" s="81" t="b">
        <v>0</v>
      </c>
    </row>
    <row r="639" spans="1:7" ht="15">
      <c r="A639" s="81" t="s">
        <v>1896</v>
      </c>
      <c r="B639" s="81">
        <v>2</v>
      </c>
      <c r="C639" s="119">
        <v>0.0007794820428577924</v>
      </c>
      <c r="D639" s="81" t="s">
        <v>2084</v>
      </c>
      <c r="E639" s="81" t="b">
        <v>0</v>
      </c>
      <c r="F639" s="81" t="b">
        <v>0</v>
      </c>
      <c r="G639" s="81" t="b">
        <v>0</v>
      </c>
    </row>
    <row r="640" spans="1:7" ht="15">
      <c r="A640" s="81" t="s">
        <v>1897</v>
      </c>
      <c r="B640" s="81">
        <v>2</v>
      </c>
      <c r="C640" s="119">
        <v>0.0007794820428577924</v>
      </c>
      <c r="D640" s="81" t="s">
        <v>2084</v>
      </c>
      <c r="E640" s="81" t="b">
        <v>0</v>
      </c>
      <c r="F640" s="81" t="b">
        <v>0</v>
      </c>
      <c r="G640" s="81" t="b">
        <v>0</v>
      </c>
    </row>
    <row r="641" spans="1:7" ht="15">
      <c r="A641" s="81" t="s">
        <v>1898</v>
      </c>
      <c r="B641" s="81">
        <v>2</v>
      </c>
      <c r="C641" s="119">
        <v>0.0007794820428577924</v>
      </c>
      <c r="D641" s="81" t="s">
        <v>2084</v>
      </c>
      <c r="E641" s="81" t="b">
        <v>0</v>
      </c>
      <c r="F641" s="81" t="b">
        <v>0</v>
      </c>
      <c r="G641" s="81" t="b">
        <v>0</v>
      </c>
    </row>
    <row r="642" spans="1:7" ht="15">
      <c r="A642" s="81" t="s">
        <v>1899</v>
      </c>
      <c r="B642" s="81">
        <v>2</v>
      </c>
      <c r="C642" s="119">
        <v>0.0007794820428577924</v>
      </c>
      <c r="D642" s="81" t="s">
        <v>2084</v>
      </c>
      <c r="E642" s="81" t="b">
        <v>0</v>
      </c>
      <c r="F642" s="81" t="b">
        <v>0</v>
      </c>
      <c r="G642" s="81" t="b">
        <v>0</v>
      </c>
    </row>
    <row r="643" spans="1:7" ht="15">
      <c r="A643" s="81" t="s">
        <v>1900</v>
      </c>
      <c r="B643" s="81">
        <v>2</v>
      </c>
      <c r="C643" s="119">
        <v>0.0007794820428577924</v>
      </c>
      <c r="D643" s="81" t="s">
        <v>2084</v>
      </c>
      <c r="E643" s="81" t="b">
        <v>0</v>
      </c>
      <c r="F643" s="81" t="b">
        <v>0</v>
      </c>
      <c r="G643" s="81" t="b">
        <v>0</v>
      </c>
    </row>
    <row r="644" spans="1:7" ht="15">
      <c r="A644" s="81" t="s">
        <v>1901</v>
      </c>
      <c r="B644" s="81">
        <v>2</v>
      </c>
      <c r="C644" s="119">
        <v>0.0007794820428577924</v>
      </c>
      <c r="D644" s="81" t="s">
        <v>2084</v>
      </c>
      <c r="E644" s="81" t="b">
        <v>0</v>
      </c>
      <c r="F644" s="81" t="b">
        <v>0</v>
      </c>
      <c r="G644" s="81" t="b">
        <v>0</v>
      </c>
    </row>
    <row r="645" spans="1:7" ht="15">
      <c r="A645" s="81" t="s">
        <v>1902</v>
      </c>
      <c r="B645" s="81">
        <v>2</v>
      </c>
      <c r="C645" s="119">
        <v>0.0007794820428577924</v>
      </c>
      <c r="D645" s="81" t="s">
        <v>2084</v>
      </c>
      <c r="E645" s="81" t="b">
        <v>0</v>
      </c>
      <c r="F645" s="81" t="b">
        <v>0</v>
      </c>
      <c r="G645" s="81" t="b">
        <v>0</v>
      </c>
    </row>
    <row r="646" spans="1:7" ht="15">
      <c r="A646" s="81" t="s">
        <v>1903</v>
      </c>
      <c r="B646" s="81">
        <v>2</v>
      </c>
      <c r="C646" s="119">
        <v>0.0007794820428577924</v>
      </c>
      <c r="D646" s="81" t="s">
        <v>2084</v>
      </c>
      <c r="E646" s="81" t="b">
        <v>0</v>
      </c>
      <c r="F646" s="81" t="b">
        <v>0</v>
      </c>
      <c r="G646" s="81" t="b">
        <v>0</v>
      </c>
    </row>
    <row r="647" spans="1:7" ht="15">
      <c r="A647" s="81" t="s">
        <v>1904</v>
      </c>
      <c r="B647" s="81">
        <v>2</v>
      </c>
      <c r="C647" s="119">
        <v>0.0007794820428577924</v>
      </c>
      <c r="D647" s="81" t="s">
        <v>2084</v>
      </c>
      <c r="E647" s="81" t="b">
        <v>0</v>
      </c>
      <c r="F647" s="81" t="b">
        <v>0</v>
      </c>
      <c r="G647" s="81" t="b">
        <v>0</v>
      </c>
    </row>
    <row r="648" spans="1:7" ht="15">
      <c r="A648" s="81" t="s">
        <v>1905</v>
      </c>
      <c r="B648" s="81">
        <v>2</v>
      </c>
      <c r="C648" s="119">
        <v>0.0008997016896884558</v>
      </c>
      <c r="D648" s="81" t="s">
        <v>2084</v>
      </c>
      <c r="E648" s="81" t="b">
        <v>0</v>
      </c>
      <c r="F648" s="81" t="b">
        <v>0</v>
      </c>
      <c r="G648" s="81" t="b">
        <v>0</v>
      </c>
    </row>
    <row r="649" spans="1:7" ht="15">
      <c r="A649" s="81" t="s">
        <v>1906</v>
      </c>
      <c r="B649" s="81">
        <v>2</v>
      </c>
      <c r="C649" s="119">
        <v>0.0008997016896884558</v>
      </c>
      <c r="D649" s="81" t="s">
        <v>2084</v>
      </c>
      <c r="E649" s="81" t="b">
        <v>0</v>
      </c>
      <c r="F649" s="81" t="b">
        <v>0</v>
      </c>
      <c r="G649" s="81" t="b">
        <v>0</v>
      </c>
    </row>
    <row r="650" spans="1:7" ht="15">
      <c r="A650" s="81" t="s">
        <v>1907</v>
      </c>
      <c r="B650" s="81">
        <v>2</v>
      </c>
      <c r="C650" s="119">
        <v>0.0007794820428577924</v>
      </c>
      <c r="D650" s="81" t="s">
        <v>2084</v>
      </c>
      <c r="E650" s="81" t="b">
        <v>0</v>
      </c>
      <c r="F650" s="81" t="b">
        <v>0</v>
      </c>
      <c r="G650" s="81" t="b">
        <v>0</v>
      </c>
    </row>
    <row r="651" spans="1:7" ht="15">
      <c r="A651" s="81" t="s">
        <v>1908</v>
      </c>
      <c r="B651" s="81">
        <v>2</v>
      </c>
      <c r="C651" s="119">
        <v>0.0007794820428577924</v>
      </c>
      <c r="D651" s="81" t="s">
        <v>2084</v>
      </c>
      <c r="E651" s="81" t="b">
        <v>0</v>
      </c>
      <c r="F651" s="81" t="b">
        <v>0</v>
      </c>
      <c r="G651" s="81" t="b">
        <v>0</v>
      </c>
    </row>
    <row r="652" spans="1:7" ht="15">
      <c r="A652" s="81" t="s">
        <v>1909</v>
      </c>
      <c r="B652" s="81">
        <v>2</v>
      </c>
      <c r="C652" s="119">
        <v>0.0007794820428577924</v>
      </c>
      <c r="D652" s="81" t="s">
        <v>2084</v>
      </c>
      <c r="E652" s="81" t="b">
        <v>0</v>
      </c>
      <c r="F652" s="81" t="b">
        <v>0</v>
      </c>
      <c r="G652" s="81" t="b">
        <v>0</v>
      </c>
    </row>
    <row r="653" spans="1:7" ht="15">
      <c r="A653" s="81" t="s">
        <v>1910</v>
      </c>
      <c r="B653" s="81">
        <v>2</v>
      </c>
      <c r="C653" s="119">
        <v>0.0007794820428577924</v>
      </c>
      <c r="D653" s="81" t="s">
        <v>2084</v>
      </c>
      <c r="E653" s="81" t="b">
        <v>0</v>
      </c>
      <c r="F653" s="81" t="b">
        <v>0</v>
      </c>
      <c r="G653" s="81" t="b">
        <v>0</v>
      </c>
    </row>
    <row r="654" spans="1:7" ht="15">
      <c r="A654" s="81" t="s">
        <v>1911</v>
      </c>
      <c r="B654" s="81">
        <v>2</v>
      </c>
      <c r="C654" s="119">
        <v>0.0007794820428577924</v>
      </c>
      <c r="D654" s="81" t="s">
        <v>2084</v>
      </c>
      <c r="E654" s="81" t="b">
        <v>0</v>
      </c>
      <c r="F654" s="81" t="b">
        <v>0</v>
      </c>
      <c r="G654" s="81" t="b">
        <v>0</v>
      </c>
    </row>
    <row r="655" spans="1:7" ht="15">
      <c r="A655" s="81" t="s">
        <v>1912</v>
      </c>
      <c r="B655" s="81">
        <v>2</v>
      </c>
      <c r="C655" s="119">
        <v>0.0007794820428577924</v>
      </c>
      <c r="D655" s="81" t="s">
        <v>2084</v>
      </c>
      <c r="E655" s="81" t="b">
        <v>0</v>
      </c>
      <c r="F655" s="81" t="b">
        <v>0</v>
      </c>
      <c r="G655" s="81" t="b">
        <v>0</v>
      </c>
    </row>
    <row r="656" spans="1:7" ht="15">
      <c r="A656" s="81" t="s">
        <v>1913</v>
      </c>
      <c r="B656" s="81">
        <v>2</v>
      </c>
      <c r="C656" s="119">
        <v>0.0007794820428577924</v>
      </c>
      <c r="D656" s="81" t="s">
        <v>2084</v>
      </c>
      <c r="E656" s="81" t="b">
        <v>0</v>
      </c>
      <c r="F656" s="81" t="b">
        <v>0</v>
      </c>
      <c r="G656" s="81" t="b">
        <v>0</v>
      </c>
    </row>
    <row r="657" spans="1:7" ht="15">
      <c r="A657" s="81" t="s">
        <v>1914</v>
      </c>
      <c r="B657" s="81">
        <v>2</v>
      </c>
      <c r="C657" s="119">
        <v>0.0007794820428577924</v>
      </c>
      <c r="D657" s="81" t="s">
        <v>2084</v>
      </c>
      <c r="E657" s="81" t="b">
        <v>0</v>
      </c>
      <c r="F657" s="81" t="b">
        <v>0</v>
      </c>
      <c r="G657" s="81" t="b">
        <v>0</v>
      </c>
    </row>
    <row r="658" spans="1:7" ht="15">
      <c r="A658" s="81" t="s">
        <v>1915</v>
      </c>
      <c r="B658" s="81">
        <v>2</v>
      </c>
      <c r="C658" s="119">
        <v>0.0007794820428577924</v>
      </c>
      <c r="D658" s="81" t="s">
        <v>2084</v>
      </c>
      <c r="E658" s="81" t="b">
        <v>0</v>
      </c>
      <c r="F658" s="81" t="b">
        <v>0</v>
      </c>
      <c r="G658" s="81" t="b">
        <v>0</v>
      </c>
    </row>
    <row r="659" spans="1:7" ht="15">
      <c r="A659" s="81" t="s">
        <v>1916</v>
      </c>
      <c r="B659" s="81">
        <v>2</v>
      </c>
      <c r="C659" s="119">
        <v>0.0007794820428577924</v>
      </c>
      <c r="D659" s="81" t="s">
        <v>2084</v>
      </c>
      <c r="E659" s="81" t="b">
        <v>0</v>
      </c>
      <c r="F659" s="81" t="b">
        <v>0</v>
      </c>
      <c r="G659" s="81" t="b">
        <v>0</v>
      </c>
    </row>
    <row r="660" spans="1:7" ht="15">
      <c r="A660" s="81" t="s">
        <v>1917</v>
      </c>
      <c r="B660" s="81">
        <v>2</v>
      </c>
      <c r="C660" s="119">
        <v>0.0007794820428577924</v>
      </c>
      <c r="D660" s="81" t="s">
        <v>2084</v>
      </c>
      <c r="E660" s="81" t="b">
        <v>0</v>
      </c>
      <c r="F660" s="81" t="b">
        <v>0</v>
      </c>
      <c r="G660" s="81" t="b">
        <v>0</v>
      </c>
    </row>
    <row r="661" spans="1:7" ht="15">
      <c r="A661" s="81" t="s">
        <v>1918</v>
      </c>
      <c r="B661" s="81">
        <v>2</v>
      </c>
      <c r="C661" s="119">
        <v>0.0007794820428577924</v>
      </c>
      <c r="D661" s="81" t="s">
        <v>2084</v>
      </c>
      <c r="E661" s="81" t="b">
        <v>0</v>
      </c>
      <c r="F661" s="81" t="b">
        <v>0</v>
      </c>
      <c r="G661" s="81" t="b">
        <v>0</v>
      </c>
    </row>
    <row r="662" spans="1:7" ht="15">
      <c r="A662" s="81" t="s">
        <v>1919</v>
      </c>
      <c r="B662" s="81">
        <v>2</v>
      </c>
      <c r="C662" s="119">
        <v>0.0007794820428577924</v>
      </c>
      <c r="D662" s="81" t="s">
        <v>2084</v>
      </c>
      <c r="E662" s="81" t="b">
        <v>0</v>
      </c>
      <c r="F662" s="81" t="b">
        <v>0</v>
      </c>
      <c r="G662" s="81" t="b">
        <v>0</v>
      </c>
    </row>
    <row r="663" spans="1:7" ht="15">
      <c r="A663" s="81" t="s">
        <v>1920</v>
      </c>
      <c r="B663" s="81">
        <v>2</v>
      </c>
      <c r="C663" s="119">
        <v>0.0007794820428577924</v>
      </c>
      <c r="D663" s="81" t="s">
        <v>2084</v>
      </c>
      <c r="E663" s="81" t="b">
        <v>1</v>
      </c>
      <c r="F663" s="81" t="b">
        <v>0</v>
      </c>
      <c r="G663" s="81" t="b">
        <v>0</v>
      </c>
    </row>
    <row r="664" spans="1:7" ht="15">
      <c r="A664" s="81" t="s">
        <v>1921</v>
      </c>
      <c r="B664" s="81">
        <v>2</v>
      </c>
      <c r="C664" s="119">
        <v>0.0007794820428577924</v>
      </c>
      <c r="D664" s="81" t="s">
        <v>2084</v>
      </c>
      <c r="E664" s="81" t="b">
        <v>0</v>
      </c>
      <c r="F664" s="81" t="b">
        <v>0</v>
      </c>
      <c r="G664" s="81" t="b">
        <v>0</v>
      </c>
    </row>
    <row r="665" spans="1:7" ht="15">
      <c r="A665" s="81" t="s">
        <v>1922</v>
      </c>
      <c r="B665" s="81">
        <v>2</v>
      </c>
      <c r="C665" s="119">
        <v>0.0007794820428577924</v>
      </c>
      <c r="D665" s="81" t="s">
        <v>2084</v>
      </c>
      <c r="E665" s="81" t="b">
        <v>0</v>
      </c>
      <c r="F665" s="81" t="b">
        <v>0</v>
      </c>
      <c r="G665" s="81" t="b">
        <v>0</v>
      </c>
    </row>
    <row r="666" spans="1:7" ht="15">
      <c r="A666" s="81" t="s">
        <v>1923</v>
      </c>
      <c r="B666" s="81">
        <v>2</v>
      </c>
      <c r="C666" s="119">
        <v>0.0007794820428577924</v>
      </c>
      <c r="D666" s="81" t="s">
        <v>2084</v>
      </c>
      <c r="E666" s="81" t="b">
        <v>0</v>
      </c>
      <c r="F666" s="81" t="b">
        <v>0</v>
      </c>
      <c r="G666" s="81" t="b">
        <v>0</v>
      </c>
    </row>
    <row r="667" spans="1:7" ht="15">
      <c r="A667" s="81" t="s">
        <v>1924</v>
      </c>
      <c r="B667" s="81">
        <v>2</v>
      </c>
      <c r="C667" s="119">
        <v>0.0007794820428577924</v>
      </c>
      <c r="D667" s="81" t="s">
        <v>2084</v>
      </c>
      <c r="E667" s="81" t="b">
        <v>0</v>
      </c>
      <c r="F667" s="81" t="b">
        <v>0</v>
      </c>
      <c r="G667" s="81" t="b">
        <v>0</v>
      </c>
    </row>
    <row r="668" spans="1:7" ht="15">
      <c r="A668" s="81" t="s">
        <v>1925</v>
      </c>
      <c r="B668" s="81">
        <v>2</v>
      </c>
      <c r="C668" s="119">
        <v>0.0007794820428577924</v>
      </c>
      <c r="D668" s="81" t="s">
        <v>2084</v>
      </c>
      <c r="E668" s="81" t="b">
        <v>0</v>
      </c>
      <c r="F668" s="81" t="b">
        <v>0</v>
      </c>
      <c r="G668" s="81" t="b">
        <v>0</v>
      </c>
    </row>
    <row r="669" spans="1:7" ht="15">
      <c r="A669" s="81" t="s">
        <v>1926</v>
      </c>
      <c r="B669" s="81">
        <v>2</v>
      </c>
      <c r="C669" s="119">
        <v>0.0007794820428577924</v>
      </c>
      <c r="D669" s="81" t="s">
        <v>2084</v>
      </c>
      <c r="E669" s="81" t="b">
        <v>0</v>
      </c>
      <c r="F669" s="81" t="b">
        <v>0</v>
      </c>
      <c r="G669" s="81" t="b">
        <v>0</v>
      </c>
    </row>
    <row r="670" spans="1:7" ht="15">
      <c r="A670" s="81" t="s">
        <v>1927</v>
      </c>
      <c r="B670" s="81">
        <v>2</v>
      </c>
      <c r="C670" s="119">
        <v>0.0007794820428577924</v>
      </c>
      <c r="D670" s="81" t="s">
        <v>2084</v>
      </c>
      <c r="E670" s="81" t="b">
        <v>0</v>
      </c>
      <c r="F670" s="81" t="b">
        <v>0</v>
      </c>
      <c r="G670" s="81" t="b">
        <v>0</v>
      </c>
    </row>
    <row r="671" spans="1:7" ht="15">
      <c r="A671" s="81" t="s">
        <v>1928</v>
      </c>
      <c r="B671" s="81">
        <v>2</v>
      </c>
      <c r="C671" s="119">
        <v>0.0007794820428577924</v>
      </c>
      <c r="D671" s="81" t="s">
        <v>2084</v>
      </c>
      <c r="E671" s="81" t="b">
        <v>0</v>
      </c>
      <c r="F671" s="81" t="b">
        <v>0</v>
      </c>
      <c r="G671" s="81" t="b">
        <v>0</v>
      </c>
    </row>
    <row r="672" spans="1:7" ht="15">
      <c r="A672" s="81" t="s">
        <v>1929</v>
      </c>
      <c r="B672" s="81">
        <v>2</v>
      </c>
      <c r="C672" s="119">
        <v>0.0008997016896884558</v>
      </c>
      <c r="D672" s="81" t="s">
        <v>2084</v>
      </c>
      <c r="E672" s="81" t="b">
        <v>0</v>
      </c>
      <c r="F672" s="81" t="b">
        <v>0</v>
      </c>
      <c r="G672" s="81" t="b">
        <v>0</v>
      </c>
    </row>
    <row r="673" spans="1:7" ht="15">
      <c r="A673" s="81" t="s">
        <v>1930</v>
      </c>
      <c r="B673" s="81">
        <v>2</v>
      </c>
      <c r="C673" s="119">
        <v>0.0007794820428577924</v>
      </c>
      <c r="D673" s="81" t="s">
        <v>2084</v>
      </c>
      <c r="E673" s="81" t="b">
        <v>0</v>
      </c>
      <c r="F673" s="81" t="b">
        <v>0</v>
      </c>
      <c r="G673" s="81" t="b">
        <v>0</v>
      </c>
    </row>
    <row r="674" spans="1:7" ht="15">
      <c r="A674" s="81" t="s">
        <v>490</v>
      </c>
      <c r="B674" s="81">
        <v>2</v>
      </c>
      <c r="C674" s="119">
        <v>0.0008997016896884558</v>
      </c>
      <c r="D674" s="81" t="s">
        <v>2084</v>
      </c>
      <c r="E674" s="81" t="b">
        <v>0</v>
      </c>
      <c r="F674" s="81" t="b">
        <v>0</v>
      </c>
      <c r="G674" s="81" t="b">
        <v>0</v>
      </c>
    </row>
    <row r="675" spans="1:7" ht="15">
      <c r="A675" s="81" t="s">
        <v>1931</v>
      </c>
      <c r="B675" s="81">
        <v>2</v>
      </c>
      <c r="C675" s="119">
        <v>0.0007794820428577924</v>
      </c>
      <c r="D675" s="81" t="s">
        <v>2084</v>
      </c>
      <c r="E675" s="81" t="b">
        <v>0</v>
      </c>
      <c r="F675" s="81" t="b">
        <v>0</v>
      </c>
      <c r="G675" s="81" t="b">
        <v>0</v>
      </c>
    </row>
    <row r="676" spans="1:7" ht="15">
      <c r="A676" s="81" t="s">
        <v>1932</v>
      </c>
      <c r="B676" s="81">
        <v>2</v>
      </c>
      <c r="C676" s="119">
        <v>0.0007794820428577924</v>
      </c>
      <c r="D676" s="81" t="s">
        <v>2084</v>
      </c>
      <c r="E676" s="81" t="b">
        <v>0</v>
      </c>
      <c r="F676" s="81" t="b">
        <v>0</v>
      </c>
      <c r="G676" s="81" t="b">
        <v>0</v>
      </c>
    </row>
    <row r="677" spans="1:7" ht="15">
      <c r="A677" s="81" t="s">
        <v>1933</v>
      </c>
      <c r="B677" s="81">
        <v>2</v>
      </c>
      <c r="C677" s="119">
        <v>0.0007794820428577924</v>
      </c>
      <c r="D677" s="81" t="s">
        <v>2084</v>
      </c>
      <c r="E677" s="81" t="b">
        <v>0</v>
      </c>
      <c r="F677" s="81" t="b">
        <v>0</v>
      </c>
      <c r="G677" s="81" t="b">
        <v>0</v>
      </c>
    </row>
    <row r="678" spans="1:7" ht="15">
      <c r="A678" s="81" t="s">
        <v>1934</v>
      </c>
      <c r="B678" s="81">
        <v>2</v>
      </c>
      <c r="C678" s="119">
        <v>0.0007794820428577924</v>
      </c>
      <c r="D678" s="81" t="s">
        <v>2084</v>
      </c>
      <c r="E678" s="81" t="b">
        <v>0</v>
      </c>
      <c r="F678" s="81" t="b">
        <v>0</v>
      </c>
      <c r="G678" s="81" t="b">
        <v>0</v>
      </c>
    </row>
    <row r="679" spans="1:7" ht="15">
      <c r="A679" s="81" t="s">
        <v>1935</v>
      </c>
      <c r="B679" s="81">
        <v>2</v>
      </c>
      <c r="C679" s="119">
        <v>0.0007794820428577924</v>
      </c>
      <c r="D679" s="81" t="s">
        <v>2084</v>
      </c>
      <c r="E679" s="81" t="b">
        <v>0</v>
      </c>
      <c r="F679" s="81" t="b">
        <v>0</v>
      </c>
      <c r="G679" s="81" t="b">
        <v>0</v>
      </c>
    </row>
    <row r="680" spans="1:7" ht="15">
      <c r="A680" s="81" t="s">
        <v>1936</v>
      </c>
      <c r="B680" s="81">
        <v>2</v>
      </c>
      <c r="C680" s="119">
        <v>0.0007794820428577924</v>
      </c>
      <c r="D680" s="81" t="s">
        <v>2084</v>
      </c>
      <c r="E680" s="81" t="b">
        <v>0</v>
      </c>
      <c r="F680" s="81" t="b">
        <v>0</v>
      </c>
      <c r="G680" s="81" t="b">
        <v>0</v>
      </c>
    </row>
    <row r="681" spans="1:7" ht="15">
      <c r="A681" s="81" t="s">
        <v>1937</v>
      </c>
      <c r="B681" s="81">
        <v>2</v>
      </c>
      <c r="C681" s="119">
        <v>0.0007794820428577924</v>
      </c>
      <c r="D681" s="81" t="s">
        <v>2084</v>
      </c>
      <c r="E681" s="81" t="b">
        <v>0</v>
      </c>
      <c r="F681" s="81" t="b">
        <v>0</v>
      </c>
      <c r="G681" s="81" t="b">
        <v>0</v>
      </c>
    </row>
    <row r="682" spans="1:7" ht="15">
      <c r="A682" s="81" t="s">
        <v>1938</v>
      </c>
      <c r="B682" s="81">
        <v>2</v>
      </c>
      <c r="C682" s="119">
        <v>0.0007794820428577924</v>
      </c>
      <c r="D682" s="81" t="s">
        <v>2084</v>
      </c>
      <c r="E682" s="81" t="b">
        <v>0</v>
      </c>
      <c r="F682" s="81" t="b">
        <v>0</v>
      </c>
      <c r="G682" s="81" t="b">
        <v>0</v>
      </c>
    </row>
    <row r="683" spans="1:7" ht="15">
      <c r="A683" s="81" t="s">
        <v>1939</v>
      </c>
      <c r="B683" s="81">
        <v>2</v>
      </c>
      <c r="C683" s="119">
        <v>0.0007794820428577924</v>
      </c>
      <c r="D683" s="81" t="s">
        <v>2084</v>
      </c>
      <c r="E683" s="81" t="b">
        <v>0</v>
      </c>
      <c r="F683" s="81" t="b">
        <v>0</v>
      </c>
      <c r="G683" s="81" t="b">
        <v>0</v>
      </c>
    </row>
    <row r="684" spans="1:7" ht="15">
      <c r="A684" s="81" t="s">
        <v>1940</v>
      </c>
      <c r="B684" s="81">
        <v>2</v>
      </c>
      <c r="C684" s="119">
        <v>0.0007794820428577924</v>
      </c>
      <c r="D684" s="81" t="s">
        <v>2084</v>
      </c>
      <c r="E684" s="81" t="b">
        <v>0</v>
      </c>
      <c r="F684" s="81" t="b">
        <v>0</v>
      </c>
      <c r="G684" s="81" t="b">
        <v>0</v>
      </c>
    </row>
    <row r="685" spans="1:7" ht="15">
      <c r="A685" s="81" t="s">
        <v>1941</v>
      </c>
      <c r="B685" s="81">
        <v>2</v>
      </c>
      <c r="C685" s="119">
        <v>0.0007794820428577924</v>
      </c>
      <c r="D685" s="81" t="s">
        <v>2084</v>
      </c>
      <c r="E685" s="81" t="b">
        <v>0</v>
      </c>
      <c r="F685" s="81" t="b">
        <v>0</v>
      </c>
      <c r="G685" s="81" t="b">
        <v>0</v>
      </c>
    </row>
    <row r="686" spans="1:7" ht="15">
      <c r="A686" s="81" t="s">
        <v>1942</v>
      </c>
      <c r="B686" s="81">
        <v>2</v>
      </c>
      <c r="C686" s="119">
        <v>0.0007794820428577924</v>
      </c>
      <c r="D686" s="81" t="s">
        <v>2084</v>
      </c>
      <c r="E686" s="81" t="b">
        <v>0</v>
      </c>
      <c r="F686" s="81" t="b">
        <v>0</v>
      </c>
      <c r="G686" s="81" t="b">
        <v>0</v>
      </c>
    </row>
    <row r="687" spans="1:7" ht="15">
      <c r="A687" s="81" t="s">
        <v>1943</v>
      </c>
      <c r="B687" s="81">
        <v>2</v>
      </c>
      <c r="C687" s="119">
        <v>0.0007794820428577924</v>
      </c>
      <c r="D687" s="81" t="s">
        <v>2084</v>
      </c>
      <c r="E687" s="81" t="b">
        <v>0</v>
      </c>
      <c r="F687" s="81" t="b">
        <v>0</v>
      </c>
      <c r="G687" s="81" t="b">
        <v>0</v>
      </c>
    </row>
    <row r="688" spans="1:7" ht="15">
      <c r="A688" s="81" t="s">
        <v>1944</v>
      </c>
      <c r="B688" s="81">
        <v>2</v>
      </c>
      <c r="C688" s="119">
        <v>0.0008997016896884558</v>
      </c>
      <c r="D688" s="81" t="s">
        <v>2084</v>
      </c>
      <c r="E688" s="81" t="b">
        <v>0</v>
      </c>
      <c r="F688" s="81" t="b">
        <v>0</v>
      </c>
      <c r="G688" s="81" t="b">
        <v>0</v>
      </c>
    </row>
    <row r="689" spans="1:7" ht="15">
      <c r="A689" s="81" t="s">
        <v>1945</v>
      </c>
      <c r="B689" s="81">
        <v>2</v>
      </c>
      <c r="C689" s="119">
        <v>0.0008997016896884558</v>
      </c>
      <c r="D689" s="81" t="s">
        <v>2084</v>
      </c>
      <c r="E689" s="81" t="b">
        <v>0</v>
      </c>
      <c r="F689" s="81" t="b">
        <v>0</v>
      </c>
      <c r="G689" s="81" t="b">
        <v>0</v>
      </c>
    </row>
    <row r="690" spans="1:7" ht="15">
      <c r="A690" s="81" t="s">
        <v>1946</v>
      </c>
      <c r="B690" s="81">
        <v>2</v>
      </c>
      <c r="C690" s="119">
        <v>0.0007794820428577924</v>
      </c>
      <c r="D690" s="81" t="s">
        <v>2084</v>
      </c>
      <c r="E690" s="81" t="b">
        <v>0</v>
      </c>
      <c r="F690" s="81" t="b">
        <v>1</v>
      </c>
      <c r="G690" s="81" t="b">
        <v>0</v>
      </c>
    </row>
    <row r="691" spans="1:7" ht="15">
      <c r="A691" s="81" t="s">
        <v>1947</v>
      </c>
      <c r="B691" s="81">
        <v>2</v>
      </c>
      <c r="C691" s="119">
        <v>0.0008997016896884558</v>
      </c>
      <c r="D691" s="81" t="s">
        <v>2084</v>
      </c>
      <c r="E691" s="81" t="b">
        <v>0</v>
      </c>
      <c r="F691" s="81" t="b">
        <v>0</v>
      </c>
      <c r="G691" s="81" t="b">
        <v>0</v>
      </c>
    </row>
    <row r="692" spans="1:7" ht="15">
      <c r="A692" s="81" t="s">
        <v>1948</v>
      </c>
      <c r="B692" s="81">
        <v>2</v>
      </c>
      <c r="C692" s="119">
        <v>0.0007794820428577924</v>
      </c>
      <c r="D692" s="81" t="s">
        <v>2084</v>
      </c>
      <c r="E692" s="81" t="b">
        <v>0</v>
      </c>
      <c r="F692" s="81" t="b">
        <v>0</v>
      </c>
      <c r="G692" s="81" t="b">
        <v>0</v>
      </c>
    </row>
    <row r="693" spans="1:7" ht="15">
      <c r="A693" s="81" t="s">
        <v>1949</v>
      </c>
      <c r="B693" s="81">
        <v>2</v>
      </c>
      <c r="C693" s="119">
        <v>0.0007794820428577924</v>
      </c>
      <c r="D693" s="81" t="s">
        <v>2084</v>
      </c>
      <c r="E693" s="81" t="b">
        <v>0</v>
      </c>
      <c r="F693" s="81" t="b">
        <v>0</v>
      </c>
      <c r="G693" s="81" t="b">
        <v>0</v>
      </c>
    </row>
    <row r="694" spans="1:7" ht="15">
      <c r="A694" s="81" t="s">
        <v>1950</v>
      </c>
      <c r="B694" s="81">
        <v>2</v>
      </c>
      <c r="C694" s="119">
        <v>0.0007794820428577924</v>
      </c>
      <c r="D694" s="81" t="s">
        <v>2084</v>
      </c>
      <c r="E694" s="81" t="b">
        <v>1</v>
      </c>
      <c r="F694" s="81" t="b">
        <v>0</v>
      </c>
      <c r="G694" s="81" t="b">
        <v>0</v>
      </c>
    </row>
    <row r="695" spans="1:7" ht="15">
      <c r="A695" s="81" t="s">
        <v>1951</v>
      </c>
      <c r="B695" s="81">
        <v>2</v>
      </c>
      <c r="C695" s="119">
        <v>0.0007794820428577924</v>
      </c>
      <c r="D695" s="81" t="s">
        <v>2084</v>
      </c>
      <c r="E695" s="81" t="b">
        <v>0</v>
      </c>
      <c r="F695" s="81" t="b">
        <v>0</v>
      </c>
      <c r="G695" s="81" t="b">
        <v>0</v>
      </c>
    </row>
    <row r="696" spans="1:7" ht="15">
      <c r="A696" s="81" t="s">
        <v>1952</v>
      </c>
      <c r="B696" s="81">
        <v>2</v>
      </c>
      <c r="C696" s="119">
        <v>0.0007794820428577924</v>
      </c>
      <c r="D696" s="81" t="s">
        <v>2084</v>
      </c>
      <c r="E696" s="81" t="b">
        <v>0</v>
      </c>
      <c r="F696" s="81" t="b">
        <v>0</v>
      </c>
      <c r="G696" s="81" t="b">
        <v>0</v>
      </c>
    </row>
    <row r="697" spans="1:7" ht="15">
      <c r="A697" s="81" t="s">
        <v>1953</v>
      </c>
      <c r="B697" s="81">
        <v>2</v>
      </c>
      <c r="C697" s="119">
        <v>0.0007794820428577924</v>
      </c>
      <c r="D697" s="81" t="s">
        <v>2084</v>
      </c>
      <c r="E697" s="81" t="b">
        <v>0</v>
      </c>
      <c r="F697" s="81" t="b">
        <v>0</v>
      </c>
      <c r="G697" s="81" t="b">
        <v>0</v>
      </c>
    </row>
    <row r="698" spans="1:7" ht="15">
      <c r="A698" s="81" t="s">
        <v>1954</v>
      </c>
      <c r="B698" s="81">
        <v>2</v>
      </c>
      <c r="C698" s="119">
        <v>0.0008997016896884558</v>
      </c>
      <c r="D698" s="81" t="s">
        <v>2084</v>
      </c>
      <c r="E698" s="81" t="b">
        <v>0</v>
      </c>
      <c r="F698" s="81" t="b">
        <v>0</v>
      </c>
      <c r="G698" s="81" t="b">
        <v>0</v>
      </c>
    </row>
    <row r="699" spans="1:7" ht="15">
      <c r="A699" s="81" t="s">
        <v>1955</v>
      </c>
      <c r="B699" s="81">
        <v>2</v>
      </c>
      <c r="C699" s="119">
        <v>0.0008997016896884558</v>
      </c>
      <c r="D699" s="81" t="s">
        <v>2084</v>
      </c>
      <c r="E699" s="81" t="b">
        <v>0</v>
      </c>
      <c r="F699" s="81" t="b">
        <v>0</v>
      </c>
      <c r="G699" s="81" t="b">
        <v>0</v>
      </c>
    </row>
    <row r="700" spans="1:7" ht="15">
      <c r="A700" s="81" t="s">
        <v>1956</v>
      </c>
      <c r="B700" s="81">
        <v>2</v>
      </c>
      <c r="C700" s="119">
        <v>0.0008997016896884558</v>
      </c>
      <c r="D700" s="81" t="s">
        <v>2084</v>
      </c>
      <c r="E700" s="81" t="b">
        <v>0</v>
      </c>
      <c r="F700" s="81" t="b">
        <v>0</v>
      </c>
      <c r="G700" s="81" t="b">
        <v>0</v>
      </c>
    </row>
    <row r="701" spans="1:7" ht="15">
      <c r="A701" s="81" t="s">
        <v>1957</v>
      </c>
      <c r="B701" s="81">
        <v>2</v>
      </c>
      <c r="C701" s="119">
        <v>0.0007794820428577924</v>
      </c>
      <c r="D701" s="81" t="s">
        <v>2084</v>
      </c>
      <c r="E701" s="81" t="b">
        <v>0</v>
      </c>
      <c r="F701" s="81" t="b">
        <v>0</v>
      </c>
      <c r="G701" s="81" t="b">
        <v>0</v>
      </c>
    </row>
    <row r="702" spans="1:7" ht="15">
      <c r="A702" s="81" t="s">
        <v>1958</v>
      </c>
      <c r="B702" s="81">
        <v>2</v>
      </c>
      <c r="C702" s="119">
        <v>0.0008997016896884558</v>
      </c>
      <c r="D702" s="81" t="s">
        <v>2084</v>
      </c>
      <c r="E702" s="81" t="b">
        <v>0</v>
      </c>
      <c r="F702" s="81" t="b">
        <v>1</v>
      </c>
      <c r="G702" s="81" t="b">
        <v>0</v>
      </c>
    </row>
    <row r="703" spans="1:7" ht="15">
      <c r="A703" s="81" t="s">
        <v>1959</v>
      </c>
      <c r="B703" s="81">
        <v>2</v>
      </c>
      <c r="C703" s="119">
        <v>0.0008997016896884558</v>
      </c>
      <c r="D703" s="81" t="s">
        <v>2084</v>
      </c>
      <c r="E703" s="81" t="b">
        <v>0</v>
      </c>
      <c r="F703" s="81" t="b">
        <v>0</v>
      </c>
      <c r="G703" s="81" t="b">
        <v>0</v>
      </c>
    </row>
    <row r="704" spans="1:7" ht="15">
      <c r="A704" s="81" t="s">
        <v>1960</v>
      </c>
      <c r="B704" s="81">
        <v>2</v>
      </c>
      <c r="C704" s="119">
        <v>0.0008997016896884558</v>
      </c>
      <c r="D704" s="81" t="s">
        <v>2084</v>
      </c>
      <c r="E704" s="81" t="b">
        <v>0</v>
      </c>
      <c r="F704" s="81" t="b">
        <v>0</v>
      </c>
      <c r="G704" s="81" t="b">
        <v>0</v>
      </c>
    </row>
    <row r="705" spans="1:7" ht="15">
      <c r="A705" s="81" t="s">
        <v>1961</v>
      </c>
      <c r="B705" s="81">
        <v>2</v>
      </c>
      <c r="C705" s="119">
        <v>0.0007794820428577924</v>
      </c>
      <c r="D705" s="81" t="s">
        <v>2084</v>
      </c>
      <c r="E705" s="81" t="b">
        <v>0</v>
      </c>
      <c r="F705" s="81" t="b">
        <v>0</v>
      </c>
      <c r="G705" s="81" t="b">
        <v>0</v>
      </c>
    </row>
    <row r="706" spans="1:7" ht="15">
      <c r="A706" s="81" t="s">
        <v>1962</v>
      </c>
      <c r="B706" s="81">
        <v>2</v>
      </c>
      <c r="C706" s="119">
        <v>0.0007794820428577924</v>
      </c>
      <c r="D706" s="81" t="s">
        <v>2084</v>
      </c>
      <c r="E706" s="81" t="b">
        <v>0</v>
      </c>
      <c r="F706" s="81" t="b">
        <v>0</v>
      </c>
      <c r="G706" s="81" t="b">
        <v>0</v>
      </c>
    </row>
    <row r="707" spans="1:7" ht="15">
      <c r="A707" s="81" t="s">
        <v>1963</v>
      </c>
      <c r="B707" s="81">
        <v>2</v>
      </c>
      <c r="C707" s="119">
        <v>0.0007794820428577924</v>
      </c>
      <c r="D707" s="81" t="s">
        <v>2084</v>
      </c>
      <c r="E707" s="81" t="b">
        <v>0</v>
      </c>
      <c r="F707" s="81" t="b">
        <v>0</v>
      </c>
      <c r="G707" s="81" t="b">
        <v>0</v>
      </c>
    </row>
    <row r="708" spans="1:7" ht="15">
      <c r="A708" s="81" t="s">
        <v>1964</v>
      </c>
      <c r="B708" s="81">
        <v>2</v>
      </c>
      <c r="C708" s="119">
        <v>0.0008997016896884558</v>
      </c>
      <c r="D708" s="81" t="s">
        <v>2084</v>
      </c>
      <c r="E708" s="81" t="b">
        <v>0</v>
      </c>
      <c r="F708" s="81" t="b">
        <v>0</v>
      </c>
      <c r="G708" s="81" t="b">
        <v>0</v>
      </c>
    </row>
    <row r="709" spans="1:7" ht="15">
      <c r="A709" s="81" t="s">
        <v>1965</v>
      </c>
      <c r="B709" s="81">
        <v>2</v>
      </c>
      <c r="C709" s="119">
        <v>0.0008997016896884558</v>
      </c>
      <c r="D709" s="81" t="s">
        <v>2084</v>
      </c>
      <c r="E709" s="81" t="b">
        <v>0</v>
      </c>
      <c r="F709" s="81" t="b">
        <v>0</v>
      </c>
      <c r="G709" s="81" t="b">
        <v>0</v>
      </c>
    </row>
    <row r="710" spans="1:7" ht="15">
      <c r="A710" s="81" t="s">
        <v>1966</v>
      </c>
      <c r="B710" s="81">
        <v>2</v>
      </c>
      <c r="C710" s="119">
        <v>0.0007794820428577924</v>
      </c>
      <c r="D710" s="81" t="s">
        <v>2084</v>
      </c>
      <c r="E710" s="81" t="b">
        <v>0</v>
      </c>
      <c r="F710" s="81" t="b">
        <v>0</v>
      </c>
      <c r="G710" s="81" t="b">
        <v>0</v>
      </c>
    </row>
    <row r="711" spans="1:7" ht="15">
      <c r="A711" s="81" t="s">
        <v>1967</v>
      </c>
      <c r="B711" s="81">
        <v>2</v>
      </c>
      <c r="C711" s="119">
        <v>0.0007794820428577924</v>
      </c>
      <c r="D711" s="81" t="s">
        <v>2084</v>
      </c>
      <c r="E711" s="81" t="b">
        <v>0</v>
      </c>
      <c r="F711" s="81" t="b">
        <v>0</v>
      </c>
      <c r="G711" s="81" t="b">
        <v>0</v>
      </c>
    </row>
    <row r="712" spans="1:7" ht="15">
      <c r="A712" s="81" t="s">
        <v>1968</v>
      </c>
      <c r="B712" s="81">
        <v>2</v>
      </c>
      <c r="C712" s="119">
        <v>0.0008997016896884558</v>
      </c>
      <c r="D712" s="81" t="s">
        <v>2084</v>
      </c>
      <c r="E712" s="81" t="b">
        <v>0</v>
      </c>
      <c r="F712" s="81" t="b">
        <v>0</v>
      </c>
      <c r="G712" s="81" t="b">
        <v>0</v>
      </c>
    </row>
    <row r="713" spans="1:7" ht="15">
      <c r="A713" s="81" t="s">
        <v>1969</v>
      </c>
      <c r="B713" s="81">
        <v>2</v>
      </c>
      <c r="C713" s="119">
        <v>0.0007794820428577924</v>
      </c>
      <c r="D713" s="81" t="s">
        <v>2084</v>
      </c>
      <c r="E713" s="81" t="b">
        <v>0</v>
      </c>
      <c r="F713" s="81" t="b">
        <v>0</v>
      </c>
      <c r="G713" s="81" t="b">
        <v>0</v>
      </c>
    </row>
    <row r="714" spans="1:7" ht="15">
      <c r="A714" s="81" t="s">
        <v>1970</v>
      </c>
      <c r="B714" s="81">
        <v>2</v>
      </c>
      <c r="C714" s="119">
        <v>0.0007794820428577924</v>
      </c>
      <c r="D714" s="81" t="s">
        <v>2084</v>
      </c>
      <c r="E714" s="81" t="b">
        <v>0</v>
      </c>
      <c r="F714" s="81" t="b">
        <v>0</v>
      </c>
      <c r="G714" s="81" t="b">
        <v>0</v>
      </c>
    </row>
    <row r="715" spans="1:7" ht="15">
      <c r="A715" s="81" t="s">
        <v>1971</v>
      </c>
      <c r="B715" s="81">
        <v>2</v>
      </c>
      <c r="C715" s="119">
        <v>0.0007794820428577924</v>
      </c>
      <c r="D715" s="81" t="s">
        <v>2084</v>
      </c>
      <c r="E715" s="81" t="b">
        <v>0</v>
      </c>
      <c r="F715" s="81" t="b">
        <v>0</v>
      </c>
      <c r="G715" s="81" t="b">
        <v>0</v>
      </c>
    </row>
    <row r="716" spans="1:7" ht="15">
      <c r="A716" s="81" t="s">
        <v>1972</v>
      </c>
      <c r="B716" s="81">
        <v>2</v>
      </c>
      <c r="C716" s="119">
        <v>0.0007794820428577924</v>
      </c>
      <c r="D716" s="81" t="s">
        <v>2084</v>
      </c>
      <c r="E716" s="81" t="b">
        <v>0</v>
      </c>
      <c r="F716" s="81" t="b">
        <v>0</v>
      </c>
      <c r="G716" s="81" t="b">
        <v>0</v>
      </c>
    </row>
    <row r="717" spans="1:7" ht="15">
      <c r="A717" s="81" t="s">
        <v>1973</v>
      </c>
      <c r="B717" s="81">
        <v>2</v>
      </c>
      <c r="C717" s="119">
        <v>0.0007794820428577924</v>
      </c>
      <c r="D717" s="81" t="s">
        <v>2084</v>
      </c>
      <c r="E717" s="81" t="b">
        <v>0</v>
      </c>
      <c r="F717" s="81" t="b">
        <v>0</v>
      </c>
      <c r="G717" s="81" t="b">
        <v>0</v>
      </c>
    </row>
    <row r="718" spans="1:7" ht="15">
      <c r="A718" s="81" t="s">
        <v>1974</v>
      </c>
      <c r="B718" s="81">
        <v>2</v>
      </c>
      <c r="C718" s="119">
        <v>0.0007794820428577924</v>
      </c>
      <c r="D718" s="81" t="s">
        <v>2084</v>
      </c>
      <c r="E718" s="81" t="b">
        <v>0</v>
      </c>
      <c r="F718" s="81" t="b">
        <v>0</v>
      </c>
      <c r="G718" s="81" t="b">
        <v>0</v>
      </c>
    </row>
    <row r="719" spans="1:7" ht="15">
      <c r="A719" s="81" t="s">
        <v>1975</v>
      </c>
      <c r="B719" s="81">
        <v>2</v>
      </c>
      <c r="C719" s="119">
        <v>0.0007794820428577924</v>
      </c>
      <c r="D719" s="81" t="s">
        <v>2084</v>
      </c>
      <c r="E719" s="81" t="b">
        <v>1</v>
      </c>
      <c r="F719" s="81" t="b">
        <v>0</v>
      </c>
      <c r="G719" s="81" t="b">
        <v>0</v>
      </c>
    </row>
    <row r="720" spans="1:7" ht="15">
      <c r="A720" s="81" t="s">
        <v>1976</v>
      </c>
      <c r="B720" s="81">
        <v>2</v>
      </c>
      <c r="C720" s="119">
        <v>0.0007794820428577924</v>
      </c>
      <c r="D720" s="81" t="s">
        <v>2084</v>
      </c>
      <c r="E720" s="81" t="b">
        <v>0</v>
      </c>
      <c r="F720" s="81" t="b">
        <v>0</v>
      </c>
      <c r="G720" s="81" t="b">
        <v>0</v>
      </c>
    </row>
    <row r="721" spans="1:7" ht="15">
      <c r="A721" s="81" t="s">
        <v>1977</v>
      </c>
      <c r="B721" s="81">
        <v>2</v>
      </c>
      <c r="C721" s="119">
        <v>0.0007794820428577924</v>
      </c>
      <c r="D721" s="81" t="s">
        <v>2084</v>
      </c>
      <c r="E721" s="81" t="b">
        <v>0</v>
      </c>
      <c r="F721" s="81" t="b">
        <v>0</v>
      </c>
      <c r="G721" s="81" t="b">
        <v>0</v>
      </c>
    </row>
    <row r="722" spans="1:7" ht="15">
      <c r="A722" s="81" t="s">
        <v>1978</v>
      </c>
      <c r="B722" s="81">
        <v>2</v>
      </c>
      <c r="C722" s="119">
        <v>0.0007794820428577924</v>
      </c>
      <c r="D722" s="81" t="s">
        <v>2084</v>
      </c>
      <c r="E722" s="81" t="b">
        <v>0</v>
      </c>
      <c r="F722" s="81" t="b">
        <v>0</v>
      </c>
      <c r="G722" s="81" t="b">
        <v>0</v>
      </c>
    </row>
    <row r="723" spans="1:7" ht="15">
      <c r="A723" s="81" t="s">
        <v>1979</v>
      </c>
      <c r="B723" s="81">
        <v>2</v>
      </c>
      <c r="C723" s="119">
        <v>0.0008997016896884558</v>
      </c>
      <c r="D723" s="81" t="s">
        <v>2084</v>
      </c>
      <c r="E723" s="81" t="b">
        <v>0</v>
      </c>
      <c r="F723" s="81" t="b">
        <v>0</v>
      </c>
      <c r="G723" s="81" t="b">
        <v>0</v>
      </c>
    </row>
    <row r="724" spans="1:7" ht="15">
      <c r="A724" s="81" t="s">
        <v>1980</v>
      </c>
      <c r="B724" s="81">
        <v>2</v>
      </c>
      <c r="C724" s="119">
        <v>0.0007794820428577924</v>
      </c>
      <c r="D724" s="81" t="s">
        <v>2084</v>
      </c>
      <c r="E724" s="81" t="b">
        <v>1</v>
      </c>
      <c r="F724" s="81" t="b">
        <v>0</v>
      </c>
      <c r="G724" s="81" t="b">
        <v>0</v>
      </c>
    </row>
    <row r="725" spans="1:7" ht="15">
      <c r="A725" s="81" t="s">
        <v>1981</v>
      </c>
      <c r="B725" s="81">
        <v>2</v>
      </c>
      <c r="C725" s="119">
        <v>0.0008997016896884558</v>
      </c>
      <c r="D725" s="81" t="s">
        <v>2084</v>
      </c>
      <c r="E725" s="81" t="b">
        <v>0</v>
      </c>
      <c r="F725" s="81" t="b">
        <v>0</v>
      </c>
      <c r="G725" s="81" t="b">
        <v>0</v>
      </c>
    </row>
    <row r="726" spans="1:7" ht="15">
      <c r="A726" s="81" t="s">
        <v>1982</v>
      </c>
      <c r="B726" s="81">
        <v>2</v>
      </c>
      <c r="C726" s="119">
        <v>0.0007794820428577924</v>
      </c>
      <c r="D726" s="81" t="s">
        <v>2084</v>
      </c>
      <c r="E726" s="81" t="b">
        <v>0</v>
      </c>
      <c r="F726" s="81" t="b">
        <v>0</v>
      </c>
      <c r="G726" s="81" t="b">
        <v>0</v>
      </c>
    </row>
    <row r="727" spans="1:7" ht="15">
      <c r="A727" s="81" t="s">
        <v>1983</v>
      </c>
      <c r="B727" s="81">
        <v>2</v>
      </c>
      <c r="C727" s="119">
        <v>0.0007794820428577924</v>
      </c>
      <c r="D727" s="81" t="s">
        <v>2084</v>
      </c>
      <c r="E727" s="81" t="b">
        <v>0</v>
      </c>
      <c r="F727" s="81" t="b">
        <v>0</v>
      </c>
      <c r="G727" s="81" t="b">
        <v>0</v>
      </c>
    </row>
    <row r="728" spans="1:7" ht="15">
      <c r="A728" s="81" t="s">
        <v>1984</v>
      </c>
      <c r="B728" s="81">
        <v>2</v>
      </c>
      <c r="C728" s="119">
        <v>0.0007794820428577924</v>
      </c>
      <c r="D728" s="81" t="s">
        <v>2084</v>
      </c>
      <c r="E728" s="81" t="b">
        <v>0</v>
      </c>
      <c r="F728" s="81" t="b">
        <v>0</v>
      </c>
      <c r="G728" s="81" t="b">
        <v>0</v>
      </c>
    </row>
    <row r="729" spans="1:7" ht="15">
      <c r="A729" s="81" t="s">
        <v>1985</v>
      </c>
      <c r="B729" s="81">
        <v>2</v>
      </c>
      <c r="C729" s="119">
        <v>0.0007794820428577924</v>
      </c>
      <c r="D729" s="81" t="s">
        <v>2084</v>
      </c>
      <c r="E729" s="81" t="b">
        <v>0</v>
      </c>
      <c r="F729" s="81" t="b">
        <v>0</v>
      </c>
      <c r="G729" s="81" t="b">
        <v>0</v>
      </c>
    </row>
    <row r="730" spans="1:7" ht="15">
      <c r="A730" s="81" t="s">
        <v>1986</v>
      </c>
      <c r="B730" s="81">
        <v>2</v>
      </c>
      <c r="C730" s="119">
        <v>0.0008997016896884558</v>
      </c>
      <c r="D730" s="81" t="s">
        <v>2084</v>
      </c>
      <c r="E730" s="81" t="b">
        <v>0</v>
      </c>
      <c r="F730" s="81" t="b">
        <v>0</v>
      </c>
      <c r="G730" s="81" t="b">
        <v>0</v>
      </c>
    </row>
    <row r="731" spans="1:7" ht="15">
      <c r="A731" s="81" t="s">
        <v>1987</v>
      </c>
      <c r="B731" s="81">
        <v>2</v>
      </c>
      <c r="C731" s="119">
        <v>0.0008997016896884558</v>
      </c>
      <c r="D731" s="81" t="s">
        <v>2084</v>
      </c>
      <c r="E731" s="81" t="b">
        <v>0</v>
      </c>
      <c r="F731" s="81" t="b">
        <v>0</v>
      </c>
      <c r="G731" s="81" t="b">
        <v>0</v>
      </c>
    </row>
    <row r="732" spans="1:7" ht="15">
      <c r="A732" s="81" t="s">
        <v>1988</v>
      </c>
      <c r="B732" s="81">
        <v>2</v>
      </c>
      <c r="C732" s="119">
        <v>0.0007794820428577924</v>
      </c>
      <c r="D732" s="81" t="s">
        <v>2084</v>
      </c>
      <c r="E732" s="81" t="b">
        <v>0</v>
      </c>
      <c r="F732" s="81" t="b">
        <v>0</v>
      </c>
      <c r="G732" s="81" t="b">
        <v>0</v>
      </c>
    </row>
    <row r="733" spans="1:7" ht="15">
      <c r="A733" s="81" t="s">
        <v>1989</v>
      </c>
      <c r="B733" s="81">
        <v>2</v>
      </c>
      <c r="C733" s="119">
        <v>0.0007794820428577924</v>
      </c>
      <c r="D733" s="81" t="s">
        <v>2084</v>
      </c>
      <c r="E733" s="81" t="b">
        <v>0</v>
      </c>
      <c r="F733" s="81" t="b">
        <v>0</v>
      </c>
      <c r="G733" s="81" t="b">
        <v>0</v>
      </c>
    </row>
    <row r="734" spans="1:7" ht="15">
      <c r="A734" s="81" t="s">
        <v>1990</v>
      </c>
      <c r="B734" s="81">
        <v>2</v>
      </c>
      <c r="C734" s="119">
        <v>0.0007794820428577924</v>
      </c>
      <c r="D734" s="81" t="s">
        <v>2084</v>
      </c>
      <c r="E734" s="81" t="b">
        <v>0</v>
      </c>
      <c r="F734" s="81" t="b">
        <v>0</v>
      </c>
      <c r="G734" s="81" t="b">
        <v>0</v>
      </c>
    </row>
    <row r="735" spans="1:7" ht="15">
      <c r="A735" s="81" t="s">
        <v>1991</v>
      </c>
      <c r="B735" s="81">
        <v>2</v>
      </c>
      <c r="C735" s="119">
        <v>0.0007794820428577924</v>
      </c>
      <c r="D735" s="81" t="s">
        <v>2084</v>
      </c>
      <c r="E735" s="81" t="b">
        <v>0</v>
      </c>
      <c r="F735" s="81" t="b">
        <v>0</v>
      </c>
      <c r="G735" s="81" t="b">
        <v>0</v>
      </c>
    </row>
    <row r="736" spans="1:7" ht="15">
      <c r="A736" s="81" t="s">
        <v>1992</v>
      </c>
      <c r="B736" s="81">
        <v>2</v>
      </c>
      <c r="C736" s="119">
        <v>0.0007794820428577924</v>
      </c>
      <c r="D736" s="81" t="s">
        <v>2084</v>
      </c>
      <c r="E736" s="81" t="b">
        <v>0</v>
      </c>
      <c r="F736" s="81" t="b">
        <v>0</v>
      </c>
      <c r="G736" s="81" t="b">
        <v>0</v>
      </c>
    </row>
    <row r="737" spans="1:7" ht="15">
      <c r="A737" s="81" t="s">
        <v>1993</v>
      </c>
      <c r="B737" s="81">
        <v>2</v>
      </c>
      <c r="C737" s="119">
        <v>0.0007794820428577924</v>
      </c>
      <c r="D737" s="81" t="s">
        <v>2084</v>
      </c>
      <c r="E737" s="81" t="b">
        <v>0</v>
      </c>
      <c r="F737" s="81" t="b">
        <v>0</v>
      </c>
      <c r="G737" s="81" t="b">
        <v>0</v>
      </c>
    </row>
    <row r="738" spans="1:7" ht="15">
      <c r="A738" s="81" t="s">
        <v>1994</v>
      </c>
      <c r="B738" s="81">
        <v>2</v>
      </c>
      <c r="C738" s="119">
        <v>0.0008997016896884558</v>
      </c>
      <c r="D738" s="81" t="s">
        <v>2084</v>
      </c>
      <c r="E738" s="81" t="b">
        <v>0</v>
      </c>
      <c r="F738" s="81" t="b">
        <v>0</v>
      </c>
      <c r="G738" s="81" t="b">
        <v>0</v>
      </c>
    </row>
    <row r="739" spans="1:7" ht="15">
      <c r="A739" s="81" t="s">
        <v>1995</v>
      </c>
      <c r="B739" s="81">
        <v>2</v>
      </c>
      <c r="C739" s="119">
        <v>0.0007794820428577924</v>
      </c>
      <c r="D739" s="81" t="s">
        <v>2084</v>
      </c>
      <c r="E739" s="81" t="b">
        <v>1</v>
      </c>
      <c r="F739" s="81" t="b">
        <v>0</v>
      </c>
      <c r="G739" s="81" t="b">
        <v>0</v>
      </c>
    </row>
    <row r="740" spans="1:7" ht="15">
      <c r="A740" s="81" t="s">
        <v>1996</v>
      </c>
      <c r="B740" s="81">
        <v>2</v>
      </c>
      <c r="C740" s="119">
        <v>0.0007794820428577924</v>
      </c>
      <c r="D740" s="81" t="s">
        <v>2084</v>
      </c>
      <c r="E740" s="81" t="b">
        <v>0</v>
      </c>
      <c r="F740" s="81" t="b">
        <v>0</v>
      </c>
      <c r="G740" s="81" t="b">
        <v>0</v>
      </c>
    </row>
    <row r="741" spans="1:7" ht="15">
      <c r="A741" s="81" t="s">
        <v>1997</v>
      </c>
      <c r="B741" s="81">
        <v>2</v>
      </c>
      <c r="C741" s="119">
        <v>0.0007794820428577924</v>
      </c>
      <c r="D741" s="81" t="s">
        <v>2084</v>
      </c>
      <c r="E741" s="81" t="b">
        <v>0</v>
      </c>
      <c r="F741" s="81" t="b">
        <v>0</v>
      </c>
      <c r="G741" s="81" t="b">
        <v>0</v>
      </c>
    </row>
    <row r="742" spans="1:7" ht="15">
      <c r="A742" s="81" t="s">
        <v>1998</v>
      </c>
      <c r="B742" s="81">
        <v>2</v>
      </c>
      <c r="C742" s="119">
        <v>0.0007794820428577924</v>
      </c>
      <c r="D742" s="81" t="s">
        <v>2084</v>
      </c>
      <c r="E742" s="81" t="b">
        <v>0</v>
      </c>
      <c r="F742" s="81" t="b">
        <v>0</v>
      </c>
      <c r="G742" s="81" t="b">
        <v>0</v>
      </c>
    </row>
    <row r="743" spans="1:7" ht="15">
      <c r="A743" s="81" t="s">
        <v>1999</v>
      </c>
      <c r="B743" s="81">
        <v>2</v>
      </c>
      <c r="C743" s="119">
        <v>0.0007794820428577924</v>
      </c>
      <c r="D743" s="81" t="s">
        <v>2084</v>
      </c>
      <c r="E743" s="81" t="b">
        <v>0</v>
      </c>
      <c r="F743" s="81" t="b">
        <v>0</v>
      </c>
      <c r="G743" s="81" t="b">
        <v>0</v>
      </c>
    </row>
    <row r="744" spans="1:7" ht="15">
      <c r="A744" s="81" t="s">
        <v>2000</v>
      </c>
      <c r="B744" s="81">
        <v>2</v>
      </c>
      <c r="C744" s="119">
        <v>0.0007794820428577924</v>
      </c>
      <c r="D744" s="81" t="s">
        <v>2084</v>
      </c>
      <c r="E744" s="81" t="b">
        <v>0</v>
      </c>
      <c r="F744" s="81" t="b">
        <v>0</v>
      </c>
      <c r="G744" s="81" t="b">
        <v>0</v>
      </c>
    </row>
    <row r="745" spans="1:7" ht="15">
      <c r="A745" s="81" t="s">
        <v>2001</v>
      </c>
      <c r="B745" s="81">
        <v>2</v>
      </c>
      <c r="C745" s="119">
        <v>0.0007794820428577924</v>
      </c>
      <c r="D745" s="81" t="s">
        <v>2084</v>
      </c>
      <c r="E745" s="81" t="b">
        <v>0</v>
      </c>
      <c r="F745" s="81" t="b">
        <v>0</v>
      </c>
      <c r="G745" s="81" t="b">
        <v>0</v>
      </c>
    </row>
    <row r="746" spans="1:7" ht="15">
      <c r="A746" s="81" t="s">
        <v>2002</v>
      </c>
      <c r="B746" s="81">
        <v>2</v>
      </c>
      <c r="C746" s="119">
        <v>0.0007794820428577924</v>
      </c>
      <c r="D746" s="81" t="s">
        <v>2084</v>
      </c>
      <c r="E746" s="81" t="b">
        <v>0</v>
      </c>
      <c r="F746" s="81" t="b">
        <v>0</v>
      </c>
      <c r="G746" s="81" t="b">
        <v>0</v>
      </c>
    </row>
    <row r="747" spans="1:7" ht="15">
      <c r="A747" s="81" t="s">
        <v>2003</v>
      </c>
      <c r="B747" s="81">
        <v>2</v>
      </c>
      <c r="C747" s="119">
        <v>0.0007794820428577924</v>
      </c>
      <c r="D747" s="81" t="s">
        <v>2084</v>
      </c>
      <c r="E747" s="81" t="b">
        <v>0</v>
      </c>
      <c r="F747" s="81" t="b">
        <v>0</v>
      </c>
      <c r="G747" s="81" t="b">
        <v>0</v>
      </c>
    </row>
    <row r="748" spans="1:7" ht="15">
      <c r="A748" s="81" t="s">
        <v>2004</v>
      </c>
      <c r="B748" s="81">
        <v>2</v>
      </c>
      <c r="C748" s="119">
        <v>0.0007794820428577924</v>
      </c>
      <c r="D748" s="81" t="s">
        <v>2084</v>
      </c>
      <c r="E748" s="81" t="b">
        <v>0</v>
      </c>
      <c r="F748" s="81" t="b">
        <v>0</v>
      </c>
      <c r="G748" s="81" t="b">
        <v>0</v>
      </c>
    </row>
    <row r="749" spans="1:7" ht="15">
      <c r="A749" s="81" t="s">
        <v>2005</v>
      </c>
      <c r="B749" s="81">
        <v>2</v>
      </c>
      <c r="C749" s="119">
        <v>0.0007794820428577924</v>
      </c>
      <c r="D749" s="81" t="s">
        <v>2084</v>
      </c>
      <c r="E749" s="81" t="b">
        <v>0</v>
      </c>
      <c r="F749" s="81" t="b">
        <v>0</v>
      </c>
      <c r="G749" s="81" t="b">
        <v>0</v>
      </c>
    </row>
    <row r="750" spans="1:7" ht="15">
      <c r="A750" s="81" t="s">
        <v>2006</v>
      </c>
      <c r="B750" s="81">
        <v>2</v>
      </c>
      <c r="C750" s="119">
        <v>0.0007794820428577924</v>
      </c>
      <c r="D750" s="81" t="s">
        <v>2084</v>
      </c>
      <c r="E750" s="81" t="b">
        <v>0</v>
      </c>
      <c r="F750" s="81" t="b">
        <v>0</v>
      </c>
      <c r="G750" s="81" t="b">
        <v>0</v>
      </c>
    </row>
    <row r="751" spans="1:7" ht="15">
      <c r="A751" s="81" t="s">
        <v>2007</v>
      </c>
      <c r="B751" s="81">
        <v>2</v>
      </c>
      <c r="C751" s="119">
        <v>0.0007794820428577924</v>
      </c>
      <c r="D751" s="81" t="s">
        <v>2084</v>
      </c>
      <c r="E751" s="81" t="b">
        <v>0</v>
      </c>
      <c r="F751" s="81" t="b">
        <v>0</v>
      </c>
      <c r="G751" s="81" t="b">
        <v>0</v>
      </c>
    </row>
    <row r="752" spans="1:7" ht="15">
      <c r="A752" s="81" t="s">
        <v>2008</v>
      </c>
      <c r="B752" s="81">
        <v>2</v>
      </c>
      <c r="C752" s="119">
        <v>0.0007794820428577924</v>
      </c>
      <c r="D752" s="81" t="s">
        <v>2084</v>
      </c>
      <c r="E752" s="81" t="b">
        <v>0</v>
      </c>
      <c r="F752" s="81" t="b">
        <v>0</v>
      </c>
      <c r="G752" s="81" t="b">
        <v>0</v>
      </c>
    </row>
    <row r="753" spans="1:7" ht="15">
      <c r="A753" s="81" t="s">
        <v>2009</v>
      </c>
      <c r="B753" s="81">
        <v>2</v>
      </c>
      <c r="C753" s="119">
        <v>0.0008997016896884558</v>
      </c>
      <c r="D753" s="81" t="s">
        <v>2084</v>
      </c>
      <c r="E753" s="81" t="b">
        <v>0</v>
      </c>
      <c r="F753" s="81" t="b">
        <v>0</v>
      </c>
      <c r="G753" s="81" t="b">
        <v>0</v>
      </c>
    </row>
    <row r="754" spans="1:7" ht="15">
      <c r="A754" s="81" t="s">
        <v>2010</v>
      </c>
      <c r="B754" s="81">
        <v>2</v>
      </c>
      <c r="C754" s="119">
        <v>0.0008997016896884558</v>
      </c>
      <c r="D754" s="81" t="s">
        <v>2084</v>
      </c>
      <c r="E754" s="81" t="b">
        <v>0</v>
      </c>
      <c r="F754" s="81" t="b">
        <v>0</v>
      </c>
      <c r="G754" s="81" t="b">
        <v>0</v>
      </c>
    </row>
    <row r="755" spans="1:7" ht="15">
      <c r="A755" s="81" t="s">
        <v>2011</v>
      </c>
      <c r="B755" s="81">
        <v>2</v>
      </c>
      <c r="C755" s="119">
        <v>0.0008997016896884558</v>
      </c>
      <c r="D755" s="81" t="s">
        <v>2084</v>
      </c>
      <c r="E755" s="81" t="b">
        <v>0</v>
      </c>
      <c r="F755" s="81" t="b">
        <v>0</v>
      </c>
      <c r="G755" s="81" t="b">
        <v>0</v>
      </c>
    </row>
    <row r="756" spans="1:7" ht="15">
      <c r="A756" s="81" t="s">
        <v>2012</v>
      </c>
      <c r="B756" s="81">
        <v>2</v>
      </c>
      <c r="C756" s="119">
        <v>0.0008997016896884558</v>
      </c>
      <c r="D756" s="81" t="s">
        <v>2084</v>
      </c>
      <c r="E756" s="81" t="b">
        <v>0</v>
      </c>
      <c r="F756" s="81" t="b">
        <v>0</v>
      </c>
      <c r="G756" s="81" t="b">
        <v>0</v>
      </c>
    </row>
    <row r="757" spans="1:7" ht="15">
      <c r="A757" s="81" t="s">
        <v>2013</v>
      </c>
      <c r="B757" s="81">
        <v>2</v>
      </c>
      <c r="C757" s="119">
        <v>0.0008997016896884558</v>
      </c>
      <c r="D757" s="81" t="s">
        <v>2084</v>
      </c>
      <c r="E757" s="81" t="b">
        <v>0</v>
      </c>
      <c r="F757" s="81" t="b">
        <v>0</v>
      </c>
      <c r="G757" s="81" t="b">
        <v>0</v>
      </c>
    </row>
    <row r="758" spans="1:7" ht="15">
      <c r="A758" s="81" t="s">
        <v>2014</v>
      </c>
      <c r="B758" s="81">
        <v>2</v>
      </c>
      <c r="C758" s="119">
        <v>0.0007794820428577924</v>
      </c>
      <c r="D758" s="81" t="s">
        <v>2084</v>
      </c>
      <c r="E758" s="81" t="b">
        <v>0</v>
      </c>
      <c r="F758" s="81" t="b">
        <v>0</v>
      </c>
      <c r="G758" s="81" t="b">
        <v>0</v>
      </c>
    </row>
    <row r="759" spans="1:7" ht="15">
      <c r="A759" s="81" t="s">
        <v>2015</v>
      </c>
      <c r="B759" s="81">
        <v>2</v>
      </c>
      <c r="C759" s="119">
        <v>0.0007794820428577924</v>
      </c>
      <c r="D759" s="81" t="s">
        <v>2084</v>
      </c>
      <c r="E759" s="81" t="b">
        <v>0</v>
      </c>
      <c r="F759" s="81" t="b">
        <v>0</v>
      </c>
      <c r="G759" s="81" t="b">
        <v>0</v>
      </c>
    </row>
    <row r="760" spans="1:7" ht="15">
      <c r="A760" s="81" t="s">
        <v>2016</v>
      </c>
      <c r="B760" s="81">
        <v>2</v>
      </c>
      <c r="C760" s="119">
        <v>0.0007794820428577924</v>
      </c>
      <c r="D760" s="81" t="s">
        <v>2084</v>
      </c>
      <c r="E760" s="81" t="b">
        <v>0</v>
      </c>
      <c r="F760" s="81" t="b">
        <v>0</v>
      </c>
      <c r="G760" s="81" t="b">
        <v>0</v>
      </c>
    </row>
    <row r="761" spans="1:7" ht="15">
      <c r="A761" s="81" t="s">
        <v>2017</v>
      </c>
      <c r="B761" s="81">
        <v>2</v>
      </c>
      <c r="C761" s="119">
        <v>0.0007794820428577924</v>
      </c>
      <c r="D761" s="81" t="s">
        <v>2084</v>
      </c>
      <c r="E761" s="81" t="b">
        <v>0</v>
      </c>
      <c r="F761" s="81" t="b">
        <v>0</v>
      </c>
      <c r="G761" s="81" t="b">
        <v>0</v>
      </c>
    </row>
    <row r="762" spans="1:7" ht="15">
      <c r="A762" s="81" t="s">
        <v>2018</v>
      </c>
      <c r="B762" s="81">
        <v>2</v>
      </c>
      <c r="C762" s="119">
        <v>0.0007794820428577924</v>
      </c>
      <c r="D762" s="81" t="s">
        <v>2084</v>
      </c>
      <c r="E762" s="81" t="b">
        <v>0</v>
      </c>
      <c r="F762" s="81" t="b">
        <v>0</v>
      </c>
      <c r="G762" s="81" t="b">
        <v>0</v>
      </c>
    </row>
    <row r="763" spans="1:7" ht="15">
      <c r="A763" s="81" t="s">
        <v>2019</v>
      </c>
      <c r="B763" s="81">
        <v>2</v>
      </c>
      <c r="C763" s="119">
        <v>0.0007794820428577924</v>
      </c>
      <c r="D763" s="81" t="s">
        <v>2084</v>
      </c>
      <c r="E763" s="81" t="b">
        <v>0</v>
      </c>
      <c r="F763" s="81" t="b">
        <v>1</v>
      </c>
      <c r="G763" s="81" t="b">
        <v>0</v>
      </c>
    </row>
    <row r="764" spans="1:7" ht="15">
      <c r="A764" s="81" t="s">
        <v>2020</v>
      </c>
      <c r="B764" s="81">
        <v>2</v>
      </c>
      <c r="C764" s="119">
        <v>0.0007794820428577924</v>
      </c>
      <c r="D764" s="81" t="s">
        <v>2084</v>
      </c>
      <c r="E764" s="81" t="b">
        <v>0</v>
      </c>
      <c r="F764" s="81" t="b">
        <v>0</v>
      </c>
      <c r="G764" s="81" t="b">
        <v>0</v>
      </c>
    </row>
    <row r="765" spans="1:7" ht="15">
      <c r="A765" s="81" t="s">
        <v>2021</v>
      </c>
      <c r="B765" s="81">
        <v>2</v>
      </c>
      <c r="C765" s="119">
        <v>0.0007794820428577924</v>
      </c>
      <c r="D765" s="81" t="s">
        <v>2084</v>
      </c>
      <c r="E765" s="81" t="b">
        <v>1</v>
      </c>
      <c r="F765" s="81" t="b">
        <v>0</v>
      </c>
      <c r="G765" s="81" t="b">
        <v>0</v>
      </c>
    </row>
    <row r="766" spans="1:7" ht="15">
      <c r="A766" s="81" t="s">
        <v>2022</v>
      </c>
      <c r="B766" s="81">
        <v>2</v>
      </c>
      <c r="C766" s="119">
        <v>0.0007794820428577924</v>
      </c>
      <c r="D766" s="81" t="s">
        <v>2084</v>
      </c>
      <c r="E766" s="81" t="b">
        <v>0</v>
      </c>
      <c r="F766" s="81" t="b">
        <v>0</v>
      </c>
      <c r="G766" s="81" t="b">
        <v>0</v>
      </c>
    </row>
    <row r="767" spans="1:7" ht="15">
      <c r="A767" s="81" t="s">
        <v>2023</v>
      </c>
      <c r="B767" s="81">
        <v>2</v>
      </c>
      <c r="C767" s="119">
        <v>0.0007794820428577924</v>
      </c>
      <c r="D767" s="81" t="s">
        <v>2084</v>
      </c>
      <c r="E767" s="81" t="b">
        <v>0</v>
      </c>
      <c r="F767" s="81" t="b">
        <v>0</v>
      </c>
      <c r="G767" s="81" t="b">
        <v>0</v>
      </c>
    </row>
    <row r="768" spans="1:7" ht="15">
      <c r="A768" s="81" t="s">
        <v>2024</v>
      </c>
      <c r="B768" s="81">
        <v>2</v>
      </c>
      <c r="C768" s="119">
        <v>0.0007794820428577924</v>
      </c>
      <c r="D768" s="81" t="s">
        <v>2084</v>
      </c>
      <c r="E768" s="81" t="b">
        <v>0</v>
      </c>
      <c r="F768" s="81" t="b">
        <v>0</v>
      </c>
      <c r="G768" s="81" t="b">
        <v>0</v>
      </c>
    </row>
    <row r="769" spans="1:7" ht="15">
      <c r="A769" s="81" t="s">
        <v>2025</v>
      </c>
      <c r="B769" s="81">
        <v>2</v>
      </c>
      <c r="C769" s="119">
        <v>0.0008997016896884558</v>
      </c>
      <c r="D769" s="81" t="s">
        <v>2084</v>
      </c>
      <c r="E769" s="81" t="b">
        <v>0</v>
      </c>
      <c r="F769" s="81" t="b">
        <v>0</v>
      </c>
      <c r="G769" s="81" t="b">
        <v>0</v>
      </c>
    </row>
    <row r="770" spans="1:7" ht="15">
      <c r="A770" s="81" t="s">
        <v>2026</v>
      </c>
      <c r="B770" s="81">
        <v>2</v>
      </c>
      <c r="C770" s="119">
        <v>0.0007794820428577924</v>
      </c>
      <c r="D770" s="81" t="s">
        <v>2084</v>
      </c>
      <c r="E770" s="81" t="b">
        <v>0</v>
      </c>
      <c r="F770" s="81" t="b">
        <v>0</v>
      </c>
      <c r="G770" s="81" t="b">
        <v>0</v>
      </c>
    </row>
    <row r="771" spans="1:7" ht="15">
      <c r="A771" s="81" t="s">
        <v>2027</v>
      </c>
      <c r="B771" s="81">
        <v>2</v>
      </c>
      <c r="C771" s="119">
        <v>0.0008997016896884558</v>
      </c>
      <c r="D771" s="81" t="s">
        <v>2084</v>
      </c>
      <c r="E771" s="81" t="b">
        <v>0</v>
      </c>
      <c r="F771" s="81" t="b">
        <v>0</v>
      </c>
      <c r="G771" s="81" t="b">
        <v>0</v>
      </c>
    </row>
    <row r="772" spans="1:7" ht="15">
      <c r="A772" s="81" t="s">
        <v>2028</v>
      </c>
      <c r="B772" s="81">
        <v>2</v>
      </c>
      <c r="C772" s="119">
        <v>0.0007794820428577924</v>
      </c>
      <c r="D772" s="81" t="s">
        <v>2084</v>
      </c>
      <c r="E772" s="81" t="b">
        <v>0</v>
      </c>
      <c r="F772" s="81" t="b">
        <v>0</v>
      </c>
      <c r="G772" s="81" t="b">
        <v>0</v>
      </c>
    </row>
    <row r="773" spans="1:7" ht="15">
      <c r="A773" s="81" t="s">
        <v>2029</v>
      </c>
      <c r="B773" s="81">
        <v>2</v>
      </c>
      <c r="C773" s="119">
        <v>0.0008997016896884558</v>
      </c>
      <c r="D773" s="81" t="s">
        <v>2084</v>
      </c>
      <c r="E773" s="81" t="b">
        <v>0</v>
      </c>
      <c r="F773" s="81" t="b">
        <v>0</v>
      </c>
      <c r="G773" s="81" t="b">
        <v>0</v>
      </c>
    </row>
    <row r="774" spans="1:7" ht="15">
      <c r="A774" s="81" t="s">
        <v>2030</v>
      </c>
      <c r="B774" s="81">
        <v>2</v>
      </c>
      <c r="C774" s="119">
        <v>0.0008997016896884558</v>
      </c>
      <c r="D774" s="81" t="s">
        <v>2084</v>
      </c>
      <c r="E774" s="81" t="b">
        <v>0</v>
      </c>
      <c r="F774" s="81" t="b">
        <v>0</v>
      </c>
      <c r="G774" s="81" t="b">
        <v>0</v>
      </c>
    </row>
    <row r="775" spans="1:7" ht="15">
      <c r="A775" s="81" t="s">
        <v>2031</v>
      </c>
      <c r="B775" s="81">
        <v>2</v>
      </c>
      <c r="C775" s="119">
        <v>0.0008997016896884558</v>
      </c>
      <c r="D775" s="81" t="s">
        <v>2084</v>
      </c>
      <c r="E775" s="81" t="b">
        <v>0</v>
      </c>
      <c r="F775" s="81" t="b">
        <v>0</v>
      </c>
      <c r="G775" s="81" t="b">
        <v>0</v>
      </c>
    </row>
    <row r="776" spans="1:7" ht="15">
      <c r="A776" s="81" t="s">
        <v>2032</v>
      </c>
      <c r="B776" s="81">
        <v>2</v>
      </c>
      <c r="C776" s="119">
        <v>0.0008997016896884558</v>
      </c>
      <c r="D776" s="81" t="s">
        <v>2084</v>
      </c>
      <c r="E776" s="81" t="b">
        <v>0</v>
      </c>
      <c r="F776" s="81" t="b">
        <v>0</v>
      </c>
      <c r="G776" s="81" t="b">
        <v>0</v>
      </c>
    </row>
    <row r="777" spans="1:7" ht="15">
      <c r="A777" s="81" t="s">
        <v>2033</v>
      </c>
      <c r="B777" s="81">
        <v>2</v>
      </c>
      <c r="C777" s="119">
        <v>0.0008997016896884558</v>
      </c>
      <c r="D777" s="81" t="s">
        <v>2084</v>
      </c>
      <c r="E777" s="81" t="b">
        <v>0</v>
      </c>
      <c r="F777" s="81" t="b">
        <v>0</v>
      </c>
      <c r="G777" s="81" t="b">
        <v>0</v>
      </c>
    </row>
    <row r="778" spans="1:7" ht="15">
      <c r="A778" s="81" t="s">
        <v>471</v>
      </c>
      <c r="B778" s="81">
        <v>2</v>
      </c>
      <c r="C778" s="119">
        <v>0.0007794820428577924</v>
      </c>
      <c r="D778" s="81" t="s">
        <v>2084</v>
      </c>
      <c r="E778" s="81" t="b">
        <v>0</v>
      </c>
      <c r="F778" s="81" t="b">
        <v>0</v>
      </c>
      <c r="G778" s="81" t="b">
        <v>0</v>
      </c>
    </row>
    <row r="779" spans="1:7" ht="15">
      <c r="A779" s="81" t="s">
        <v>2034</v>
      </c>
      <c r="B779" s="81">
        <v>2</v>
      </c>
      <c r="C779" s="119">
        <v>0.0007794820428577924</v>
      </c>
      <c r="D779" s="81" t="s">
        <v>2084</v>
      </c>
      <c r="E779" s="81" t="b">
        <v>0</v>
      </c>
      <c r="F779" s="81" t="b">
        <v>0</v>
      </c>
      <c r="G779" s="81" t="b">
        <v>0</v>
      </c>
    </row>
    <row r="780" spans="1:7" ht="15">
      <c r="A780" s="81" t="s">
        <v>2035</v>
      </c>
      <c r="B780" s="81">
        <v>2</v>
      </c>
      <c r="C780" s="119">
        <v>0.0007794820428577924</v>
      </c>
      <c r="D780" s="81" t="s">
        <v>2084</v>
      </c>
      <c r="E780" s="81" t="b">
        <v>0</v>
      </c>
      <c r="F780" s="81" t="b">
        <v>0</v>
      </c>
      <c r="G780" s="81" t="b">
        <v>0</v>
      </c>
    </row>
    <row r="781" spans="1:7" ht="15">
      <c r="A781" s="81" t="s">
        <v>2036</v>
      </c>
      <c r="B781" s="81">
        <v>2</v>
      </c>
      <c r="C781" s="119">
        <v>0.0007794820428577924</v>
      </c>
      <c r="D781" s="81" t="s">
        <v>2084</v>
      </c>
      <c r="E781" s="81" t="b">
        <v>0</v>
      </c>
      <c r="F781" s="81" t="b">
        <v>0</v>
      </c>
      <c r="G781" s="81" t="b">
        <v>0</v>
      </c>
    </row>
    <row r="782" spans="1:7" ht="15">
      <c r="A782" s="81" t="s">
        <v>2037</v>
      </c>
      <c r="B782" s="81">
        <v>2</v>
      </c>
      <c r="C782" s="119">
        <v>0.0007794820428577924</v>
      </c>
      <c r="D782" s="81" t="s">
        <v>2084</v>
      </c>
      <c r="E782" s="81" t="b">
        <v>0</v>
      </c>
      <c r="F782" s="81" t="b">
        <v>0</v>
      </c>
      <c r="G782" s="81" t="b">
        <v>0</v>
      </c>
    </row>
    <row r="783" spans="1:7" ht="15">
      <c r="A783" s="81" t="s">
        <v>2038</v>
      </c>
      <c r="B783" s="81">
        <v>2</v>
      </c>
      <c r="C783" s="119">
        <v>0.0007794820428577924</v>
      </c>
      <c r="D783" s="81" t="s">
        <v>2084</v>
      </c>
      <c r="E783" s="81" t="b">
        <v>0</v>
      </c>
      <c r="F783" s="81" t="b">
        <v>0</v>
      </c>
      <c r="G783" s="81" t="b">
        <v>0</v>
      </c>
    </row>
    <row r="784" spans="1:7" ht="15">
      <c r="A784" s="81" t="s">
        <v>2039</v>
      </c>
      <c r="B784" s="81">
        <v>2</v>
      </c>
      <c r="C784" s="119">
        <v>0.0007794820428577924</v>
      </c>
      <c r="D784" s="81" t="s">
        <v>2084</v>
      </c>
      <c r="E784" s="81" t="b">
        <v>0</v>
      </c>
      <c r="F784" s="81" t="b">
        <v>0</v>
      </c>
      <c r="G784" s="81" t="b">
        <v>0</v>
      </c>
    </row>
    <row r="785" spans="1:7" ht="15">
      <c r="A785" s="81" t="s">
        <v>2040</v>
      </c>
      <c r="B785" s="81">
        <v>2</v>
      </c>
      <c r="C785" s="119">
        <v>0.0007794820428577924</v>
      </c>
      <c r="D785" s="81" t="s">
        <v>2084</v>
      </c>
      <c r="E785" s="81" t="b">
        <v>0</v>
      </c>
      <c r="F785" s="81" t="b">
        <v>0</v>
      </c>
      <c r="G785" s="81" t="b">
        <v>0</v>
      </c>
    </row>
    <row r="786" spans="1:7" ht="15">
      <c r="A786" s="81" t="s">
        <v>2041</v>
      </c>
      <c r="B786" s="81">
        <v>2</v>
      </c>
      <c r="C786" s="119">
        <v>0.0008997016896884558</v>
      </c>
      <c r="D786" s="81" t="s">
        <v>2084</v>
      </c>
      <c r="E786" s="81" t="b">
        <v>0</v>
      </c>
      <c r="F786" s="81" t="b">
        <v>0</v>
      </c>
      <c r="G786" s="81" t="b">
        <v>0</v>
      </c>
    </row>
    <row r="787" spans="1:7" ht="15">
      <c r="A787" s="81" t="s">
        <v>2042</v>
      </c>
      <c r="B787" s="81">
        <v>2</v>
      </c>
      <c r="C787" s="119">
        <v>0.0008997016896884558</v>
      </c>
      <c r="D787" s="81" t="s">
        <v>2084</v>
      </c>
      <c r="E787" s="81" t="b">
        <v>0</v>
      </c>
      <c r="F787" s="81" t="b">
        <v>1</v>
      </c>
      <c r="G787" s="81" t="b">
        <v>0</v>
      </c>
    </row>
    <row r="788" spans="1:7" ht="15">
      <c r="A788" s="81" t="s">
        <v>2043</v>
      </c>
      <c r="B788" s="81">
        <v>2</v>
      </c>
      <c r="C788" s="119">
        <v>0.0007794820428577924</v>
      </c>
      <c r="D788" s="81" t="s">
        <v>2084</v>
      </c>
      <c r="E788" s="81" t="b">
        <v>0</v>
      </c>
      <c r="F788" s="81" t="b">
        <v>0</v>
      </c>
      <c r="G788" s="81" t="b">
        <v>0</v>
      </c>
    </row>
    <row r="789" spans="1:7" ht="15">
      <c r="A789" s="81" t="s">
        <v>470</v>
      </c>
      <c r="B789" s="81">
        <v>2</v>
      </c>
      <c r="C789" s="119">
        <v>0.0007794820428577924</v>
      </c>
      <c r="D789" s="81" t="s">
        <v>2084</v>
      </c>
      <c r="E789" s="81" t="b">
        <v>0</v>
      </c>
      <c r="F789" s="81" t="b">
        <v>0</v>
      </c>
      <c r="G789" s="81" t="b">
        <v>0</v>
      </c>
    </row>
    <row r="790" spans="1:7" ht="15">
      <c r="A790" s="81" t="s">
        <v>2044</v>
      </c>
      <c r="B790" s="81">
        <v>2</v>
      </c>
      <c r="C790" s="119">
        <v>0.0007794820428577924</v>
      </c>
      <c r="D790" s="81" t="s">
        <v>2084</v>
      </c>
      <c r="E790" s="81" t="b">
        <v>0</v>
      </c>
      <c r="F790" s="81" t="b">
        <v>0</v>
      </c>
      <c r="G790" s="81" t="b">
        <v>0</v>
      </c>
    </row>
    <row r="791" spans="1:7" ht="15">
      <c r="A791" s="81" t="s">
        <v>2045</v>
      </c>
      <c r="B791" s="81">
        <v>2</v>
      </c>
      <c r="C791" s="119">
        <v>0.0007794820428577924</v>
      </c>
      <c r="D791" s="81" t="s">
        <v>2084</v>
      </c>
      <c r="E791" s="81" t="b">
        <v>0</v>
      </c>
      <c r="F791" s="81" t="b">
        <v>0</v>
      </c>
      <c r="G791" s="81" t="b">
        <v>0</v>
      </c>
    </row>
    <row r="792" spans="1:7" ht="15">
      <c r="A792" s="81" t="s">
        <v>2046</v>
      </c>
      <c r="B792" s="81">
        <v>2</v>
      </c>
      <c r="C792" s="119">
        <v>0.0007794820428577924</v>
      </c>
      <c r="D792" s="81" t="s">
        <v>2084</v>
      </c>
      <c r="E792" s="81" t="b">
        <v>0</v>
      </c>
      <c r="F792" s="81" t="b">
        <v>1</v>
      </c>
      <c r="G792" s="81" t="b">
        <v>0</v>
      </c>
    </row>
    <row r="793" spans="1:7" ht="15">
      <c r="A793" s="81" t="s">
        <v>2047</v>
      </c>
      <c r="B793" s="81">
        <v>2</v>
      </c>
      <c r="C793" s="119">
        <v>0.0007794820428577924</v>
      </c>
      <c r="D793" s="81" t="s">
        <v>2084</v>
      </c>
      <c r="E793" s="81" t="b">
        <v>0</v>
      </c>
      <c r="F793" s="81" t="b">
        <v>0</v>
      </c>
      <c r="G793" s="81" t="b">
        <v>0</v>
      </c>
    </row>
    <row r="794" spans="1:7" ht="15">
      <c r="A794" s="81" t="s">
        <v>2048</v>
      </c>
      <c r="B794" s="81">
        <v>2</v>
      </c>
      <c r="C794" s="119">
        <v>0.0007794820428577924</v>
      </c>
      <c r="D794" s="81" t="s">
        <v>2084</v>
      </c>
      <c r="E794" s="81" t="b">
        <v>0</v>
      </c>
      <c r="F794" s="81" t="b">
        <v>0</v>
      </c>
      <c r="G794" s="81" t="b">
        <v>0</v>
      </c>
    </row>
    <row r="795" spans="1:7" ht="15">
      <c r="A795" s="81" t="s">
        <v>2049</v>
      </c>
      <c r="B795" s="81">
        <v>2</v>
      </c>
      <c r="C795" s="119">
        <v>0.0007794820428577924</v>
      </c>
      <c r="D795" s="81" t="s">
        <v>2084</v>
      </c>
      <c r="E795" s="81" t="b">
        <v>0</v>
      </c>
      <c r="F795" s="81" t="b">
        <v>0</v>
      </c>
      <c r="G795" s="81" t="b">
        <v>0</v>
      </c>
    </row>
    <row r="796" spans="1:7" ht="15">
      <c r="A796" s="81" t="s">
        <v>2050</v>
      </c>
      <c r="B796" s="81">
        <v>2</v>
      </c>
      <c r="C796" s="119">
        <v>0.0007794820428577924</v>
      </c>
      <c r="D796" s="81" t="s">
        <v>2084</v>
      </c>
      <c r="E796" s="81" t="b">
        <v>0</v>
      </c>
      <c r="F796" s="81" t="b">
        <v>0</v>
      </c>
      <c r="G796" s="81" t="b">
        <v>0</v>
      </c>
    </row>
    <row r="797" spans="1:7" ht="15">
      <c r="A797" s="81" t="s">
        <v>2051</v>
      </c>
      <c r="B797" s="81">
        <v>2</v>
      </c>
      <c r="C797" s="119">
        <v>0.0007794820428577924</v>
      </c>
      <c r="D797" s="81" t="s">
        <v>2084</v>
      </c>
      <c r="E797" s="81" t="b">
        <v>0</v>
      </c>
      <c r="F797" s="81" t="b">
        <v>0</v>
      </c>
      <c r="G797" s="81" t="b">
        <v>0</v>
      </c>
    </row>
    <row r="798" spans="1:7" ht="15">
      <c r="A798" s="81" t="s">
        <v>2052</v>
      </c>
      <c r="B798" s="81">
        <v>2</v>
      </c>
      <c r="C798" s="119">
        <v>0.0007794820428577924</v>
      </c>
      <c r="D798" s="81" t="s">
        <v>2084</v>
      </c>
      <c r="E798" s="81" t="b">
        <v>0</v>
      </c>
      <c r="F798" s="81" t="b">
        <v>0</v>
      </c>
      <c r="G798" s="81" t="b">
        <v>0</v>
      </c>
    </row>
    <row r="799" spans="1:7" ht="15">
      <c r="A799" s="81" t="s">
        <v>2053</v>
      </c>
      <c r="B799" s="81">
        <v>2</v>
      </c>
      <c r="C799" s="119">
        <v>0.0007794820428577924</v>
      </c>
      <c r="D799" s="81" t="s">
        <v>2084</v>
      </c>
      <c r="E799" s="81" t="b">
        <v>0</v>
      </c>
      <c r="F799" s="81" t="b">
        <v>0</v>
      </c>
      <c r="G799" s="81" t="b">
        <v>0</v>
      </c>
    </row>
    <row r="800" spans="1:7" ht="15">
      <c r="A800" s="81" t="s">
        <v>2054</v>
      </c>
      <c r="B800" s="81">
        <v>2</v>
      </c>
      <c r="C800" s="119">
        <v>0.0007794820428577924</v>
      </c>
      <c r="D800" s="81" t="s">
        <v>2084</v>
      </c>
      <c r="E800" s="81" t="b">
        <v>0</v>
      </c>
      <c r="F800" s="81" t="b">
        <v>0</v>
      </c>
      <c r="G800" s="81" t="b">
        <v>0</v>
      </c>
    </row>
    <row r="801" spans="1:7" ht="15">
      <c r="A801" s="81" t="s">
        <v>2055</v>
      </c>
      <c r="B801" s="81">
        <v>2</v>
      </c>
      <c r="C801" s="119">
        <v>0.0007794820428577924</v>
      </c>
      <c r="D801" s="81" t="s">
        <v>2084</v>
      </c>
      <c r="E801" s="81" t="b">
        <v>0</v>
      </c>
      <c r="F801" s="81" t="b">
        <v>0</v>
      </c>
      <c r="G801" s="81" t="b">
        <v>0</v>
      </c>
    </row>
    <row r="802" spans="1:7" ht="15">
      <c r="A802" s="81" t="s">
        <v>2056</v>
      </c>
      <c r="B802" s="81">
        <v>2</v>
      </c>
      <c r="C802" s="119">
        <v>0.0007794820428577924</v>
      </c>
      <c r="D802" s="81" t="s">
        <v>2084</v>
      </c>
      <c r="E802" s="81" t="b">
        <v>0</v>
      </c>
      <c r="F802" s="81" t="b">
        <v>0</v>
      </c>
      <c r="G802" s="81" t="b">
        <v>0</v>
      </c>
    </row>
    <row r="803" spans="1:7" ht="15">
      <c r="A803" s="81" t="s">
        <v>2057</v>
      </c>
      <c r="B803" s="81">
        <v>2</v>
      </c>
      <c r="C803" s="119">
        <v>0.0007794820428577924</v>
      </c>
      <c r="D803" s="81" t="s">
        <v>2084</v>
      </c>
      <c r="E803" s="81" t="b">
        <v>0</v>
      </c>
      <c r="F803" s="81" t="b">
        <v>0</v>
      </c>
      <c r="G803" s="81" t="b">
        <v>0</v>
      </c>
    </row>
    <row r="804" spans="1:7" ht="15">
      <c r="A804" s="81" t="s">
        <v>2058</v>
      </c>
      <c r="B804" s="81">
        <v>2</v>
      </c>
      <c r="C804" s="119">
        <v>0.0007794820428577924</v>
      </c>
      <c r="D804" s="81" t="s">
        <v>2084</v>
      </c>
      <c r="E804" s="81" t="b">
        <v>0</v>
      </c>
      <c r="F804" s="81" t="b">
        <v>0</v>
      </c>
      <c r="G804" s="81" t="b">
        <v>0</v>
      </c>
    </row>
    <row r="805" spans="1:7" ht="15">
      <c r="A805" s="81" t="s">
        <v>2059</v>
      </c>
      <c r="B805" s="81">
        <v>2</v>
      </c>
      <c r="C805" s="119">
        <v>0.0007794820428577924</v>
      </c>
      <c r="D805" s="81" t="s">
        <v>2084</v>
      </c>
      <c r="E805" s="81" t="b">
        <v>0</v>
      </c>
      <c r="F805" s="81" t="b">
        <v>0</v>
      </c>
      <c r="G805" s="81" t="b">
        <v>0</v>
      </c>
    </row>
    <row r="806" spans="1:7" ht="15">
      <c r="A806" s="81" t="s">
        <v>2060</v>
      </c>
      <c r="B806" s="81">
        <v>2</v>
      </c>
      <c r="C806" s="119">
        <v>0.0007794820428577924</v>
      </c>
      <c r="D806" s="81" t="s">
        <v>2084</v>
      </c>
      <c r="E806" s="81" t="b">
        <v>0</v>
      </c>
      <c r="F806" s="81" t="b">
        <v>0</v>
      </c>
      <c r="G806" s="81" t="b">
        <v>0</v>
      </c>
    </row>
    <row r="807" spans="1:7" ht="15">
      <c r="A807" s="81" t="s">
        <v>2061</v>
      </c>
      <c r="B807" s="81">
        <v>2</v>
      </c>
      <c r="C807" s="119">
        <v>0.0007794820428577924</v>
      </c>
      <c r="D807" s="81" t="s">
        <v>2084</v>
      </c>
      <c r="E807" s="81" t="b">
        <v>0</v>
      </c>
      <c r="F807" s="81" t="b">
        <v>0</v>
      </c>
      <c r="G807" s="81" t="b">
        <v>0</v>
      </c>
    </row>
    <row r="808" spans="1:7" ht="15">
      <c r="A808" s="81" t="s">
        <v>2062</v>
      </c>
      <c r="B808" s="81">
        <v>2</v>
      </c>
      <c r="C808" s="119">
        <v>0.0007794820428577924</v>
      </c>
      <c r="D808" s="81" t="s">
        <v>2084</v>
      </c>
      <c r="E808" s="81" t="b">
        <v>0</v>
      </c>
      <c r="F808" s="81" t="b">
        <v>0</v>
      </c>
      <c r="G808" s="81" t="b">
        <v>0</v>
      </c>
    </row>
    <row r="809" spans="1:7" ht="15">
      <c r="A809" s="81" t="s">
        <v>2063</v>
      </c>
      <c r="B809" s="81">
        <v>2</v>
      </c>
      <c r="C809" s="119">
        <v>0.0007794820428577924</v>
      </c>
      <c r="D809" s="81" t="s">
        <v>2084</v>
      </c>
      <c r="E809" s="81" t="b">
        <v>0</v>
      </c>
      <c r="F809" s="81" t="b">
        <v>0</v>
      </c>
      <c r="G809" s="81" t="b">
        <v>0</v>
      </c>
    </row>
    <row r="810" spans="1:7" ht="15">
      <c r="A810" s="81" t="s">
        <v>2064</v>
      </c>
      <c r="B810" s="81">
        <v>2</v>
      </c>
      <c r="C810" s="119">
        <v>0.0007794820428577924</v>
      </c>
      <c r="D810" s="81" t="s">
        <v>2084</v>
      </c>
      <c r="E810" s="81" t="b">
        <v>0</v>
      </c>
      <c r="F810" s="81" t="b">
        <v>0</v>
      </c>
      <c r="G810" s="81" t="b">
        <v>0</v>
      </c>
    </row>
    <row r="811" spans="1:7" ht="15">
      <c r="A811" s="81" t="s">
        <v>2065</v>
      </c>
      <c r="B811" s="81">
        <v>2</v>
      </c>
      <c r="C811" s="119">
        <v>0.0007794820428577924</v>
      </c>
      <c r="D811" s="81" t="s">
        <v>2084</v>
      </c>
      <c r="E811" s="81" t="b">
        <v>0</v>
      </c>
      <c r="F811" s="81" t="b">
        <v>0</v>
      </c>
      <c r="G811" s="81" t="b">
        <v>0</v>
      </c>
    </row>
    <row r="812" spans="1:7" ht="15">
      <c r="A812" s="81" t="s">
        <v>2066</v>
      </c>
      <c r="B812" s="81">
        <v>2</v>
      </c>
      <c r="C812" s="119">
        <v>0.0007794820428577924</v>
      </c>
      <c r="D812" s="81" t="s">
        <v>2084</v>
      </c>
      <c r="E812" s="81" t="b">
        <v>0</v>
      </c>
      <c r="F812" s="81" t="b">
        <v>0</v>
      </c>
      <c r="G812" s="81" t="b">
        <v>0</v>
      </c>
    </row>
    <row r="813" spans="1:7" ht="15">
      <c r="A813" s="81" t="s">
        <v>2067</v>
      </c>
      <c r="B813" s="81">
        <v>2</v>
      </c>
      <c r="C813" s="119">
        <v>0.0007794820428577924</v>
      </c>
      <c r="D813" s="81" t="s">
        <v>2084</v>
      </c>
      <c r="E813" s="81" t="b">
        <v>0</v>
      </c>
      <c r="F813" s="81" t="b">
        <v>0</v>
      </c>
      <c r="G813" s="81" t="b">
        <v>0</v>
      </c>
    </row>
    <row r="814" spans="1:7" ht="15">
      <c r="A814" s="81" t="s">
        <v>2068</v>
      </c>
      <c r="B814" s="81">
        <v>2</v>
      </c>
      <c r="C814" s="119">
        <v>0.0007794820428577924</v>
      </c>
      <c r="D814" s="81" t="s">
        <v>2084</v>
      </c>
      <c r="E814" s="81" t="b">
        <v>0</v>
      </c>
      <c r="F814" s="81" t="b">
        <v>0</v>
      </c>
      <c r="G814" s="81" t="b">
        <v>0</v>
      </c>
    </row>
    <row r="815" spans="1:7" ht="15">
      <c r="A815" s="81" t="s">
        <v>2069</v>
      </c>
      <c r="B815" s="81">
        <v>2</v>
      </c>
      <c r="C815" s="119">
        <v>0.0007794820428577924</v>
      </c>
      <c r="D815" s="81" t="s">
        <v>2084</v>
      </c>
      <c r="E815" s="81" t="b">
        <v>0</v>
      </c>
      <c r="F815" s="81" t="b">
        <v>0</v>
      </c>
      <c r="G815" s="81" t="b">
        <v>0</v>
      </c>
    </row>
    <row r="816" spans="1:7" ht="15">
      <c r="A816" s="81" t="s">
        <v>2070</v>
      </c>
      <c r="B816" s="81">
        <v>2</v>
      </c>
      <c r="C816" s="119">
        <v>0.0007794820428577924</v>
      </c>
      <c r="D816" s="81" t="s">
        <v>2084</v>
      </c>
      <c r="E816" s="81" t="b">
        <v>0</v>
      </c>
      <c r="F816" s="81" t="b">
        <v>0</v>
      </c>
      <c r="G816" s="81" t="b">
        <v>0</v>
      </c>
    </row>
    <row r="817" spans="1:7" ht="15">
      <c r="A817" s="81" t="s">
        <v>2071</v>
      </c>
      <c r="B817" s="81">
        <v>2</v>
      </c>
      <c r="C817" s="119">
        <v>0.0007794820428577924</v>
      </c>
      <c r="D817" s="81" t="s">
        <v>2084</v>
      </c>
      <c r="E817" s="81" t="b">
        <v>0</v>
      </c>
      <c r="F817" s="81" t="b">
        <v>0</v>
      </c>
      <c r="G817" s="81" t="b">
        <v>0</v>
      </c>
    </row>
    <row r="818" spans="1:7" ht="15">
      <c r="A818" s="81" t="s">
        <v>2072</v>
      </c>
      <c r="B818" s="81">
        <v>2</v>
      </c>
      <c r="C818" s="119">
        <v>0.0007794820428577924</v>
      </c>
      <c r="D818" s="81" t="s">
        <v>2084</v>
      </c>
      <c r="E818" s="81" t="b">
        <v>0</v>
      </c>
      <c r="F818" s="81" t="b">
        <v>0</v>
      </c>
      <c r="G818" s="81" t="b">
        <v>0</v>
      </c>
    </row>
    <row r="819" spans="1:7" ht="15">
      <c r="A819" s="81" t="s">
        <v>2073</v>
      </c>
      <c r="B819" s="81">
        <v>2</v>
      </c>
      <c r="C819" s="119">
        <v>0.0007794820428577924</v>
      </c>
      <c r="D819" s="81" t="s">
        <v>2084</v>
      </c>
      <c r="E819" s="81" t="b">
        <v>0</v>
      </c>
      <c r="F819" s="81" t="b">
        <v>0</v>
      </c>
      <c r="G819" s="81" t="b">
        <v>0</v>
      </c>
    </row>
    <row r="820" spans="1:7" ht="15">
      <c r="A820" s="81" t="s">
        <v>2074</v>
      </c>
      <c r="B820" s="81">
        <v>2</v>
      </c>
      <c r="C820" s="119">
        <v>0.0007794820428577924</v>
      </c>
      <c r="D820" s="81" t="s">
        <v>2084</v>
      </c>
      <c r="E820" s="81" t="b">
        <v>0</v>
      </c>
      <c r="F820" s="81" t="b">
        <v>0</v>
      </c>
      <c r="G820" s="81" t="b">
        <v>0</v>
      </c>
    </row>
    <row r="821" spans="1:7" ht="15">
      <c r="A821" s="81" t="s">
        <v>2075</v>
      </c>
      <c r="B821" s="81">
        <v>2</v>
      </c>
      <c r="C821" s="119">
        <v>0.0007794820428577924</v>
      </c>
      <c r="D821" s="81" t="s">
        <v>2084</v>
      </c>
      <c r="E821" s="81" t="b">
        <v>0</v>
      </c>
      <c r="F821" s="81" t="b">
        <v>0</v>
      </c>
      <c r="G821" s="81" t="b">
        <v>0</v>
      </c>
    </row>
    <row r="822" spans="1:7" ht="15">
      <c r="A822" s="81" t="s">
        <v>2076</v>
      </c>
      <c r="B822" s="81">
        <v>2</v>
      </c>
      <c r="C822" s="119">
        <v>0.0007794820428577924</v>
      </c>
      <c r="D822" s="81" t="s">
        <v>2084</v>
      </c>
      <c r="E822" s="81" t="b">
        <v>0</v>
      </c>
      <c r="F822" s="81" t="b">
        <v>0</v>
      </c>
      <c r="G822" s="81" t="b">
        <v>0</v>
      </c>
    </row>
    <row r="823" spans="1:7" ht="15">
      <c r="A823" s="81" t="s">
        <v>2077</v>
      </c>
      <c r="B823" s="81">
        <v>2</v>
      </c>
      <c r="C823" s="119">
        <v>0.0007794820428577924</v>
      </c>
      <c r="D823" s="81" t="s">
        <v>2084</v>
      </c>
      <c r="E823" s="81" t="b">
        <v>0</v>
      </c>
      <c r="F823" s="81" t="b">
        <v>0</v>
      </c>
      <c r="G823" s="81" t="b">
        <v>0</v>
      </c>
    </row>
    <row r="824" spans="1:7" ht="15">
      <c r="A824" s="81" t="s">
        <v>417</v>
      </c>
      <c r="B824" s="81">
        <v>2</v>
      </c>
      <c r="C824" s="119">
        <v>0.0007794820428577924</v>
      </c>
      <c r="D824" s="81" t="s">
        <v>2084</v>
      </c>
      <c r="E824" s="81" t="b">
        <v>0</v>
      </c>
      <c r="F824" s="81" t="b">
        <v>0</v>
      </c>
      <c r="G824" s="81" t="b">
        <v>0</v>
      </c>
    </row>
    <row r="825" spans="1:7" ht="15">
      <c r="A825" s="81" t="s">
        <v>469</v>
      </c>
      <c r="B825" s="81">
        <v>2</v>
      </c>
      <c r="C825" s="119">
        <v>0.0007794820428577924</v>
      </c>
      <c r="D825" s="81" t="s">
        <v>2084</v>
      </c>
      <c r="E825" s="81" t="b">
        <v>0</v>
      </c>
      <c r="F825" s="81" t="b">
        <v>0</v>
      </c>
      <c r="G825" s="81" t="b">
        <v>0</v>
      </c>
    </row>
    <row r="826" spans="1:7" ht="15">
      <c r="A826" s="81" t="s">
        <v>2078</v>
      </c>
      <c r="B826" s="81">
        <v>2</v>
      </c>
      <c r="C826" s="119">
        <v>0.0008997016896884558</v>
      </c>
      <c r="D826" s="81" t="s">
        <v>2084</v>
      </c>
      <c r="E826" s="81" t="b">
        <v>0</v>
      </c>
      <c r="F826" s="81" t="b">
        <v>0</v>
      </c>
      <c r="G826" s="81" t="b">
        <v>0</v>
      </c>
    </row>
    <row r="827" spans="1:7" ht="15">
      <c r="A827" s="81" t="s">
        <v>433</v>
      </c>
      <c r="B827" s="81">
        <v>2</v>
      </c>
      <c r="C827" s="119">
        <v>0.0007794820428577924</v>
      </c>
      <c r="D827" s="81" t="s">
        <v>2084</v>
      </c>
      <c r="E827" s="81" t="b">
        <v>0</v>
      </c>
      <c r="F827" s="81" t="b">
        <v>0</v>
      </c>
      <c r="G827" s="81" t="b">
        <v>0</v>
      </c>
    </row>
    <row r="828" spans="1:7" ht="15">
      <c r="A828" s="81" t="s">
        <v>2079</v>
      </c>
      <c r="B828" s="81">
        <v>2</v>
      </c>
      <c r="C828" s="119">
        <v>0.0008997016896884558</v>
      </c>
      <c r="D828" s="81" t="s">
        <v>2084</v>
      </c>
      <c r="E828" s="81" t="b">
        <v>0</v>
      </c>
      <c r="F828" s="81" t="b">
        <v>0</v>
      </c>
      <c r="G828" s="81" t="b">
        <v>0</v>
      </c>
    </row>
    <row r="829" spans="1:7" ht="15">
      <c r="A829" s="81" t="s">
        <v>2080</v>
      </c>
      <c r="B829" s="81">
        <v>2</v>
      </c>
      <c r="C829" s="119">
        <v>0.0008997016896884558</v>
      </c>
      <c r="D829" s="81" t="s">
        <v>2084</v>
      </c>
      <c r="E829" s="81" t="b">
        <v>1</v>
      </c>
      <c r="F829" s="81" t="b">
        <v>0</v>
      </c>
      <c r="G829" s="81" t="b">
        <v>0</v>
      </c>
    </row>
    <row r="830" spans="1:7" ht="15">
      <c r="A830" s="81" t="s">
        <v>2081</v>
      </c>
      <c r="B830" s="81">
        <v>2</v>
      </c>
      <c r="C830" s="119">
        <v>0.0008997016896884558</v>
      </c>
      <c r="D830" s="81" t="s">
        <v>2084</v>
      </c>
      <c r="E830" s="81" t="b">
        <v>0</v>
      </c>
      <c r="F830" s="81" t="b">
        <v>0</v>
      </c>
      <c r="G830" s="81" t="b">
        <v>0</v>
      </c>
    </row>
    <row r="831" spans="1:7" ht="15">
      <c r="A831" s="81" t="s">
        <v>848</v>
      </c>
      <c r="B831" s="81">
        <v>119</v>
      </c>
      <c r="C831" s="119">
        <v>0.0012508090532974353</v>
      </c>
      <c r="D831" s="81" t="s">
        <v>1232</v>
      </c>
      <c r="E831" s="81" t="b">
        <v>0</v>
      </c>
      <c r="F831" s="81" t="b">
        <v>0</v>
      </c>
      <c r="G831" s="81" t="b">
        <v>0</v>
      </c>
    </row>
    <row r="832" spans="1:7" ht="15">
      <c r="A832" s="81" t="s">
        <v>1280</v>
      </c>
      <c r="B832" s="81">
        <v>31</v>
      </c>
      <c r="C832" s="119">
        <v>0.006458899073735079</v>
      </c>
      <c r="D832" s="81" t="s">
        <v>1232</v>
      </c>
      <c r="E832" s="81" t="b">
        <v>0</v>
      </c>
      <c r="F832" s="81" t="b">
        <v>0</v>
      </c>
      <c r="G832" s="81" t="b">
        <v>0</v>
      </c>
    </row>
    <row r="833" spans="1:7" ht="15">
      <c r="A833" s="81" t="s">
        <v>1282</v>
      </c>
      <c r="B833" s="81">
        <v>27</v>
      </c>
      <c r="C833" s="119">
        <v>0.006043672215206437</v>
      </c>
      <c r="D833" s="81" t="s">
        <v>1232</v>
      </c>
      <c r="E833" s="81" t="b">
        <v>0</v>
      </c>
      <c r="F833" s="81" t="b">
        <v>0</v>
      </c>
      <c r="G833" s="81" t="b">
        <v>0</v>
      </c>
    </row>
    <row r="834" spans="1:7" ht="15">
      <c r="A834" s="81" t="s">
        <v>1281</v>
      </c>
      <c r="B834" s="81">
        <v>26</v>
      </c>
      <c r="C834" s="119">
        <v>0.006115003882611</v>
      </c>
      <c r="D834" s="81" t="s">
        <v>1232</v>
      </c>
      <c r="E834" s="81" t="b">
        <v>0</v>
      </c>
      <c r="F834" s="81" t="b">
        <v>0</v>
      </c>
      <c r="G834" s="81" t="b">
        <v>0</v>
      </c>
    </row>
    <row r="835" spans="1:7" ht="15">
      <c r="A835" s="81" t="s">
        <v>468</v>
      </c>
      <c r="B835" s="81">
        <v>23</v>
      </c>
      <c r="C835" s="119">
        <v>0.005693272657999087</v>
      </c>
      <c r="D835" s="81" t="s">
        <v>1232</v>
      </c>
      <c r="E835" s="81" t="b">
        <v>0</v>
      </c>
      <c r="F835" s="81" t="b">
        <v>0</v>
      </c>
      <c r="G835" s="81" t="b">
        <v>0</v>
      </c>
    </row>
    <row r="836" spans="1:7" ht="15">
      <c r="A836" s="81" t="s">
        <v>1285</v>
      </c>
      <c r="B836" s="81">
        <v>22</v>
      </c>
      <c r="C836" s="119">
        <v>0.0057431391534875234</v>
      </c>
      <c r="D836" s="81" t="s">
        <v>1232</v>
      </c>
      <c r="E836" s="81" t="b">
        <v>0</v>
      </c>
      <c r="F836" s="81" t="b">
        <v>0</v>
      </c>
      <c r="G836" s="81" t="b">
        <v>0</v>
      </c>
    </row>
    <row r="837" spans="1:7" ht="15">
      <c r="A837" s="81" t="s">
        <v>1283</v>
      </c>
      <c r="B837" s="81">
        <v>19</v>
      </c>
      <c r="C837" s="119">
        <v>0.0053979460650053854</v>
      </c>
      <c r="D837" s="81" t="s">
        <v>1232</v>
      </c>
      <c r="E837" s="81" t="b">
        <v>0</v>
      </c>
      <c r="F837" s="81" t="b">
        <v>0</v>
      </c>
      <c r="G837" s="81" t="b">
        <v>0</v>
      </c>
    </row>
    <row r="838" spans="1:7" ht="15">
      <c r="A838" s="81" t="s">
        <v>1284</v>
      </c>
      <c r="B838" s="81">
        <v>17</v>
      </c>
      <c r="C838" s="119">
        <v>0.005297884604986454</v>
      </c>
      <c r="D838" s="81" t="s">
        <v>1232</v>
      </c>
      <c r="E838" s="81" t="b">
        <v>0</v>
      </c>
      <c r="F838" s="81" t="b">
        <v>0</v>
      </c>
      <c r="G838" s="81" t="b">
        <v>0</v>
      </c>
    </row>
    <row r="839" spans="1:7" ht="15">
      <c r="A839" s="81" t="s">
        <v>1291</v>
      </c>
      <c r="B839" s="81">
        <v>17</v>
      </c>
      <c r="C839" s="119">
        <v>0.005131530980748527</v>
      </c>
      <c r="D839" s="81" t="s">
        <v>1232</v>
      </c>
      <c r="E839" s="81" t="b">
        <v>0</v>
      </c>
      <c r="F839" s="81" t="b">
        <v>0</v>
      </c>
      <c r="G839" s="81" t="b">
        <v>0</v>
      </c>
    </row>
    <row r="840" spans="1:7" ht="15">
      <c r="A840" s="81" t="s">
        <v>1294</v>
      </c>
      <c r="B840" s="81">
        <v>16</v>
      </c>
      <c r="C840" s="119">
        <v>0.005336064266857939</v>
      </c>
      <c r="D840" s="81" t="s">
        <v>1232</v>
      </c>
      <c r="E840" s="81" t="b">
        <v>0</v>
      </c>
      <c r="F840" s="81" t="b">
        <v>0</v>
      </c>
      <c r="G840" s="81" t="b">
        <v>0</v>
      </c>
    </row>
    <row r="841" spans="1:7" ht="15">
      <c r="A841" s="81" t="s">
        <v>483</v>
      </c>
      <c r="B841" s="81">
        <v>16</v>
      </c>
      <c r="C841" s="119">
        <v>0.0046832165249465095</v>
      </c>
      <c r="D841" s="81" t="s">
        <v>1232</v>
      </c>
      <c r="E841" s="81" t="b">
        <v>0</v>
      </c>
      <c r="F841" s="81" t="b">
        <v>0</v>
      </c>
      <c r="G841" s="81" t="b">
        <v>0</v>
      </c>
    </row>
    <row r="842" spans="1:7" ht="15">
      <c r="A842" s="81" t="s">
        <v>1289</v>
      </c>
      <c r="B842" s="81">
        <v>15</v>
      </c>
      <c r="C842" s="119">
        <v>0.004832269069941506</v>
      </c>
      <c r="D842" s="81" t="s">
        <v>1232</v>
      </c>
      <c r="E842" s="81" t="b">
        <v>0</v>
      </c>
      <c r="F842" s="81" t="b">
        <v>0</v>
      </c>
      <c r="G842" s="81" t="b">
        <v>0</v>
      </c>
    </row>
    <row r="843" spans="1:7" ht="15">
      <c r="A843" s="81" t="s">
        <v>1286</v>
      </c>
      <c r="B843" s="81">
        <v>15</v>
      </c>
      <c r="C843" s="119">
        <v>0.004674604063223342</v>
      </c>
      <c r="D843" s="81" t="s">
        <v>1232</v>
      </c>
      <c r="E843" s="81" t="b">
        <v>0</v>
      </c>
      <c r="F843" s="81" t="b">
        <v>0</v>
      </c>
      <c r="G843" s="81" t="b">
        <v>0</v>
      </c>
    </row>
    <row r="844" spans="1:7" ht="15">
      <c r="A844" s="81" t="s">
        <v>1298</v>
      </c>
      <c r="B844" s="81">
        <v>14</v>
      </c>
      <c r="C844" s="119">
        <v>0.004362963792341785</v>
      </c>
      <c r="D844" s="81" t="s">
        <v>1232</v>
      </c>
      <c r="E844" s="81" t="b">
        <v>0</v>
      </c>
      <c r="F844" s="81" t="b">
        <v>0</v>
      </c>
      <c r="G844" s="81" t="b">
        <v>0</v>
      </c>
    </row>
    <row r="845" spans="1:7" ht="15">
      <c r="A845" s="81" t="s">
        <v>1293</v>
      </c>
      <c r="B845" s="81">
        <v>14</v>
      </c>
      <c r="C845" s="119">
        <v>0.004510117798612072</v>
      </c>
      <c r="D845" s="81" t="s">
        <v>1232</v>
      </c>
      <c r="E845" s="81" t="b">
        <v>0</v>
      </c>
      <c r="F845" s="81" t="b">
        <v>0</v>
      </c>
      <c r="G845" s="81" t="b">
        <v>0</v>
      </c>
    </row>
    <row r="846" spans="1:7" ht="15">
      <c r="A846" s="81" t="s">
        <v>1288</v>
      </c>
      <c r="B846" s="81">
        <v>13</v>
      </c>
      <c r="C846" s="119">
        <v>0.004187966527282639</v>
      </c>
      <c r="D846" s="81" t="s">
        <v>1232</v>
      </c>
      <c r="E846" s="81" t="b">
        <v>0</v>
      </c>
      <c r="F846" s="81" t="b">
        <v>0</v>
      </c>
      <c r="G846" s="81" t="b">
        <v>0</v>
      </c>
    </row>
    <row r="847" spans="1:7" ht="15">
      <c r="A847" s="81" t="s">
        <v>1296</v>
      </c>
      <c r="B847" s="81">
        <v>12</v>
      </c>
      <c r="C847" s="119">
        <v>0.004002048200143454</v>
      </c>
      <c r="D847" s="81" t="s">
        <v>1232</v>
      </c>
      <c r="E847" s="81" t="b">
        <v>0</v>
      </c>
      <c r="F847" s="81" t="b">
        <v>0</v>
      </c>
      <c r="G847" s="81" t="b">
        <v>0</v>
      </c>
    </row>
    <row r="848" spans="1:7" ht="15">
      <c r="A848" s="81" t="s">
        <v>1290</v>
      </c>
      <c r="B848" s="81">
        <v>11</v>
      </c>
      <c r="C848" s="119">
        <v>0.003952996732950095</v>
      </c>
      <c r="D848" s="81" t="s">
        <v>1232</v>
      </c>
      <c r="E848" s="81" t="b">
        <v>1</v>
      </c>
      <c r="F848" s="81" t="b">
        <v>0</v>
      </c>
      <c r="G848" s="81" t="b">
        <v>0</v>
      </c>
    </row>
    <row r="849" spans="1:7" ht="15">
      <c r="A849" s="81" t="s">
        <v>1302</v>
      </c>
      <c r="B849" s="81">
        <v>11</v>
      </c>
      <c r="C849" s="119">
        <v>0.0041173770060289406</v>
      </c>
      <c r="D849" s="81" t="s">
        <v>1232</v>
      </c>
      <c r="E849" s="81" t="b">
        <v>0</v>
      </c>
      <c r="F849" s="81" t="b">
        <v>0</v>
      </c>
      <c r="G849" s="81" t="b">
        <v>0</v>
      </c>
    </row>
    <row r="850" spans="1:7" ht="15">
      <c r="A850" s="81" t="s">
        <v>1308</v>
      </c>
      <c r="B850" s="81">
        <v>11</v>
      </c>
      <c r="C850" s="119">
        <v>0.003952996732950095</v>
      </c>
      <c r="D850" s="81" t="s">
        <v>1232</v>
      </c>
      <c r="E850" s="81" t="b">
        <v>0</v>
      </c>
      <c r="F850" s="81" t="b">
        <v>0</v>
      </c>
      <c r="G850" s="81" t="b">
        <v>0</v>
      </c>
    </row>
    <row r="851" spans="1:7" ht="15">
      <c r="A851" s="81" t="s">
        <v>1312</v>
      </c>
      <c r="B851" s="81">
        <v>11</v>
      </c>
      <c r="C851" s="119">
        <v>0.004301138517107058</v>
      </c>
      <c r="D851" s="81" t="s">
        <v>1232</v>
      </c>
      <c r="E851" s="81" t="b">
        <v>0</v>
      </c>
      <c r="F851" s="81" t="b">
        <v>0</v>
      </c>
      <c r="G851" s="81" t="b">
        <v>0</v>
      </c>
    </row>
    <row r="852" spans="1:7" ht="15">
      <c r="A852" s="81" t="s">
        <v>1307</v>
      </c>
      <c r="B852" s="81">
        <v>11</v>
      </c>
      <c r="C852" s="119">
        <v>0.003804296688292853</v>
      </c>
      <c r="D852" s="81" t="s">
        <v>1232</v>
      </c>
      <c r="E852" s="81" t="b">
        <v>0</v>
      </c>
      <c r="F852" s="81" t="b">
        <v>0</v>
      </c>
      <c r="G852" s="81" t="b">
        <v>0</v>
      </c>
    </row>
    <row r="853" spans="1:7" ht="15">
      <c r="A853" s="81" t="s">
        <v>1299</v>
      </c>
      <c r="B853" s="81">
        <v>10</v>
      </c>
      <c r="C853" s="119">
        <v>0.003593633393590996</v>
      </c>
      <c r="D853" s="81" t="s">
        <v>1232</v>
      </c>
      <c r="E853" s="81" t="b">
        <v>0</v>
      </c>
      <c r="F853" s="81" t="b">
        <v>0</v>
      </c>
      <c r="G853" s="81" t="b">
        <v>0</v>
      </c>
    </row>
    <row r="854" spans="1:7" ht="15">
      <c r="A854" s="81" t="s">
        <v>1304</v>
      </c>
      <c r="B854" s="81">
        <v>10</v>
      </c>
      <c r="C854" s="119">
        <v>0.0040995183053667734</v>
      </c>
      <c r="D854" s="81" t="s">
        <v>1232</v>
      </c>
      <c r="E854" s="81" t="b">
        <v>0</v>
      </c>
      <c r="F854" s="81" t="b">
        <v>0</v>
      </c>
      <c r="G854" s="81" t="b">
        <v>0</v>
      </c>
    </row>
    <row r="855" spans="1:7" ht="15">
      <c r="A855" s="81" t="s">
        <v>1324</v>
      </c>
      <c r="B855" s="81">
        <v>10</v>
      </c>
      <c r="C855" s="119">
        <v>0.0040995183053667734</v>
      </c>
      <c r="D855" s="81" t="s">
        <v>1232</v>
      </c>
      <c r="E855" s="81" t="b">
        <v>0</v>
      </c>
      <c r="F855" s="81" t="b">
        <v>0</v>
      </c>
      <c r="G855" s="81" t="b">
        <v>0</v>
      </c>
    </row>
    <row r="856" spans="1:7" ht="15">
      <c r="A856" s="81" t="s">
        <v>1300</v>
      </c>
      <c r="B856" s="81">
        <v>10</v>
      </c>
      <c r="C856" s="119">
        <v>0.0040995183053667734</v>
      </c>
      <c r="D856" s="81" t="s">
        <v>1232</v>
      </c>
      <c r="E856" s="81" t="b">
        <v>0</v>
      </c>
      <c r="F856" s="81" t="b">
        <v>0</v>
      </c>
      <c r="G856" s="81" t="b">
        <v>0</v>
      </c>
    </row>
    <row r="857" spans="1:7" ht="15">
      <c r="A857" s="81" t="s">
        <v>1309</v>
      </c>
      <c r="B857" s="81">
        <v>10</v>
      </c>
      <c r="C857" s="119">
        <v>0.004893241521193992</v>
      </c>
      <c r="D857" s="81" t="s">
        <v>1232</v>
      </c>
      <c r="E857" s="81" t="b">
        <v>0</v>
      </c>
      <c r="F857" s="81" t="b">
        <v>0</v>
      </c>
      <c r="G857" s="81" t="b">
        <v>0</v>
      </c>
    </row>
    <row r="858" spans="1:7" ht="15">
      <c r="A858" s="81" t="s">
        <v>1310</v>
      </c>
      <c r="B858" s="81">
        <v>9</v>
      </c>
      <c r="C858" s="119">
        <v>0.003689566474830096</v>
      </c>
      <c r="D858" s="81" t="s">
        <v>1232</v>
      </c>
      <c r="E858" s="81" t="b">
        <v>0</v>
      </c>
      <c r="F858" s="81" t="b">
        <v>0</v>
      </c>
      <c r="G858" s="81" t="b">
        <v>0</v>
      </c>
    </row>
    <row r="859" spans="1:7" ht="15">
      <c r="A859" s="81" t="s">
        <v>1292</v>
      </c>
      <c r="B859" s="81">
        <v>9</v>
      </c>
      <c r="C859" s="119">
        <v>0.0035191133321785025</v>
      </c>
      <c r="D859" s="81" t="s">
        <v>1232</v>
      </c>
      <c r="E859" s="81" t="b">
        <v>0</v>
      </c>
      <c r="F859" s="81" t="b">
        <v>0</v>
      </c>
      <c r="G859" s="81" t="b">
        <v>0</v>
      </c>
    </row>
    <row r="860" spans="1:7" ht="15">
      <c r="A860" s="81" t="s">
        <v>1323</v>
      </c>
      <c r="B860" s="81">
        <v>9</v>
      </c>
      <c r="C860" s="119">
        <v>0.0035191133321785025</v>
      </c>
      <c r="D860" s="81" t="s">
        <v>1232</v>
      </c>
      <c r="E860" s="81" t="b">
        <v>0</v>
      </c>
      <c r="F860" s="81" t="b">
        <v>0</v>
      </c>
      <c r="G860" s="81" t="b">
        <v>0</v>
      </c>
    </row>
    <row r="861" spans="1:7" ht="15">
      <c r="A861" s="81" t="s">
        <v>1303</v>
      </c>
      <c r="B861" s="81">
        <v>9</v>
      </c>
      <c r="C861" s="119">
        <v>0.0038863401870036815</v>
      </c>
      <c r="D861" s="81" t="s">
        <v>1232</v>
      </c>
      <c r="E861" s="81" t="b">
        <v>0</v>
      </c>
      <c r="F861" s="81" t="b">
        <v>0</v>
      </c>
      <c r="G861" s="81" t="b">
        <v>0</v>
      </c>
    </row>
    <row r="862" spans="1:7" ht="15">
      <c r="A862" s="81" t="s">
        <v>1305</v>
      </c>
      <c r="B862" s="81">
        <v>9</v>
      </c>
      <c r="C862" s="119">
        <v>0.0035191133321785025</v>
      </c>
      <c r="D862" s="81" t="s">
        <v>1232</v>
      </c>
      <c r="E862" s="81" t="b">
        <v>0</v>
      </c>
      <c r="F862" s="81" t="b">
        <v>0</v>
      </c>
      <c r="G862" s="81" t="b">
        <v>0</v>
      </c>
    </row>
    <row r="863" spans="1:7" ht="15">
      <c r="A863" s="81" t="s">
        <v>1335</v>
      </c>
      <c r="B863" s="81">
        <v>8</v>
      </c>
      <c r="C863" s="119">
        <v>0.0031281007397142243</v>
      </c>
      <c r="D863" s="81" t="s">
        <v>1232</v>
      </c>
      <c r="E863" s="81" t="b">
        <v>0</v>
      </c>
      <c r="F863" s="81" t="b">
        <v>0</v>
      </c>
      <c r="G863" s="81" t="b">
        <v>0</v>
      </c>
    </row>
    <row r="864" spans="1:7" ht="15">
      <c r="A864" s="81" t="s">
        <v>1330</v>
      </c>
      <c r="B864" s="81">
        <v>8</v>
      </c>
      <c r="C864" s="119">
        <v>0.0034545246106699396</v>
      </c>
      <c r="D864" s="81" t="s">
        <v>1232</v>
      </c>
      <c r="E864" s="81" t="b">
        <v>0</v>
      </c>
      <c r="F864" s="81" t="b">
        <v>0</v>
      </c>
      <c r="G864" s="81" t="b">
        <v>0</v>
      </c>
    </row>
    <row r="865" spans="1:7" ht="15">
      <c r="A865" s="81" t="s">
        <v>1328</v>
      </c>
      <c r="B865" s="81">
        <v>8</v>
      </c>
      <c r="C865" s="119">
        <v>0.0031281007397142243</v>
      </c>
      <c r="D865" s="81" t="s">
        <v>1232</v>
      </c>
      <c r="E865" s="81" t="b">
        <v>0</v>
      </c>
      <c r="F865" s="81" t="b">
        <v>0</v>
      </c>
      <c r="G865" s="81" t="b">
        <v>0</v>
      </c>
    </row>
    <row r="866" spans="1:7" ht="15">
      <c r="A866" s="81" t="s">
        <v>1348</v>
      </c>
      <c r="B866" s="81">
        <v>8</v>
      </c>
      <c r="C866" s="119">
        <v>0.0031281007397142243</v>
      </c>
      <c r="D866" s="81" t="s">
        <v>1232</v>
      </c>
      <c r="E866" s="81" t="b">
        <v>0</v>
      </c>
      <c r="F866" s="81" t="b">
        <v>0</v>
      </c>
      <c r="G866" s="81" t="b">
        <v>0</v>
      </c>
    </row>
    <row r="867" spans="1:7" ht="15">
      <c r="A867" s="81" t="s">
        <v>1295</v>
      </c>
      <c r="B867" s="81">
        <v>8</v>
      </c>
      <c r="C867" s="119">
        <v>0.0034545246106699396</v>
      </c>
      <c r="D867" s="81" t="s">
        <v>1232</v>
      </c>
      <c r="E867" s="81" t="b">
        <v>0</v>
      </c>
      <c r="F867" s="81" t="b">
        <v>0</v>
      </c>
      <c r="G867" s="81" t="b">
        <v>0</v>
      </c>
    </row>
    <row r="868" spans="1:7" ht="15">
      <c r="A868" s="81" t="s">
        <v>1316</v>
      </c>
      <c r="B868" s="81">
        <v>8</v>
      </c>
      <c r="C868" s="119">
        <v>0.0031281007397142243</v>
      </c>
      <c r="D868" s="81" t="s">
        <v>1232</v>
      </c>
      <c r="E868" s="81" t="b">
        <v>0</v>
      </c>
      <c r="F868" s="81" t="b">
        <v>0</v>
      </c>
      <c r="G868" s="81" t="b">
        <v>0</v>
      </c>
    </row>
    <row r="869" spans="1:7" ht="15">
      <c r="A869" s="81" t="s">
        <v>1329</v>
      </c>
      <c r="B869" s="81">
        <v>8</v>
      </c>
      <c r="C869" s="119">
        <v>0.0031281007397142243</v>
      </c>
      <c r="D869" s="81" t="s">
        <v>1232</v>
      </c>
      <c r="E869" s="81" t="b">
        <v>0</v>
      </c>
      <c r="F869" s="81" t="b">
        <v>0</v>
      </c>
      <c r="G869" s="81" t="b">
        <v>0</v>
      </c>
    </row>
    <row r="870" spans="1:7" ht="15">
      <c r="A870" s="81" t="s">
        <v>1321</v>
      </c>
      <c r="B870" s="81">
        <v>7</v>
      </c>
      <c r="C870" s="119">
        <v>0.002869662813756741</v>
      </c>
      <c r="D870" s="81" t="s">
        <v>1232</v>
      </c>
      <c r="E870" s="81" t="b">
        <v>0</v>
      </c>
      <c r="F870" s="81" t="b">
        <v>0</v>
      </c>
      <c r="G870" s="81" t="b">
        <v>0</v>
      </c>
    </row>
    <row r="871" spans="1:7" ht="15">
      <c r="A871" s="81" t="s">
        <v>1341</v>
      </c>
      <c r="B871" s="81">
        <v>7</v>
      </c>
      <c r="C871" s="119">
        <v>0.003022709034336197</v>
      </c>
      <c r="D871" s="81" t="s">
        <v>1232</v>
      </c>
      <c r="E871" s="81" t="b">
        <v>0</v>
      </c>
      <c r="F871" s="81" t="b">
        <v>0</v>
      </c>
      <c r="G871" s="81" t="b">
        <v>0</v>
      </c>
    </row>
    <row r="872" spans="1:7" ht="15">
      <c r="A872" s="81" t="s">
        <v>1336</v>
      </c>
      <c r="B872" s="81">
        <v>7</v>
      </c>
      <c r="C872" s="119">
        <v>0.002869662813756741</v>
      </c>
      <c r="D872" s="81" t="s">
        <v>1232</v>
      </c>
      <c r="E872" s="81" t="b">
        <v>0</v>
      </c>
      <c r="F872" s="81" t="b">
        <v>0</v>
      </c>
      <c r="G872" s="81" t="b">
        <v>0</v>
      </c>
    </row>
    <row r="873" spans="1:7" ht="15">
      <c r="A873" s="81" t="s">
        <v>1331</v>
      </c>
      <c r="B873" s="81">
        <v>7</v>
      </c>
      <c r="C873" s="119">
        <v>0.0032037242930995457</v>
      </c>
      <c r="D873" s="81" t="s">
        <v>1232</v>
      </c>
      <c r="E873" s="81" t="b">
        <v>0</v>
      </c>
      <c r="F873" s="81" t="b">
        <v>0</v>
      </c>
      <c r="G873" s="81" t="b">
        <v>0</v>
      </c>
    </row>
    <row r="874" spans="1:7" ht="15">
      <c r="A874" s="81" t="s">
        <v>1319</v>
      </c>
      <c r="B874" s="81">
        <v>7</v>
      </c>
      <c r="C874" s="119">
        <v>0.002869662813756741</v>
      </c>
      <c r="D874" s="81" t="s">
        <v>1232</v>
      </c>
      <c r="E874" s="81" t="b">
        <v>0</v>
      </c>
      <c r="F874" s="81" t="b">
        <v>0</v>
      </c>
      <c r="G874" s="81" t="b">
        <v>0</v>
      </c>
    </row>
    <row r="875" spans="1:7" ht="15">
      <c r="A875" s="81" t="s">
        <v>1327</v>
      </c>
      <c r="B875" s="81">
        <v>7</v>
      </c>
      <c r="C875" s="119">
        <v>0.002869662813756741</v>
      </c>
      <c r="D875" s="81" t="s">
        <v>1232</v>
      </c>
      <c r="E875" s="81" t="b">
        <v>0</v>
      </c>
      <c r="F875" s="81" t="b">
        <v>0</v>
      </c>
      <c r="G875" s="81" t="b">
        <v>0</v>
      </c>
    </row>
    <row r="876" spans="1:7" ht="15">
      <c r="A876" s="81" t="s">
        <v>1365</v>
      </c>
      <c r="B876" s="81">
        <v>7</v>
      </c>
      <c r="C876" s="119">
        <v>0.003022709034336197</v>
      </c>
      <c r="D876" s="81" t="s">
        <v>1232</v>
      </c>
      <c r="E876" s="81" t="b">
        <v>0</v>
      </c>
      <c r="F876" s="81" t="b">
        <v>0</v>
      </c>
      <c r="G876" s="81" t="b">
        <v>0</v>
      </c>
    </row>
    <row r="877" spans="1:7" ht="15">
      <c r="A877" s="81" t="s">
        <v>1315</v>
      </c>
      <c r="B877" s="81">
        <v>7</v>
      </c>
      <c r="C877" s="119">
        <v>0.003022709034336197</v>
      </c>
      <c r="D877" s="81" t="s">
        <v>1232</v>
      </c>
      <c r="E877" s="81" t="b">
        <v>0</v>
      </c>
      <c r="F877" s="81" t="b">
        <v>0</v>
      </c>
      <c r="G877" s="81" t="b">
        <v>0</v>
      </c>
    </row>
    <row r="878" spans="1:7" ht="15">
      <c r="A878" s="81" t="s">
        <v>1325</v>
      </c>
      <c r="B878" s="81">
        <v>7</v>
      </c>
      <c r="C878" s="119">
        <v>0.003022709034336197</v>
      </c>
      <c r="D878" s="81" t="s">
        <v>1232</v>
      </c>
      <c r="E878" s="81" t="b">
        <v>0</v>
      </c>
      <c r="F878" s="81" t="b">
        <v>0</v>
      </c>
      <c r="G878" s="81" t="b">
        <v>0</v>
      </c>
    </row>
    <row r="879" spans="1:7" ht="15">
      <c r="A879" s="81" t="s">
        <v>1287</v>
      </c>
      <c r="B879" s="81">
        <v>7</v>
      </c>
      <c r="C879" s="119">
        <v>0.003425269064835794</v>
      </c>
      <c r="D879" s="81" t="s">
        <v>1232</v>
      </c>
      <c r="E879" s="81" t="b">
        <v>0</v>
      </c>
      <c r="F879" s="81" t="b">
        <v>0</v>
      </c>
      <c r="G879" s="81" t="b">
        <v>0</v>
      </c>
    </row>
    <row r="880" spans="1:7" ht="15">
      <c r="A880" s="81" t="s">
        <v>1371</v>
      </c>
      <c r="B880" s="81">
        <v>7</v>
      </c>
      <c r="C880" s="119">
        <v>0.002869662813756741</v>
      </c>
      <c r="D880" s="81" t="s">
        <v>1232</v>
      </c>
      <c r="E880" s="81" t="b">
        <v>0</v>
      </c>
      <c r="F880" s="81" t="b">
        <v>0</v>
      </c>
      <c r="G880" s="81" t="b">
        <v>0</v>
      </c>
    </row>
    <row r="881" spans="1:7" ht="15">
      <c r="A881" s="81" t="s">
        <v>1342</v>
      </c>
      <c r="B881" s="81">
        <v>7</v>
      </c>
      <c r="C881" s="119">
        <v>0.002869662813756741</v>
      </c>
      <c r="D881" s="81" t="s">
        <v>1232</v>
      </c>
      <c r="E881" s="81" t="b">
        <v>0</v>
      </c>
      <c r="F881" s="81" t="b">
        <v>0</v>
      </c>
      <c r="G881" s="81" t="b">
        <v>0</v>
      </c>
    </row>
    <row r="882" spans="1:7" ht="15">
      <c r="A882" s="81" t="s">
        <v>1363</v>
      </c>
      <c r="B882" s="81">
        <v>7</v>
      </c>
      <c r="C882" s="119">
        <v>0.004113449982421643</v>
      </c>
      <c r="D882" s="81" t="s">
        <v>1232</v>
      </c>
      <c r="E882" s="81" t="b">
        <v>0</v>
      </c>
      <c r="F882" s="81" t="b">
        <v>0</v>
      </c>
      <c r="G882" s="81" t="b">
        <v>0</v>
      </c>
    </row>
    <row r="883" spans="1:7" ht="15">
      <c r="A883" s="81" t="s">
        <v>1408</v>
      </c>
      <c r="B883" s="81">
        <v>6</v>
      </c>
      <c r="C883" s="119">
        <v>0.0025908934580024545</v>
      </c>
      <c r="D883" s="81" t="s">
        <v>1232</v>
      </c>
      <c r="E883" s="81" t="b">
        <v>0</v>
      </c>
      <c r="F883" s="81" t="b">
        <v>0</v>
      </c>
      <c r="G883" s="81" t="b">
        <v>0</v>
      </c>
    </row>
    <row r="884" spans="1:7" ht="15">
      <c r="A884" s="81" t="s">
        <v>1343</v>
      </c>
      <c r="B884" s="81">
        <v>6</v>
      </c>
      <c r="C884" s="119">
        <v>0.0025908934580024545</v>
      </c>
      <c r="D884" s="81" t="s">
        <v>1232</v>
      </c>
      <c r="E884" s="81" t="b">
        <v>0</v>
      </c>
      <c r="F884" s="81" t="b">
        <v>0</v>
      </c>
      <c r="G884" s="81" t="b">
        <v>0</v>
      </c>
    </row>
    <row r="885" spans="1:7" ht="15">
      <c r="A885" s="81" t="s">
        <v>1357</v>
      </c>
      <c r="B885" s="81">
        <v>6</v>
      </c>
      <c r="C885" s="119">
        <v>0.0025908934580024545</v>
      </c>
      <c r="D885" s="81" t="s">
        <v>1232</v>
      </c>
      <c r="E885" s="81" t="b">
        <v>0</v>
      </c>
      <c r="F885" s="81" t="b">
        <v>0</v>
      </c>
      <c r="G885" s="81" t="b">
        <v>0</v>
      </c>
    </row>
    <row r="886" spans="1:7" ht="15">
      <c r="A886" s="81" t="s">
        <v>1396</v>
      </c>
      <c r="B886" s="81">
        <v>6</v>
      </c>
      <c r="C886" s="119">
        <v>0.002746049394085325</v>
      </c>
      <c r="D886" s="81" t="s">
        <v>1232</v>
      </c>
      <c r="E886" s="81" t="b">
        <v>0</v>
      </c>
      <c r="F886" s="81" t="b">
        <v>0</v>
      </c>
      <c r="G886" s="81" t="b">
        <v>0</v>
      </c>
    </row>
    <row r="887" spans="1:7" ht="15">
      <c r="A887" s="81" t="s">
        <v>1337</v>
      </c>
      <c r="B887" s="81">
        <v>6</v>
      </c>
      <c r="C887" s="119">
        <v>0.0029359449127163953</v>
      </c>
      <c r="D887" s="81" t="s">
        <v>1232</v>
      </c>
      <c r="E887" s="81" t="b">
        <v>0</v>
      </c>
      <c r="F887" s="81" t="b">
        <v>0</v>
      </c>
      <c r="G887" s="81" t="b">
        <v>0</v>
      </c>
    </row>
    <row r="888" spans="1:7" ht="15">
      <c r="A888" s="81" t="s">
        <v>1395</v>
      </c>
      <c r="B888" s="81">
        <v>6</v>
      </c>
      <c r="C888" s="119">
        <v>0.003525814270647123</v>
      </c>
      <c r="D888" s="81" t="s">
        <v>1232</v>
      </c>
      <c r="E888" s="81" t="b">
        <v>1</v>
      </c>
      <c r="F888" s="81" t="b">
        <v>0</v>
      </c>
      <c r="G888" s="81" t="b">
        <v>0</v>
      </c>
    </row>
    <row r="889" spans="1:7" ht="15">
      <c r="A889" s="81" t="s">
        <v>1313</v>
      </c>
      <c r="B889" s="81">
        <v>6</v>
      </c>
      <c r="C889" s="119">
        <v>0.0025908934580024545</v>
      </c>
      <c r="D889" s="81" t="s">
        <v>1232</v>
      </c>
      <c r="E889" s="81" t="b">
        <v>0</v>
      </c>
      <c r="F889" s="81" t="b">
        <v>0</v>
      </c>
      <c r="G889" s="81" t="b">
        <v>0</v>
      </c>
    </row>
    <row r="890" spans="1:7" ht="15">
      <c r="A890" s="81" t="s">
        <v>1297</v>
      </c>
      <c r="B890" s="81">
        <v>6</v>
      </c>
      <c r="C890" s="119">
        <v>0.0025908934580024545</v>
      </c>
      <c r="D890" s="81" t="s">
        <v>1232</v>
      </c>
      <c r="E890" s="81" t="b">
        <v>0</v>
      </c>
      <c r="F890" s="81" t="b">
        <v>0</v>
      </c>
      <c r="G890" s="81" t="b">
        <v>0</v>
      </c>
    </row>
    <row r="891" spans="1:7" ht="15">
      <c r="A891" s="81" t="s">
        <v>1344</v>
      </c>
      <c r="B891" s="81">
        <v>6</v>
      </c>
      <c r="C891" s="119">
        <v>0.0025908934580024545</v>
      </c>
      <c r="D891" s="81" t="s">
        <v>1232</v>
      </c>
      <c r="E891" s="81" t="b">
        <v>0</v>
      </c>
      <c r="F891" s="81" t="b">
        <v>0</v>
      </c>
      <c r="G891" s="81" t="b">
        <v>0</v>
      </c>
    </row>
    <row r="892" spans="1:7" ht="15">
      <c r="A892" s="81" t="s">
        <v>1383</v>
      </c>
      <c r="B892" s="81">
        <v>6</v>
      </c>
      <c r="C892" s="119">
        <v>0.002746049394085325</v>
      </c>
      <c r="D892" s="81" t="s">
        <v>1232</v>
      </c>
      <c r="E892" s="81" t="b">
        <v>0</v>
      </c>
      <c r="F892" s="81" t="b">
        <v>0</v>
      </c>
      <c r="G892" s="81" t="b">
        <v>0</v>
      </c>
    </row>
    <row r="893" spans="1:7" ht="15">
      <c r="A893" s="81" t="s">
        <v>1338</v>
      </c>
      <c r="B893" s="81">
        <v>6</v>
      </c>
      <c r="C893" s="119">
        <v>0.0025908934580024545</v>
      </c>
      <c r="D893" s="81" t="s">
        <v>1232</v>
      </c>
      <c r="E893" s="81" t="b">
        <v>0</v>
      </c>
      <c r="F893" s="81" t="b">
        <v>0</v>
      </c>
      <c r="G893" s="81" t="b">
        <v>0</v>
      </c>
    </row>
    <row r="894" spans="1:7" ht="15">
      <c r="A894" s="81" t="s">
        <v>1407</v>
      </c>
      <c r="B894" s="81">
        <v>6</v>
      </c>
      <c r="C894" s="119">
        <v>0.0029359449127163953</v>
      </c>
      <c r="D894" s="81" t="s">
        <v>1232</v>
      </c>
      <c r="E894" s="81" t="b">
        <v>0</v>
      </c>
      <c r="F894" s="81" t="b">
        <v>0</v>
      </c>
      <c r="G894" s="81" t="b">
        <v>0</v>
      </c>
    </row>
    <row r="895" spans="1:7" ht="15">
      <c r="A895" s="81" t="s">
        <v>1385</v>
      </c>
      <c r="B895" s="81">
        <v>6</v>
      </c>
      <c r="C895" s="119">
        <v>0.0031807628159331823</v>
      </c>
      <c r="D895" s="81" t="s">
        <v>1232</v>
      </c>
      <c r="E895" s="81" t="b">
        <v>0</v>
      </c>
      <c r="F895" s="81" t="b">
        <v>0</v>
      </c>
      <c r="G895" s="81" t="b">
        <v>0</v>
      </c>
    </row>
    <row r="896" spans="1:7" ht="15">
      <c r="A896" s="81" t="s">
        <v>1361</v>
      </c>
      <c r="B896" s="81">
        <v>6</v>
      </c>
      <c r="C896" s="119">
        <v>0.0025908934580024545</v>
      </c>
      <c r="D896" s="81" t="s">
        <v>1232</v>
      </c>
      <c r="E896" s="81" t="b">
        <v>1</v>
      </c>
      <c r="F896" s="81" t="b">
        <v>0</v>
      </c>
      <c r="G896" s="81" t="b">
        <v>0</v>
      </c>
    </row>
    <row r="897" spans="1:7" ht="15">
      <c r="A897" s="81" t="s">
        <v>1364</v>
      </c>
      <c r="B897" s="81">
        <v>6</v>
      </c>
      <c r="C897" s="119">
        <v>0.003525814270647123</v>
      </c>
      <c r="D897" s="81" t="s">
        <v>1232</v>
      </c>
      <c r="E897" s="81" t="b">
        <v>0</v>
      </c>
      <c r="F897" s="81" t="b">
        <v>0</v>
      </c>
      <c r="G897" s="81" t="b">
        <v>0</v>
      </c>
    </row>
    <row r="898" spans="1:7" ht="15">
      <c r="A898" s="81" t="s">
        <v>1381</v>
      </c>
      <c r="B898" s="81">
        <v>5</v>
      </c>
      <c r="C898" s="119">
        <v>0.002288374495071104</v>
      </c>
      <c r="D898" s="81" t="s">
        <v>1232</v>
      </c>
      <c r="E898" s="81" t="b">
        <v>0</v>
      </c>
      <c r="F898" s="81" t="b">
        <v>0</v>
      </c>
      <c r="G898" s="81" t="b">
        <v>0</v>
      </c>
    </row>
    <row r="899" spans="1:7" ht="15">
      <c r="A899" s="81" t="s">
        <v>1346</v>
      </c>
      <c r="B899" s="81">
        <v>5</v>
      </c>
      <c r="C899" s="119">
        <v>0.002288374495071104</v>
      </c>
      <c r="D899" s="81" t="s">
        <v>1232</v>
      </c>
      <c r="E899" s="81" t="b">
        <v>0</v>
      </c>
      <c r="F899" s="81" t="b">
        <v>0</v>
      </c>
      <c r="G899" s="81" t="b">
        <v>0</v>
      </c>
    </row>
    <row r="900" spans="1:7" ht="15">
      <c r="A900" s="81" t="s">
        <v>1399</v>
      </c>
      <c r="B900" s="81">
        <v>5</v>
      </c>
      <c r="C900" s="119">
        <v>0.002288374495071104</v>
      </c>
      <c r="D900" s="81" t="s">
        <v>1232</v>
      </c>
      <c r="E900" s="81" t="b">
        <v>0</v>
      </c>
      <c r="F900" s="81" t="b">
        <v>0</v>
      </c>
      <c r="G900" s="81" t="b">
        <v>0</v>
      </c>
    </row>
    <row r="901" spans="1:7" ht="15">
      <c r="A901" s="81" t="s">
        <v>1469</v>
      </c>
      <c r="B901" s="81">
        <v>5</v>
      </c>
      <c r="C901" s="119">
        <v>0.0034297363571482086</v>
      </c>
      <c r="D901" s="81" t="s">
        <v>1232</v>
      </c>
      <c r="E901" s="81" t="b">
        <v>0</v>
      </c>
      <c r="F901" s="81" t="b">
        <v>0</v>
      </c>
      <c r="G901" s="81" t="b">
        <v>0</v>
      </c>
    </row>
    <row r="902" spans="1:7" ht="15">
      <c r="A902" s="81" t="s">
        <v>1356</v>
      </c>
      <c r="B902" s="81">
        <v>5</v>
      </c>
      <c r="C902" s="119">
        <v>0.002288374495071104</v>
      </c>
      <c r="D902" s="81" t="s">
        <v>1232</v>
      </c>
      <c r="E902" s="81" t="b">
        <v>0</v>
      </c>
      <c r="F902" s="81" t="b">
        <v>0</v>
      </c>
      <c r="G902" s="81" t="b">
        <v>0</v>
      </c>
    </row>
    <row r="903" spans="1:7" ht="15">
      <c r="A903" s="81" t="s">
        <v>1326</v>
      </c>
      <c r="B903" s="81">
        <v>5</v>
      </c>
      <c r="C903" s="119">
        <v>0.002288374495071104</v>
      </c>
      <c r="D903" s="81" t="s">
        <v>1232</v>
      </c>
      <c r="E903" s="81" t="b">
        <v>0</v>
      </c>
      <c r="F903" s="81" t="b">
        <v>0</v>
      </c>
      <c r="G903" s="81" t="b">
        <v>0</v>
      </c>
    </row>
    <row r="904" spans="1:7" ht="15">
      <c r="A904" s="81" t="s">
        <v>1451</v>
      </c>
      <c r="B904" s="81">
        <v>5</v>
      </c>
      <c r="C904" s="119">
        <v>0.002288374495071104</v>
      </c>
      <c r="D904" s="81" t="s">
        <v>1232</v>
      </c>
      <c r="E904" s="81" t="b">
        <v>1</v>
      </c>
      <c r="F904" s="81" t="b">
        <v>0</v>
      </c>
      <c r="G904" s="81" t="b">
        <v>0</v>
      </c>
    </row>
    <row r="905" spans="1:7" ht="15">
      <c r="A905" s="81" t="s">
        <v>1431</v>
      </c>
      <c r="B905" s="81">
        <v>5</v>
      </c>
      <c r="C905" s="119">
        <v>0.0026506356799443184</v>
      </c>
      <c r="D905" s="81" t="s">
        <v>1232</v>
      </c>
      <c r="E905" s="81" t="b">
        <v>0</v>
      </c>
      <c r="F905" s="81" t="b">
        <v>0</v>
      </c>
      <c r="G905" s="81" t="b">
        <v>0</v>
      </c>
    </row>
    <row r="906" spans="1:7" ht="15">
      <c r="A906" s="81" t="s">
        <v>1320</v>
      </c>
      <c r="B906" s="81">
        <v>5</v>
      </c>
      <c r="C906" s="119">
        <v>0.002288374495071104</v>
      </c>
      <c r="D906" s="81" t="s">
        <v>1232</v>
      </c>
      <c r="E906" s="81" t="b">
        <v>0</v>
      </c>
      <c r="F906" s="81" t="b">
        <v>0</v>
      </c>
      <c r="G906" s="81" t="b">
        <v>0</v>
      </c>
    </row>
    <row r="907" spans="1:7" ht="15">
      <c r="A907" s="81" t="s">
        <v>1420</v>
      </c>
      <c r="B907" s="81">
        <v>5</v>
      </c>
      <c r="C907" s="119">
        <v>0.002288374495071104</v>
      </c>
      <c r="D907" s="81" t="s">
        <v>1232</v>
      </c>
      <c r="E907" s="81" t="b">
        <v>0</v>
      </c>
      <c r="F907" s="81" t="b">
        <v>0</v>
      </c>
      <c r="G907" s="81" t="b">
        <v>0</v>
      </c>
    </row>
    <row r="908" spans="1:7" ht="15">
      <c r="A908" s="81" t="s">
        <v>1434</v>
      </c>
      <c r="B908" s="81">
        <v>5</v>
      </c>
      <c r="C908" s="119">
        <v>0.002446620760596996</v>
      </c>
      <c r="D908" s="81" t="s">
        <v>1232</v>
      </c>
      <c r="E908" s="81" t="b">
        <v>0</v>
      </c>
      <c r="F908" s="81" t="b">
        <v>0</v>
      </c>
      <c r="G908" s="81" t="b">
        <v>0</v>
      </c>
    </row>
    <row r="909" spans="1:7" ht="15">
      <c r="A909" s="81" t="s">
        <v>1414</v>
      </c>
      <c r="B909" s="81">
        <v>5</v>
      </c>
      <c r="C909" s="119">
        <v>0.002288374495071104</v>
      </c>
      <c r="D909" s="81" t="s">
        <v>1232</v>
      </c>
      <c r="E909" s="81" t="b">
        <v>0</v>
      </c>
      <c r="F909" s="81" t="b">
        <v>0</v>
      </c>
      <c r="G909" s="81" t="b">
        <v>0</v>
      </c>
    </row>
    <row r="910" spans="1:7" ht="15">
      <c r="A910" s="81" t="s">
        <v>1378</v>
      </c>
      <c r="B910" s="81">
        <v>5</v>
      </c>
      <c r="C910" s="119">
        <v>0.002288374495071104</v>
      </c>
      <c r="D910" s="81" t="s">
        <v>1232</v>
      </c>
      <c r="E910" s="81" t="b">
        <v>0</v>
      </c>
      <c r="F910" s="81" t="b">
        <v>0</v>
      </c>
      <c r="G910" s="81" t="b">
        <v>0</v>
      </c>
    </row>
    <row r="911" spans="1:7" ht="15">
      <c r="A911" s="81" t="s">
        <v>1402</v>
      </c>
      <c r="B911" s="81">
        <v>5</v>
      </c>
      <c r="C911" s="119">
        <v>0.002288374495071104</v>
      </c>
      <c r="D911" s="81" t="s">
        <v>1232</v>
      </c>
      <c r="E911" s="81" t="b">
        <v>1</v>
      </c>
      <c r="F911" s="81" t="b">
        <v>0</v>
      </c>
      <c r="G911" s="81" t="b">
        <v>0</v>
      </c>
    </row>
    <row r="912" spans="1:7" ht="15">
      <c r="A912" s="81" t="s">
        <v>1311</v>
      </c>
      <c r="B912" s="81">
        <v>5</v>
      </c>
      <c r="C912" s="119">
        <v>0.002288374495071104</v>
      </c>
      <c r="D912" s="81" t="s">
        <v>1232</v>
      </c>
      <c r="E912" s="81" t="b">
        <v>0</v>
      </c>
      <c r="F912" s="81" t="b">
        <v>0</v>
      </c>
      <c r="G912" s="81" t="b">
        <v>0</v>
      </c>
    </row>
    <row r="913" spans="1:7" ht="15">
      <c r="A913" s="81" t="s">
        <v>1428</v>
      </c>
      <c r="B913" s="81">
        <v>5</v>
      </c>
      <c r="C913" s="119">
        <v>0.002288374495071104</v>
      </c>
      <c r="D913" s="81" t="s">
        <v>1232</v>
      </c>
      <c r="E913" s="81" t="b">
        <v>0</v>
      </c>
      <c r="F913" s="81" t="b">
        <v>0</v>
      </c>
      <c r="G913" s="81" t="b">
        <v>0</v>
      </c>
    </row>
    <row r="914" spans="1:7" ht="15">
      <c r="A914" s="81" t="s">
        <v>1393</v>
      </c>
      <c r="B914" s="81">
        <v>5</v>
      </c>
      <c r="C914" s="119">
        <v>0.002288374495071104</v>
      </c>
      <c r="D914" s="81" t="s">
        <v>1232</v>
      </c>
      <c r="E914" s="81" t="b">
        <v>0</v>
      </c>
      <c r="F914" s="81" t="b">
        <v>0</v>
      </c>
      <c r="G914" s="81" t="b">
        <v>0</v>
      </c>
    </row>
    <row r="915" spans="1:7" ht="15">
      <c r="A915" s="81" t="s">
        <v>1418</v>
      </c>
      <c r="B915" s="81">
        <v>5</v>
      </c>
      <c r="C915" s="119">
        <v>0.002446620760596996</v>
      </c>
      <c r="D915" s="81" t="s">
        <v>1232</v>
      </c>
      <c r="E915" s="81" t="b">
        <v>0</v>
      </c>
      <c r="F915" s="81" t="b">
        <v>0</v>
      </c>
      <c r="G915" s="81" t="b">
        <v>0</v>
      </c>
    </row>
    <row r="916" spans="1:7" ht="15">
      <c r="A916" s="81" t="s">
        <v>1444</v>
      </c>
      <c r="B916" s="81">
        <v>5</v>
      </c>
      <c r="C916" s="119">
        <v>0.002288374495071104</v>
      </c>
      <c r="D916" s="81" t="s">
        <v>1232</v>
      </c>
      <c r="E916" s="81" t="b">
        <v>0</v>
      </c>
      <c r="F916" s="81" t="b">
        <v>0</v>
      </c>
      <c r="G916" s="81" t="b">
        <v>0</v>
      </c>
    </row>
    <row r="917" spans="1:7" ht="15">
      <c r="A917" s="81" t="s">
        <v>1404</v>
      </c>
      <c r="B917" s="81">
        <v>5</v>
      </c>
      <c r="C917" s="119">
        <v>0.002288374495071104</v>
      </c>
      <c r="D917" s="81" t="s">
        <v>1232</v>
      </c>
      <c r="E917" s="81" t="b">
        <v>0</v>
      </c>
      <c r="F917" s="81" t="b">
        <v>0</v>
      </c>
      <c r="G917" s="81" t="b">
        <v>0</v>
      </c>
    </row>
    <row r="918" spans="1:7" ht="15">
      <c r="A918" s="81" t="s">
        <v>1443</v>
      </c>
      <c r="B918" s="81">
        <v>5</v>
      </c>
      <c r="C918" s="119">
        <v>0.002288374495071104</v>
      </c>
      <c r="D918" s="81" t="s">
        <v>1232</v>
      </c>
      <c r="E918" s="81" t="b">
        <v>0</v>
      </c>
      <c r="F918" s="81" t="b">
        <v>0</v>
      </c>
      <c r="G918" s="81" t="b">
        <v>0</v>
      </c>
    </row>
    <row r="919" spans="1:7" ht="15">
      <c r="A919" s="81" t="s">
        <v>1438</v>
      </c>
      <c r="B919" s="81">
        <v>5</v>
      </c>
      <c r="C919" s="119">
        <v>0.002288374495071104</v>
      </c>
      <c r="D919" s="81" t="s">
        <v>1232</v>
      </c>
      <c r="E919" s="81" t="b">
        <v>0</v>
      </c>
      <c r="F919" s="81" t="b">
        <v>0</v>
      </c>
      <c r="G919" s="81" t="b">
        <v>0</v>
      </c>
    </row>
    <row r="920" spans="1:7" ht="15">
      <c r="A920" s="81" t="s">
        <v>1362</v>
      </c>
      <c r="B920" s="81">
        <v>5</v>
      </c>
      <c r="C920" s="119">
        <v>0.002288374495071104</v>
      </c>
      <c r="D920" s="81" t="s">
        <v>1232</v>
      </c>
      <c r="E920" s="81" t="b">
        <v>0</v>
      </c>
      <c r="F920" s="81" t="b">
        <v>0</v>
      </c>
      <c r="G920" s="81" t="b">
        <v>0</v>
      </c>
    </row>
    <row r="921" spans="1:7" ht="15">
      <c r="A921" s="81" t="s">
        <v>1447</v>
      </c>
      <c r="B921" s="81">
        <v>5</v>
      </c>
      <c r="C921" s="119">
        <v>0.0029381785588726023</v>
      </c>
      <c r="D921" s="81" t="s">
        <v>1232</v>
      </c>
      <c r="E921" s="81" t="b">
        <v>0</v>
      </c>
      <c r="F921" s="81" t="b">
        <v>0</v>
      </c>
      <c r="G921" s="81" t="b">
        <v>0</v>
      </c>
    </row>
    <row r="922" spans="1:7" ht="15">
      <c r="A922" s="81" t="s">
        <v>1441</v>
      </c>
      <c r="B922" s="81">
        <v>5</v>
      </c>
      <c r="C922" s="119">
        <v>0.0029381785588726023</v>
      </c>
      <c r="D922" s="81" t="s">
        <v>1232</v>
      </c>
      <c r="E922" s="81" t="b">
        <v>1</v>
      </c>
      <c r="F922" s="81" t="b">
        <v>0</v>
      </c>
      <c r="G922" s="81" t="b">
        <v>0</v>
      </c>
    </row>
    <row r="923" spans="1:7" ht="15">
      <c r="A923" s="81" t="s">
        <v>1334</v>
      </c>
      <c r="B923" s="81">
        <v>5</v>
      </c>
      <c r="C923" s="119">
        <v>0.0029381785588726023</v>
      </c>
      <c r="D923" s="81" t="s">
        <v>1232</v>
      </c>
      <c r="E923" s="81" t="b">
        <v>0</v>
      </c>
      <c r="F923" s="81" t="b">
        <v>0</v>
      </c>
      <c r="G923" s="81" t="b">
        <v>0</v>
      </c>
    </row>
    <row r="924" spans="1:7" ht="15">
      <c r="A924" s="81" t="s">
        <v>1409</v>
      </c>
      <c r="B924" s="81">
        <v>5</v>
      </c>
      <c r="C924" s="119">
        <v>0.0026506356799443184</v>
      </c>
      <c r="D924" s="81" t="s">
        <v>1232</v>
      </c>
      <c r="E924" s="81" t="b">
        <v>0</v>
      </c>
      <c r="F924" s="81" t="b">
        <v>0</v>
      </c>
      <c r="G924" s="81" t="b">
        <v>0</v>
      </c>
    </row>
    <row r="925" spans="1:7" ht="15">
      <c r="A925" s="81" t="s">
        <v>1366</v>
      </c>
      <c r="B925" s="81">
        <v>5</v>
      </c>
      <c r="C925" s="119">
        <v>0.0029381785588726023</v>
      </c>
      <c r="D925" s="81" t="s">
        <v>1232</v>
      </c>
      <c r="E925" s="81" t="b">
        <v>0</v>
      </c>
      <c r="F925" s="81" t="b">
        <v>0</v>
      </c>
      <c r="G925" s="81" t="b">
        <v>0</v>
      </c>
    </row>
    <row r="926" spans="1:7" ht="15">
      <c r="A926" s="81" t="s">
        <v>1492</v>
      </c>
      <c r="B926" s="81">
        <v>4</v>
      </c>
      <c r="C926" s="119">
        <v>0.001957296608477597</v>
      </c>
      <c r="D926" s="81" t="s">
        <v>1232</v>
      </c>
      <c r="E926" s="81" t="b">
        <v>1</v>
      </c>
      <c r="F926" s="81" t="b">
        <v>0</v>
      </c>
      <c r="G926" s="81" t="b">
        <v>0</v>
      </c>
    </row>
    <row r="927" spans="1:7" ht="15">
      <c r="A927" s="81" t="s">
        <v>1536</v>
      </c>
      <c r="B927" s="81">
        <v>4</v>
      </c>
      <c r="C927" s="119">
        <v>0.001957296608477597</v>
      </c>
      <c r="D927" s="81" t="s">
        <v>1232</v>
      </c>
      <c r="E927" s="81" t="b">
        <v>0</v>
      </c>
      <c r="F927" s="81" t="b">
        <v>0</v>
      </c>
      <c r="G927" s="81" t="b">
        <v>0</v>
      </c>
    </row>
    <row r="928" spans="1:7" ht="15">
      <c r="A928" s="81" t="s">
        <v>1436</v>
      </c>
      <c r="B928" s="81">
        <v>4</v>
      </c>
      <c r="C928" s="119">
        <v>0.0021205085439554546</v>
      </c>
      <c r="D928" s="81" t="s">
        <v>1232</v>
      </c>
      <c r="E928" s="81" t="b">
        <v>0</v>
      </c>
      <c r="F928" s="81" t="b">
        <v>0</v>
      </c>
      <c r="G928" s="81" t="b">
        <v>0</v>
      </c>
    </row>
    <row r="929" spans="1:7" ht="15">
      <c r="A929" s="81" t="s">
        <v>1353</v>
      </c>
      <c r="B929" s="81">
        <v>4</v>
      </c>
      <c r="C929" s="119">
        <v>0.0021205085439554546</v>
      </c>
      <c r="D929" s="81" t="s">
        <v>1232</v>
      </c>
      <c r="E929" s="81" t="b">
        <v>0</v>
      </c>
      <c r="F929" s="81" t="b">
        <v>0</v>
      </c>
      <c r="G929" s="81" t="b">
        <v>0</v>
      </c>
    </row>
    <row r="930" spans="1:7" ht="15">
      <c r="A930" s="81" t="s">
        <v>1347</v>
      </c>
      <c r="B930" s="81">
        <v>4</v>
      </c>
      <c r="C930" s="119">
        <v>0.0021205085439554546</v>
      </c>
      <c r="D930" s="81" t="s">
        <v>1232</v>
      </c>
      <c r="E930" s="81" t="b">
        <v>0</v>
      </c>
      <c r="F930" s="81" t="b">
        <v>0</v>
      </c>
      <c r="G930" s="81" t="b">
        <v>0</v>
      </c>
    </row>
    <row r="931" spans="1:7" ht="15">
      <c r="A931" s="81" t="s">
        <v>1510</v>
      </c>
      <c r="B931" s="81">
        <v>4</v>
      </c>
      <c r="C931" s="119">
        <v>0.001957296608477597</v>
      </c>
      <c r="D931" s="81" t="s">
        <v>1232</v>
      </c>
      <c r="E931" s="81" t="b">
        <v>0</v>
      </c>
      <c r="F931" s="81" t="b">
        <v>0</v>
      </c>
      <c r="G931" s="81" t="b">
        <v>0</v>
      </c>
    </row>
    <row r="932" spans="1:7" ht="15">
      <c r="A932" s="81" t="s">
        <v>1390</v>
      </c>
      <c r="B932" s="81">
        <v>4</v>
      </c>
      <c r="C932" s="119">
        <v>0.001957296608477597</v>
      </c>
      <c r="D932" s="81" t="s">
        <v>1232</v>
      </c>
      <c r="E932" s="81" t="b">
        <v>0</v>
      </c>
      <c r="F932" s="81" t="b">
        <v>0</v>
      </c>
      <c r="G932" s="81" t="b">
        <v>0</v>
      </c>
    </row>
    <row r="933" spans="1:7" ht="15">
      <c r="A933" s="81" t="s">
        <v>1559</v>
      </c>
      <c r="B933" s="81">
        <v>4</v>
      </c>
      <c r="C933" s="119">
        <v>0.0027437890857185667</v>
      </c>
      <c r="D933" s="81" t="s">
        <v>1232</v>
      </c>
      <c r="E933" s="81" t="b">
        <v>0</v>
      </c>
      <c r="F933" s="81" t="b">
        <v>0</v>
      </c>
      <c r="G933" s="81" t="b">
        <v>0</v>
      </c>
    </row>
    <row r="934" spans="1:7" ht="15">
      <c r="A934" s="81" t="s">
        <v>1560</v>
      </c>
      <c r="B934" s="81">
        <v>4</v>
      </c>
      <c r="C934" s="119">
        <v>0.0027437890857185667</v>
      </c>
      <c r="D934" s="81" t="s">
        <v>1232</v>
      </c>
      <c r="E934" s="81" t="b">
        <v>0</v>
      </c>
      <c r="F934" s="81" t="b">
        <v>0</v>
      </c>
      <c r="G934" s="81" t="b">
        <v>0</v>
      </c>
    </row>
    <row r="935" spans="1:7" ht="15">
      <c r="A935" s="81" t="s">
        <v>1349</v>
      </c>
      <c r="B935" s="81">
        <v>4</v>
      </c>
      <c r="C935" s="119">
        <v>0.0021205085439554546</v>
      </c>
      <c r="D935" s="81" t="s">
        <v>1232</v>
      </c>
      <c r="E935" s="81" t="b">
        <v>0</v>
      </c>
      <c r="F935" s="81" t="b">
        <v>0</v>
      </c>
      <c r="G935" s="81" t="b">
        <v>0</v>
      </c>
    </row>
    <row r="936" spans="1:7" ht="15">
      <c r="A936" s="81" t="s">
        <v>1524</v>
      </c>
      <c r="B936" s="81">
        <v>4</v>
      </c>
      <c r="C936" s="119">
        <v>0.0021205085439554546</v>
      </c>
      <c r="D936" s="81" t="s">
        <v>1232</v>
      </c>
      <c r="E936" s="81" t="b">
        <v>0</v>
      </c>
      <c r="F936" s="81" t="b">
        <v>1</v>
      </c>
      <c r="G936" s="81" t="b">
        <v>0</v>
      </c>
    </row>
    <row r="937" spans="1:7" ht="15">
      <c r="A937" s="81" t="s">
        <v>1375</v>
      </c>
      <c r="B937" s="81">
        <v>4</v>
      </c>
      <c r="C937" s="119">
        <v>0.001957296608477597</v>
      </c>
      <c r="D937" s="81" t="s">
        <v>1232</v>
      </c>
      <c r="E937" s="81" t="b">
        <v>0</v>
      </c>
      <c r="F937" s="81" t="b">
        <v>0</v>
      </c>
      <c r="G937" s="81" t="b">
        <v>0</v>
      </c>
    </row>
    <row r="938" spans="1:7" ht="15">
      <c r="A938" s="81" t="s">
        <v>1470</v>
      </c>
      <c r="B938" s="81">
        <v>4</v>
      </c>
      <c r="C938" s="119">
        <v>0.001957296608477597</v>
      </c>
      <c r="D938" s="81" t="s">
        <v>1232</v>
      </c>
      <c r="E938" s="81" t="b">
        <v>0</v>
      </c>
      <c r="F938" s="81" t="b">
        <v>0</v>
      </c>
      <c r="G938" s="81" t="b">
        <v>0</v>
      </c>
    </row>
    <row r="939" spans="1:7" ht="15">
      <c r="A939" s="81" t="s">
        <v>1523</v>
      </c>
      <c r="B939" s="81">
        <v>4</v>
      </c>
      <c r="C939" s="119">
        <v>0.0021205085439554546</v>
      </c>
      <c r="D939" s="81" t="s">
        <v>1232</v>
      </c>
      <c r="E939" s="81" t="b">
        <v>1</v>
      </c>
      <c r="F939" s="81" t="b">
        <v>0</v>
      </c>
      <c r="G939" s="81" t="b">
        <v>0</v>
      </c>
    </row>
    <row r="940" spans="1:7" ht="15">
      <c r="A940" s="81" t="s">
        <v>1318</v>
      </c>
      <c r="B940" s="81">
        <v>4</v>
      </c>
      <c r="C940" s="119">
        <v>0.0021205085439554546</v>
      </c>
      <c r="D940" s="81" t="s">
        <v>1232</v>
      </c>
      <c r="E940" s="81" t="b">
        <v>0</v>
      </c>
      <c r="F940" s="81" t="b">
        <v>0</v>
      </c>
      <c r="G940" s="81" t="b">
        <v>0</v>
      </c>
    </row>
    <row r="941" spans="1:7" ht="15">
      <c r="A941" s="81" t="s">
        <v>1439</v>
      </c>
      <c r="B941" s="81">
        <v>4</v>
      </c>
      <c r="C941" s="119">
        <v>0.001957296608477597</v>
      </c>
      <c r="D941" s="81" t="s">
        <v>1232</v>
      </c>
      <c r="E941" s="81" t="b">
        <v>0</v>
      </c>
      <c r="F941" s="81" t="b">
        <v>0</v>
      </c>
      <c r="G941" s="81" t="b">
        <v>0</v>
      </c>
    </row>
    <row r="942" spans="1:7" ht="15">
      <c r="A942" s="81" t="s">
        <v>1351</v>
      </c>
      <c r="B942" s="81">
        <v>4</v>
      </c>
      <c r="C942" s="119">
        <v>0.001957296608477597</v>
      </c>
      <c r="D942" s="81" t="s">
        <v>1232</v>
      </c>
      <c r="E942" s="81" t="b">
        <v>0</v>
      </c>
      <c r="F942" s="81" t="b">
        <v>0</v>
      </c>
      <c r="G942" s="81" t="b">
        <v>0</v>
      </c>
    </row>
    <row r="943" spans="1:7" ht="15">
      <c r="A943" s="81" t="s">
        <v>1352</v>
      </c>
      <c r="B943" s="81">
        <v>4</v>
      </c>
      <c r="C943" s="119">
        <v>0.001957296608477597</v>
      </c>
      <c r="D943" s="81" t="s">
        <v>1232</v>
      </c>
      <c r="E943" s="81" t="b">
        <v>0</v>
      </c>
      <c r="F943" s="81" t="b">
        <v>0</v>
      </c>
      <c r="G943" s="81" t="b">
        <v>0</v>
      </c>
    </row>
    <row r="944" spans="1:7" ht="15">
      <c r="A944" s="81" t="s">
        <v>1429</v>
      </c>
      <c r="B944" s="81">
        <v>4</v>
      </c>
      <c r="C944" s="119">
        <v>0.0021205085439554546</v>
      </c>
      <c r="D944" s="81" t="s">
        <v>1232</v>
      </c>
      <c r="E944" s="81" t="b">
        <v>0</v>
      </c>
      <c r="F944" s="81" t="b">
        <v>0</v>
      </c>
      <c r="G944" s="81" t="b">
        <v>0</v>
      </c>
    </row>
    <row r="945" spans="1:7" ht="15">
      <c r="A945" s="81" t="s">
        <v>1432</v>
      </c>
      <c r="B945" s="81">
        <v>4</v>
      </c>
      <c r="C945" s="119">
        <v>0.001957296608477597</v>
      </c>
      <c r="D945" s="81" t="s">
        <v>1232</v>
      </c>
      <c r="E945" s="81" t="b">
        <v>0</v>
      </c>
      <c r="F945" s="81" t="b">
        <v>0</v>
      </c>
      <c r="G945" s="81" t="b">
        <v>0</v>
      </c>
    </row>
    <row r="946" spans="1:7" ht="15">
      <c r="A946" s="81" t="s">
        <v>1478</v>
      </c>
      <c r="B946" s="81">
        <v>4</v>
      </c>
      <c r="C946" s="119">
        <v>0.001957296608477597</v>
      </c>
      <c r="D946" s="81" t="s">
        <v>1232</v>
      </c>
      <c r="E946" s="81" t="b">
        <v>1</v>
      </c>
      <c r="F946" s="81" t="b">
        <v>0</v>
      </c>
      <c r="G946" s="81" t="b">
        <v>0</v>
      </c>
    </row>
    <row r="947" spans="1:7" ht="15">
      <c r="A947" s="81" t="s">
        <v>1412</v>
      </c>
      <c r="B947" s="81">
        <v>4</v>
      </c>
      <c r="C947" s="119">
        <v>0.001957296608477597</v>
      </c>
      <c r="D947" s="81" t="s">
        <v>1232</v>
      </c>
      <c r="E947" s="81" t="b">
        <v>0</v>
      </c>
      <c r="F947" s="81" t="b">
        <v>0</v>
      </c>
      <c r="G947" s="81" t="b">
        <v>0</v>
      </c>
    </row>
    <row r="948" spans="1:7" ht="15">
      <c r="A948" s="81" t="s">
        <v>1384</v>
      </c>
      <c r="B948" s="81">
        <v>4</v>
      </c>
      <c r="C948" s="119">
        <v>0.001957296608477597</v>
      </c>
      <c r="D948" s="81" t="s">
        <v>1232</v>
      </c>
      <c r="E948" s="81" t="b">
        <v>0</v>
      </c>
      <c r="F948" s="81" t="b">
        <v>0</v>
      </c>
      <c r="G948" s="81" t="b">
        <v>0</v>
      </c>
    </row>
    <row r="949" spans="1:7" ht="15">
      <c r="A949" s="81" t="s">
        <v>1388</v>
      </c>
      <c r="B949" s="81">
        <v>4</v>
      </c>
      <c r="C949" s="119">
        <v>0.001957296608477597</v>
      </c>
      <c r="D949" s="81" t="s">
        <v>1232</v>
      </c>
      <c r="E949" s="81" t="b">
        <v>0</v>
      </c>
      <c r="F949" s="81" t="b">
        <v>0</v>
      </c>
      <c r="G949" s="81" t="b">
        <v>0</v>
      </c>
    </row>
    <row r="950" spans="1:7" ht="15">
      <c r="A950" s="81" t="s">
        <v>1528</v>
      </c>
      <c r="B950" s="81">
        <v>4</v>
      </c>
      <c r="C950" s="119">
        <v>0.002350542847098082</v>
      </c>
      <c r="D950" s="81" t="s">
        <v>1232</v>
      </c>
      <c r="E950" s="81" t="b">
        <v>0</v>
      </c>
      <c r="F950" s="81" t="b">
        <v>0</v>
      </c>
      <c r="G950" s="81" t="b">
        <v>0</v>
      </c>
    </row>
    <row r="951" spans="1:7" ht="15">
      <c r="A951" s="81" t="s">
        <v>1493</v>
      </c>
      <c r="B951" s="81">
        <v>4</v>
      </c>
      <c r="C951" s="119">
        <v>0.001957296608477597</v>
      </c>
      <c r="D951" s="81" t="s">
        <v>1232</v>
      </c>
      <c r="E951" s="81" t="b">
        <v>0</v>
      </c>
      <c r="F951" s="81" t="b">
        <v>0</v>
      </c>
      <c r="G951" s="81" t="b">
        <v>0</v>
      </c>
    </row>
    <row r="952" spans="1:7" ht="15">
      <c r="A952" s="81" t="s">
        <v>1417</v>
      </c>
      <c r="B952" s="81">
        <v>4</v>
      </c>
      <c r="C952" s="119">
        <v>0.001957296608477597</v>
      </c>
      <c r="D952" s="81" t="s">
        <v>1232</v>
      </c>
      <c r="E952" s="81" t="b">
        <v>0</v>
      </c>
      <c r="F952" s="81" t="b">
        <v>0</v>
      </c>
      <c r="G952" s="81" t="b">
        <v>0</v>
      </c>
    </row>
    <row r="953" spans="1:7" ht="15">
      <c r="A953" s="81" t="s">
        <v>1374</v>
      </c>
      <c r="B953" s="81">
        <v>4</v>
      </c>
      <c r="C953" s="119">
        <v>0.001957296608477597</v>
      </c>
      <c r="D953" s="81" t="s">
        <v>1232</v>
      </c>
      <c r="E953" s="81" t="b">
        <v>0</v>
      </c>
      <c r="F953" s="81" t="b">
        <v>0</v>
      </c>
      <c r="G953" s="81" t="b">
        <v>0</v>
      </c>
    </row>
    <row r="954" spans="1:7" ht="15">
      <c r="A954" s="81" t="s">
        <v>1526</v>
      </c>
      <c r="B954" s="81">
        <v>4</v>
      </c>
      <c r="C954" s="119">
        <v>0.001957296608477597</v>
      </c>
      <c r="D954" s="81" t="s">
        <v>1232</v>
      </c>
      <c r="E954" s="81" t="b">
        <v>0</v>
      </c>
      <c r="F954" s="81" t="b">
        <v>0</v>
      </c>
      <c r="G954" s="81" t="b">
        <v>0</v>
      </c>
    </row>
    <row r="955" spans="1:7" ht="15">
      <c r="A955" s="81" t="s">
        <v>1359</v>
      </c>
      <c r="B955" s="81">
        <v>4</v>
      </c>
      <c r="C955" s="119">
        <v>0.001957296608477597</v>
      </c>
      <c r="D955" s="81" t="s">
        <v>1232</v>
      </c>
      <c r="E955" s="81" t="b">
        <v>0</v>
      </c>
      <c r="F955" s="81" t="b">
        <v>0</v>
      </c>
      <c r="G955" s="81" t="b">
        <v>0</v>
      </c>
    </row>
    <row r="956" spans="1:7" ht="15">
      <c r="A956" s="81" t="s">
        <v>1499</v>
      </c>
      <c r="B956" s="81">
        <v>4</v>
      </c>
      <c r="C956" s="119">
        <v>0.001957296608477597</v>
      </c>
      <c r="D956" s="81" t="s">
        <v>1232</v>
      </c>
      <c r="E956" s="81" t="b">
        <v>0</v>
      </c>
      <c r="F956" s="81" t="b">
        <v>0</v>
      </c>
      <c r="G956" s="81" t="b">
        <v>0</v>
      </c>
    </row>
    <row r="957" spans="1:7" ht="15">
      <c r="A957" s="81" t="s">
        <v>1413</v>
      </c>
      <c r="B957" s="81">
        <v>4</v>
      </c>
      <c r="C957" s="119">
        <v>0.001957296608477597</v>
      </c>
      <c r="D957" s="81" t="s">
        <v>1232</v>
      </c>
      <c r="E957" s="81" t="b">
        <v>0</v>
      </c>
      <c r="F957" s="81" t="b">
        <v>0</v>
      </c>
      <c r="G957" s="81" t="b">
        <v>0</v>
      </c>
    </row>
    <row r="958" spans="1:7" ht="15">
      <c r="A958" s="81" t="s">
        <v>1380</v>
      </c>
      <c r="B958" s="81">
        <v>4</v>
      </c>
      <c r="C958" s="119">
        <v>0.001957296608477597</v>
      </c>
      <c r="D958" s="81" t="s">
        <v>1232</v>
      </c>
      <c r="E958" s="81" t="b">
        <v>0</v>
      </c>
      <c r="F958" s="81" t="b">
        <v>0</v>
      </c>
      <c r="G958" s="81" t="b">
        <v>0</v>
      </c>
    </row>
    <row r="959" spans="1:7" ht="15">
      <c r="A959" s="81" t="s">
        <v>1473</v>
      </c>
      <c r="B959" s="81">
        <v>4</v>
      </c>
      <c r="C959" s="119">
        <v>0.001957296608477597</v>
      </c>
      <c r="D959" s="81" t="s">
        <v>1232</v>
      </c>
      <c r="E959" s="81" t="b">
        <v>0</v>
      </c>
      <c r="F959" s="81" t="b">
        <v>0</v>
      </c>
      <c r="G959" s="81" t="b">
        <v>0</v>
      </c>
    </row>
    <row r="960" spans="1:7" ht="15">
      <c r="A960" s="81" t="s">
        <v>1486</v>
      </c>
      <c r="B960" s="81">
        <v>4</v>
      </c>
      <c r="C960" s="119">
        <v>0.001957296608477597</v>
      </c>
      <c r="D960" s="81" t="s">
        <v>1232</v>
      </c>
      <c r="E960" s="81" t="b">
        <v>0</v>
      </c>
      <c r="F960" s="81" t="b">
        <v>0</v>
      </c>
      <c r="G960" s="81" t="b">
        <v>0</v>
      </c>
    </row>
    <row r="961" spans="1:7" ht="15">
      <c r="A961" s="81" t="s">
        <v>1354</v>
      </c>
      <c r="B961" s="81">
        <v>4</v>
      </c>
      <c r="C961" s="119">
        <v>0.001957296608477597</v>
      </c>
      <c r="D961" s="81" t="s">
        <v>1232</v>
      </c>
      <c r="E961" s="81" t="b">
        <v>0</v>
      </c>
      <c r="F961" s="81" t="b">
        <v>0</v>
      </c>
      <c r="G961" s="81" t="b">
        <v>0</v>
      </c>
    </row>
    <row r="962" spans="1:7" ht="15">
      <c r="A962" s="81" t="s">
        <v>1339</v>
      </c>
      <c r="B962" s="81">
        <v>4</v>
      </c>
      <c r="C962" s="119">
        <v>0.001957296608477597</v>
      </c>
      <c r="D962" s="81" t="s">
        <v>1232</v>
      </c>
      <c r="E962" s="81" t="b">
        <v>0</v>
      </c>
      <c r="F962" s="81" t="b">
        <v>0</v>
      </c>
      <c r="G962" s="81" t="b">
        <v>0</v>
      </c>
    </row>
    <row r="963" spans="1:7" ht="15">
      <c r="A963" s="81" t="s">
        <v>1520</v>
      </c>
      <c r="B963" s="81">
        <v>4</v>
      </c>
      <c r="C963" s="119">
        <v>0.0027437890857185667</v>
      </c>
      <c r="D963" s="81" t="s">
        <v>1232</v>
      </c>
      <c r="E963" s="81" t="b">
        <v>0</v>
      </c>
      <c r="F963" s="81" t="b">
        <v>0</v>
      </c>
      <c r="G963" s="81" t="b">
        <v>0</v>
      </c>
    </row>
    <row r="964" spans="1:7" ht="15">
      <c r="A964" s="81" t="s">
        <v>1521</v>
      </c>
      <c r="B964" s="81">
        <v>4</v>
      </c>
      <c r="C964" s="119">
        <v>0.0027437890857185667</v>
      </c>
      <c r="D964" s="81" t="s">
        <v>1232</v>
      </c>
      <c r="E964" s="81" t="b">
        <v>0</v>
      </c>
      <c r="F964" s="81" t="b">
        <v>0</v>
      </c>
      <c r="G964" s="81" t="b">
        <v>0</v>
      </c>
    </row>
    <row r="965" spans="1:7" ht="15">
      <c r="A965" s="81" t="s">
        <v>1306</v>
      </c>
      <c r="B965" s="81">
        <v>4</v>
      </c>
      <c r="C965" s="119">
        <v>0.002350542847098082</v>
      </c>
      <c r="D965" s="81" t="s">
        <v>1232</v>
      </c>
      <c r="E965" s="81" t="b">
        <v>0</v>
      </c>
      <c r="F965" s="81" t="b">
        <v>0</v>
      </c>
      <c r="G965" s="81" t="b">
        <v>0</v>
      </c>
    </row>
    <row r="966" spans="1:7" ht="15">
      <c r="A966" s="81" t="s">
        <v>1415</v>
      </c>
      <c r="B966" s="81">
        <v>4</v>
      </c>
      <c r="C966" s="119">
        <v>0.001957296608477597</v>
      </c>
      <c r="D966" s="81" t="s">
        <v>1232</v>
      </c>
      <c r="E966" s="81" t="b">
        <v>0</v>
      </c>
      <c r="F966" s="81" t="b">
        <v>0</v>
      </c>
      <c r="G966" s="81" t="b">
        <v>0</v>
      </c>
    </row>
    <row r="967" spans="1:7" ht="15">
      <c r="A967" s="81" t="s">
        <v>1497</v>
      </c>
      <c r="B967" s="81">
        <v>4</v>
      </c>
      <c r="C967" s="119">
        <v>0.002350542847098082</v>
      </c>
      <c r="D967" s="81" t="s">
        <v>1232</v>
      </c>
      <c r="E967" s="81" t="b">
        <v>0</v>
      </c>
      <c r="F967" s="81" t="b">
        <v>0</v>
      </c>
      <c r="G967" s="81" t="b">
        <v>0</v>
      </c>
    </row>
    <row r="968" spans="1:7" ht="15">
      <c r="A968" s="81" t="s">
        <v>1500</v>
      </c>
      <c r="B968" s="81">
        <v>4</v>
      </c>
      <c r="C968" s="119">
        <v>0.001957296608477597</v>
      </c>
      <c r="D968" s="81" t="s">
        <v>1232</v>
      </c>
      <c r="E968" s="81" t="b">
        <v>0</v>
      </c>
      <c r="F968" s="81" t="b">
        <v>0</v>
      </c>
      <c r="G968" s="81" t="b">
        <v>0</v>
      </c>
    </row>
    <row r="969" spans="1:7" ht="15">
      <c r="A969" s="81" t="s">
        <v>1494</v>
      </c>
      <c r="B969" s="81">
        <v>4</v>
      </c>
      <c r="C969" s="119">
        <v>0.0021205085439554546</v>
      </c>
      <c r="D969" s="81" t="s">
        <v>1232</v>
      </c>
      <c r="E969" s="81" t="b">
        <v>0</v>
      </c>
      <c r="F969" s="81" t="b">
        <v>0</v>
      </c>
      <c r="G969" s="81" t="b">
        <v>0</v>
      </c>
    </row>
    <row r="970" spans="1:7" ht="15">
      <c r="A970" s="81" t="s">
        <v>1435</v>
      </c>
      <c r="B970" s="81">
        <v>4</v>
      </c>
      <c r="C970" s="119">
        <v>0.0027437890857185667</v>
      </c>
      <c r="D970" s="81" t="s">
        <v>1232</v>
      </c>
      <c r="E970" s="81" t="b">
        <v>0</v>
      </c>
      <c r="F970" s="81" t="b">
        <v>0</v>
      </c>
      <c r="G970" s="81" t="b">
        <v>0</v>
      </c>
    </row>
    <row r="971" spans="1:7" ht="15">
      <c r="A971" s="81" t="s">
        <v>1401</v>
      </c>
      <c r="B971" s="81">
        <v>3</v>
      </c>
      <c r="C971" s="119">
        <v>0.0017629071353235616</v>
      </c>
      <c r="D971" s="81" t="s">
        <v>1232</v>
      </c>
      <c r="E971" s="81" t="b">
        <v>0</v>
      </c>
      <c r="F971" s="81" t="b">
        <v>0</v>
      </c>
      <c r="G971" s="81" t="b">
        <v>0</v>
      </c>
    </row>
    <row r="972" spans="1:7" ht="15">
      <c r="A972" s="81" t="s">
        <v>1682</v>
      </c>
      <c r="B972" s="81">
        <v>3</v>
      </c>
      <c r="C972" s="119">
        <v>0.0015903814079665912</v>
      </c>
      <c r="D972" s="81" t="s">
        <v>1232</v>
      </c>
      <c r="E972" s="81" t="b">
        <v>0</v>
      </c>
      <c r="F972" s="81" t="b">
        <v>0</v>
      </c>
      <c r="G972" s="81" t="b">
        <v>0</v>
      </c>
    </row>
    <row r="973" spans="1:7" ht="15">
      <c r="A973" s="81" t="s">
        <v>1668</v>
      </c>
      <c r="B973" s="81">
        <v>3</v>
      </c>
      <c r="C973" s="119">
        <v>0.0015903814079665912</v>
      </c>
      <c r="D973" s="81" t="s">
        <v>1232</v>
      </c>
      <c r="E973" s="81" t="b">
        <v>0</v>
      </c>
      <c r="F973" s="81" t="b">
        <v>0</v>
      </c>
      <c r="G973" s="81" t="b">
        <v>0</v>
      </c>
    </row>
    <row r="974" spans="1:7" ht="15">
      <c r="A974" s="81" t="s">
        <v>1382</v>
      </c>
      <c r="B974" s="81">
        <v>3</v>
      </c>
      <c r="C974" s="119">
        <v>0.0015903814079665912</v>
      </c>
      <c r="D974" s="81" t="s">
        <v>1232</v>
      </c>
      <c r="E974" s="81" t="b">
        <v>0</v>
      </c>
      <c r="F974" s="81" t="b">
        <v>0</v>
      </c>
      <c r="G974" s="81" t="b">
        <v>0</v>
      </c>
    </row>
    <row r="975" spans="1:7" ht="15">
      <c r="A975" s="81" t="s">
        <v>1634</v>
      </c>
      <c r="B975" s="81">
        <v>3</v>
      </c>
      <c r="C975" s="119">
        <v>0.0015903814079665912</v>
      </c>
      <c r="D975" s="81" t="s">
        <v>1232</v>
      </c>
      <c r="E975" s="81" t="b">
        <v>0</v>
      </c>
      <c r="F975" s="81" t="b">
        <v>0</v>
      </c>
      <c r="G975" s="81" t="b">
        <v>0</v>
      </c>
    </row>
    <row r="976" spans="1:7" ht="15">
      <c r="A976" s="81" t="s">
        <v>1548</v>
      </c>
      <c r="B976" s="81">
        <v>3</v>
      </c>
      <c r="C976" s="119">
        <v>0.0015903814079665912</v>
      </c>
      <c r="D976" s="81" t="s">
        <v>1232</v>
      </c>
      <c r="E976" s="81" t="b">
        <v>0</v>
      </c>
      <c r="F976" s="81" t="b">
        <v>0</v>
      </c>
      <c r="G976" s="81" t="b">
        <v>0</v>
      </c>
    </row>
    <row r="977" spans="1:7" ht="15">
      <c r="A977" s="81" t="s">
        <v>1681</v>
      </c>
      <c r="B977" s="81">
        <v>3</v>
      </c>
      <c r="C977" s="119">
        <v>0.0015903814079665912</v>
      </c>
      <c r="D977" s="81" t="s">
        <v>1232</v>
      </c>
      <c r="E977" s="81" t="b">
        <v>0</v>
      </c>
      <c r="F977" s="81" t="b">
        <v>0</v>
      </c>
      <c r="G977" s="81" t="b">
        <v>0</v>
      </c>
    </row>
    <row r="978" spans="1:7" ht="15">
      <c r="A978" s="81" t="s">
        <v>1379</v>
      </c>
      <c r="B978" s="81">
        <v>3</v>
      </c>
      <c r="C978" s="119">
        <v>0.0015903814079665912</v>
      </c>
      <c r="D978" s="81" t="s">
        <v>1232</v>
      </c>
      <c r="E978" s="81" t="b">
        <v>0</v>
      </c>
      <c r="F978" s="81" t="b">
        <v>0</v>
      </c>
      <c r="G978" s="81" t="b">
        <v>0</v>
      </c>
    </row>
    <row r="979" spans="1:7" ht="15">
      <c r="A979" s="81" t="s">
        <v>1576</v>
      </c>
      <c r="B979" s="81">
        <v>3</v>
      </c>
      <c r="C979" s="119">
        <v>0.0015903814079665912</v>
      </c>
      <c r="D979" s="81" t="s">
        <v>1232</v>
      </c>
      <c r="E979" s="81" t="b">
        <v>0</v>
      </c>
      <c r="F979" s="81" t="b">
        <v>0</v>
      </c>
      <c r="G979" s="81" t="b">
        <v>0</v>
      </c>
    </row>
    <row r="980" spans="1:7" ht="15">
      <c r="A980" s="81" t="s">
        <v>1648</v>
      </c>
      <c r="B980" s="81">
        <v>3</v>
      </c>
      <c r="C980" s="119">
        <v>0.0015903814079665912</v>
      </c>
      <c r="D980" s="81" t="s">
        <v>1232</v>
      </c>
      <c r="E980" s="81" t="b">
        <v>0</v>
      </c>
      <c r="F980" s="81" t="b">
        <v>0</v>
      </c>
      <c r="G980" s="81" t="b">
        <v>0</v>
      </c>
    </row>
    <row r="981" spans="1:7" ht="15">
      <c r="A981" s="81" t="s">
        <v>1683</v>
      </c>
      <c r="B981" s="81">
        <v>3</v>
      </c>
      <c r="C981" s="119">
        <v>0.0015903814079665912</v>
      </c>
      <c r="D981" s="81" t="s">
        <v>1232</v>
      </c>
      <c r="E981" s="81" t="b">
        <v>0</v>
      </c>
      <c r="F981" s="81" t="b">
        <v>0</v>
      </c>
      <c r="G981" s="81" t="b">
        <v>0</v>
      </c>
    </row>
    <row r="982" spans="1:7" ht="15">
      <c r="A982" s="81" t="s">
        <v>1345</v>
      </c>
      <c r="B982" s="81">
        <v>3</v>
      </c>
      <c r="C982" s="119">
        <v>0.0015903814079665912</v>
      </c>
      <c r="D982" s="81" t="s">
        <v>1232</v>
      </c>
      <c r="E982" s="81" t="b">
        <v>0</v>
      </c>
      <c r="F982" s="81" t="b">
        <v>0</v>
      </c>
      <c r="G982" s="81" t="b">
        <v>0</v>
      </c>
    </row>
    <row r="983" spans="1:7" ht="15">
      <c r="A983" s="81" t="s">
        <v>1437</v>
      </c>
      <c r="B983" s="81">
        <v>3</v>
      </c>
      <c r="C983" s="119">
        <v>0.0015903814079665912</v>
      </c>
      <c r="D983" s="81" t="s">
        <v>1232</v>
      </c>
      <c r="E983" s="81" t="b">
        <v>0</v>
      </c>
      <c r="F983" s="81" t="b">
        <v>0</v>
      </c>
      <c r="G983" s="81" t="b">
        <v>0</v>
      </c>
    </row>
    <row r="984" spans="1:7" ht="15">
      <c r="A984" s="81" t="s">
        <v>1684</v>
      </c>
      <c r="B984" s="81">
        <v>3</v>
      </c>
      <c r="C984" s="119">
        <v>0.0015903814079665912</v>
      </c>
      <c r="D984" s="81" t="s">
        <v>1232</v>
      </c>
      <c r="E984" s="81" t="b">
        <v>0</v>
      </c>
      <c r="F984" s="81" t="b">
        <v>0</v>
      </c>
      <c r="G984" s="81" t="b">
        <v>0</v>
      </c>
    </row>
    <row r="985" spans="1:7" ht="15">
      <c r="A985" s="81" t="s">
        <v>1547</v>
      </c>
      <c r="B985" s="81">
        <v>3</v>
      </c>
      <c r="C985" s="119">
        <v>0.0015903814079665912</v>
      </c>
      <c r="D985" s="81" t="s">
        <v>1232</v>
      </c>
      <c r="E985" s="81" t="b">
        <v>1</v>
      </c>
      <c r="F985" s="81" t="b">
        <v>0</v>
      </c>
      <c r="G985" s="81" t="b">
        <v>0</v>
      </c>
    </row>
    <row r="986" spans="1:7" ht="15">
      <c r="A986" s="81" t="s">
        <v>1679</v>
      </c>
      <c r="B986" s="81">
        <v>3</v>
      </c>
      <c r="C986" s="119">
        <v>0.0015903814079665912</v>
      </c>
      <c r="D986" s="81" t="s">
        <v>1232</v>
      </c>
      <c r="E986" s="81" t="b">
        <v>0</v>
      </c>
      <c r="F986" s="81" t="b">
        <v>0</v>
      </c>
      <c r="G986" s="81" t="b">
        <v>0</v>
      </c>
    </row>
    <row r="987" spans="1:7" ht="15">
      <c r="A987" s="81" t="s">
        <v>1651</v>
      </c>
      <c r="B987" s="81">
        <v>3</v>
      </c>
      <c r="C987" s="119">
        <v>0.0015903814079665912</v>
      </c>
      <c r="D987" s="81" t="s">
        <v>1232</v>
      </c>
      <c r="E987" s="81" t="b">
        <v>1</v>
      </c>
      <c r="F987" s="81" t="b">
        <v>0</v>
      </c>
      <c r="G987" s="81" t="b">
        <v>0</v>
      </c>
    </row>
    <row r="988" spans="1:7" ht="15">
      <c r="A988" s="81" t="s">
        <v>1666</v>
      </c>
      <c r="B988" s="81">
        <v>3</v>
      </c>
      <c r="C988" s="119">
        <v>0.0015903814079665912</v>
      </c>
      <c r="D988" s="81" t="s">
        <v>1232</v>
      </c>
      <c r="E988" s="81" t="b">
        <v>0</v>
      </c>
      <c r="F988" s="81" t="b">
        <v>0</v>
      </c>
      <c r="G988" s="81" t="b">
        <v>0</v>
      </c>
    </row>
    <row r="989" spans="1:7" ht="15">
      <c r="A989" s="81" t="s">
        <v>1638</v>
      </c>
      <c r="B989" s="81">
        <v>3</v>
      </c>
      <c r="C989" s="119">
        <v>0.0015903814079665912</v>
      </c>
      <c r="D989" s="81" t="s">
        <v>1232</v>
      </c>
      <c r="E989" s="81" t="b">
        <v>0</v>
      </c>
      <c r="F989" s="81" t="b">
        <v>0</v>
      </c>
      <c r="G989" s="81" t="b">
        <v>0</v>
      </c>
    </row>
    <row r="990" spans="1:7" ht="15">
      <c r="A990" s="81" t="s">
        <v>1369</v>
      </c>
      <c r="B990" s="81">
        <v>3</v>
      </c>
      <c r="C990" s="119">
        <v>0.0015903814079665912</v>
      </c>
      <c r="D990" s="81" t="s">
        <v>1232</v>
      </c>
      <c r="E990" s="81" t="b">
        <v>0</v>
      </c>
      <c r="F990" s="81" t="b">
        <v>0</v>
      </c>
      <c r="G990" s="81" t="b">
        <v>0</v>
      </c>
    </row>
    <row r="991" spans="1:7" ht="15">
      <c r="A991" s="81" t="s">
        <v>1623</v>
      </c>
      <c r="B991" s="81">
        <v>3</v>
      </c>
      <c r="C991" s="119">
        <v>0.0015903814079665912</v>
      </c>
      <c r="D991" s="81" t="s">
        <v>1232</v>
      </c>
      <c r="E991" s="81" t="b">
        <v>0</v>
      </c>
      <c r="F991" s="81" t="b">
        <v>0</v>
      </c>
      <c r="G991" s="81" t="b">
        <v>0</v>
      </c>
    </row>
    <row r="992" spans="1:7" ht="15">
      <c r="A992" s="81" t="s">
        <v>1621</v>
      </c>
      <c r="B992" s="81">
        <v>3</v>
      </c>
      <c r="C992" s="119">
        <v>0.0017629071353235616</v>
      </c>
      <c r="D992" s="81" t="s">
        <v>1232</v>
      </c>
      <c r="E992" s="81" t="b">
        <v>0</v>
      </c>
      <c r="F992" s="81" t="b">
        <v>0</v>
      </c>
      <c r="G992" s="81" t="b">
        <v>0</v>
      </c>
    </row>
    <row r="993" spans="1:7" ht="15">
      <c r="A993" s="81" t="s">
        <v>1626</v>
      </c>
      <c r="B993" s="81">
        <v>3</v>
      </c>
      <c r="C993" s="119">
        <v>0.0015903814079665912</v>
      </c>
      <c r="D993" s="81" t="s">
        <v>1232</v>
      </c>
      <c r="E993" s="81" t="b">
        <v>0</v>
      </c>
      <c r="F993" s="81" t="b">
        <v>0</v>
      </c>
      <c r="G993" s="81" t="b">
        <v>0</v>
      </c>
    </row>
    <row r="994" spans="1:7" ht="15">
      <c r="A994" s="81" t="s">
        <v>1370</v>
      </c>
      <c r="B994" s="81">
        <v>3</v>
      </c>
      <c r="C994" s="119">
        <v>0.0015903814079665912</v>
      </c>
      <c r="D994" s="81" t="s">
        <v>1232</v>
      </c>
      <c r="E994" s="81" t="b">
        <v>0</v>
      </c>
      <c r="F994" s="81" t="b">
        <v>0</v>
      </c>
      <c r="G994" s="81" t="b">
        <v>0</v>
      </c>
    </row>
    <row r="995" spans="1:7" ht="15">
      <c r="A995" s="81" t="s">
        <v>1622</v>
      </c>
      <c r="B995" s="81">
        <v>3</v>
      </c>
      <c r="C995" s="119">
        <v>0.0015903814079665912</v>
      </c>
      <c r="D995" s="81" t="s">
        <v>1232</v>
      </c>
      <c r="E995" s="81" t="b">
        <v>0</v>
      </c>
      <c r="F995" s="81" t="b">
        <v>0</v>
      </c>
      <c r="G995" s="81" t="b">
        <v>0</v>
      </c>
    </row>
    <row r="996" spans="1:7" ht="15">
      <c r="A996" s="81" t="s">
        <v>1633</v>
      </c>
      <c r="B996" s="81">
        <v>3</v>
      </c>
      <c r="C996" s="119">
        <v>0.0017629071353235616</v>
      </c>
      <c r="D996" s="81" t="s">
        <v>1232</v>
      </c>
      <c r="E996" s="81" t="b">
        <v>0</v>
      </c>
      <c r="F996" s="81" t="b">
        <v>0</v>
      </c>
      <c r="G996" s="81" t="b">
        <v>0</v>
      </c>
    </row>
    <row r="997" spans="1:7" ht="15">
      <c r="A997" s="81" t="s">
        <v>1512</v>
      </c>
      <c r="B997" s="81">
        <v>3</v>
      </c>
      <c r="C997" s="119">
        <v>0.0015903814079665912</v>
      </c>
      <c r="D997" s="81" t="s">
        <v>1232</v>
      </c>
      <c r="E997" s="81" t="b">
        <v>0</v>
      </c>
      <c r="F997" s="81" t="b">
        <v>0</v>
      </c>
      <c r="G997" s="81" t="b">
        <v>0</v>
      </c>
    </row>
    <row r="998" spans="1:7" ht="15">
      <c r="A998" s="81" t="s">
        <v>1314</v>
      </c>
      <c r="B998" s="81">
        <v>3</v>
      </c>
      <c r="C998" s="119">
        <v>0.0015903814079665912</v>
      </c>
      <c r="D998" s="81" t="s">
        <v>1232</v>
      </c>
      <c r="E998" s="81" t="b">
        <v>0</v>
      </c>
      <c r="F998" s="81" t="b">
        <v>0</v>
      </c>
      <c r="G998" s="81" t="b">
        <v>0</v>
      </c>
    </row>
    <row r="999" spans="1:7" ht="15">
      <c r="A999" s="81" t="s">
        <v>1421</v>
      </c>
      <c r="B999" s="81">
        <v>3</v>
      </c>
      <c r="C999" s="119">
        <v>0.0015903814079665912</v>
      </c>
      <c r="D999" s="81" t="s">
        <v>1232</v>
      </c>
      <c r="E999" s="81" t="b">
        <v>0</v>
      </c>
      <c r="F999" s="81" t="b">
        <v>0</v>
      </c>
      <c r="G999" s="81" t="b">
        <v>0</v>
      </c>
    </row>
    <row r="1000" spans="1:7" ht="15">
      <c r="A1000" s="81" t="s">
        <v>1474</v>
      </c>
      <c r="B1000" s="81">
        <v>3</v>
      </c>
      <c r="C1000" s="119">
        <v>0.0015903814079665912</v>
      </c>
      <c r="D1000" s="81" t="s">
        <v>1232</v>
      </c>
      <c r="E1000" s="81" t="b">
        <v>0</v>
      </c>
      <c r="F1000" s="81" t="b">
        <v>0</v>
      </c>
      <c r="G1000" s="81" t="b">
        <v>0</v>
      </c>
    </row>
    <row r="1001" spans="1:7" ht="15">
      <c r="A1001" s="81" t="s">
        <v>1477</v>
      </c>
      <c r="B1001" s="81">
        <v>3</v>
      </c>
      <c r="C1001" s="119">
        <v>0.0015903814079665912</v>
      </c>
      <c r="D1001" s="81" t="s">
        <v>1232</v>
      </c>
      <c r="E1001" s="81" t="b">
        <v>0</v>
      </c>
      <c r="F1001" s="81" t="b">
        <v>0</v>
      </c>
      <c r="G1001" s="81" t="b">
        <v>0</v>
      </c>
    </row>
    <row r="1002" spans="1:7" ht="15">
      <c r="A1002" s="81" t="s">
        <v>1650</v>
      </c>
      <c r="B1002" s="81">
        <v>3</v>
      </c>
      <c r="C1002" s="119">
        <v>0.0015903814079665912</v>
      </c>
      <c r="D1002" s="81" t="s">
        <v>1232</v>
      </c>
      <c r="E1002" s="81" t="b">
        <v>0</v>
      </c>
      <c r="F1002" s="81" t="b">
        <v>0</v>
      </c>
      <c r="G1002" s="81" t="b">
        <v>0</v>
      </c>
    </row>
    <row r="1003" spans="1:7" ht="15">
      <c r="A1003" s="81" t="s">
        <v>1427</v>
      </c>
      <c r="B1003" s="81">
        <v>3</v>
      </c>
      <c r="C1003" s="119">
        <v>0.0015903814079665912</v>
      </c>
      <c r="D1003" s="81" t="s">
        <v>1232</v>
      </c>
      <c r="E1003" s="81" t="b">
        <v>0</v>
      </c>
      <c r="F1003" s="81" t="b">
        <v>0</v>
      </c>
      <c r="G1003" s="81" t="b">
        <v>0</v>
      </c>
    </row>
    <row r="1004" spans="1:7" ht="15">
      <c r="A1004" s="81" t="s">
        <v>1405</v>
      </c>
      <c r="B1004" s="81">
        <v>3</v>
      </c>
      <c r="C1004" s="119">
        <v>0.0015903814079665912</v>
      </c>
      <c r="D1004" s="81" t="s">
        <v>1232</v>
      </c>
      <c r="E1004" s="81" t="b">
        <v>0</v>
      </c>
      <c r="F1004" s="81" t="b">
        <v>0</v>
      </c>
      <c r="G1004" s="81" t="b">
        <v>0</v>
      </c>
    </row>
    <row r="1005" spans="1:7" ht="15">
      <c r="A1005" s="81" t="s">
        <v>1569</v>
      </c>
      <c r="B1005" s="81">
        <v>3</v>
      </c>
      <c r="C1005" s="119">
        <v>0.0015903814079665912</v>
      </c>
      <c r="D1005" s="81" t="s">
        <v>1232</v>
      </c>
      <c r="E1005" s="81" t="b">
        <v>0</v>
      </c>
      <c r="F1005" s="81" t="b">
        <v>0</v>
      </c>
      <c r="G1005" s="81" t="b">
        <v>0</v>
      </c>
    </row>
    <row r="1006" spans="1:7" ht="15">
      <c r="A1006" s="81" t="s">
        <v>1322</v>
      </c>
      <c r="B1006" s="81">
        <v>3</v>
      </c>
      <c r="C1006" s="119">
        <v>0.0015903814079665912</v>
      </c>
      <c r="D1006" s="81" t="s">
        <v>1232</v>
      </c>
      <c r="E1006" s="81" t="b">
        <v>0</v>
      </c>
      <c r="F1006" s="81" t="b">
        <v>0</v>
      </c>
      <c r="G1006" s="81" t="b">
        <v>0</v>
      </c>
    </row>
    <row r="1007" spans="1:7" ht="15">
      <c r="A1007" s="81" t="s">
        <v>1422</v>
      </c>
      <c r="B1007" s="81">
        <v>3</v>
      </c>
      <c r="C1007" s="119">
        <v>0.0015903814079665912</v>
      </c>
      <c r="D1007" s="81" t="s">
        <v>1232</v>
      </c>
      <c r="E1007" s="81" t="b">
        <v>1</v>
      </c>
      <c r="F1007" s="81" t="b">
        <v>0</v>
      </c>
      <c r="G1007" s="81" t="b">
        <v>0</v>
      </c>
    </row>
    <row r="1008" spans="1:7" ht="15">
      <c r="A1008" s="81" t="s">
        <v>1669</v>
      </c>
      <c r="B1008" s="81">
        <v>3</v>
      </c>
      <c r="C1008" s="119">
        <v>0.0015903814079665912</v>
      </c>
      <c r="D1008" s="81" t="s">
        <v>1232</v>
      </c>
      <c r="E1008" s="81" t="b">
        <v>0</v>
      </c>
      <c r="F1008" s="81" t="b">
        <v>0</v>
      </c>
      <c r="G1008" s="81" t="b">
        <v>0</v>
      </c>
    </row>
    <row r="1009" spans="1:7" ht="15">
      <c r="A1009" s="81" t="s">
        <v>1611</v>
      </c>
      <c r="B1009" s="81">
        <v>3</v>
      </c>
      <c r="C1009" s="119">
        <v>0.0015903814079665912</v>
      </c>
      <c r="D1009" s="81" t="s">
        <v>1232</v>
      </c>
      <c r="E1009" s="81" t="b">
        <v>0</v>
      </c>
      <c r="F1009" s="81" t="b">
        <v>0</v>
      </c>
      <c r="G1009" s="81" t="b">
        <v>0</v>
      </c>
    </row>
    <row r="1010" spans="1:7" ht="15">
      <c r="A1010" s="81" t="s">
        <v>1394</v>
      </c>
      <c r="B1010" s="81">
        <v>3</v>
      </c>
      <c r="C1010" s="119">
        <v>0.0015903814079665912</v>
      </c>
      <c r="D1010" s="81" t="s">
        <v>1232</v>
      </c>
      <c r="E1010" s="81" t="b">
        <v>0</v>
      </c>
      <c r="F1010" s="81" t="b">
        <v>0</v>
      </c>
      <c r="G1010" s="81" t="b">
        <v>0</v>
      </c>
    </row>
    <row r="1011" spans="1:7" ht="15">
      <c r="A1011" s="81" t="s">
        <v>1333</v>
      </c>
      <c r="B1011" s="81">
        <v>3</v>
      </c>
      <c r="C1011" s="119">
        <v>0.0015903814079665912</v>
      </c>
      <c r="D1011" s="81" t="s">
        <v>1232</v>
      </c>
      <c r="E1011" s="81" t="b">
        <v>0</v>
      </c>
      <c r="F1011" s="81" t="b">
        <v>0</v>
      </c>
      <c r="G1011" s="81" t="b">
        <v>0</v>
      </c>
    </row>
    <row r="1012" spans="1:7" ht="15">
      <c r="A1012" s="81" t="s">
        <v>1496</v>
      </c>
      <c r="B1012" s="81">
        <v>3</v>
      </c>
      <c r="C1012" s="119">
        <v>0.0017629071353235616</v>
      </c>
      <c r="D1012" s="81" t="s">
        <v>1232</v>
      </c>
      <c r="E1012" s="81" t="b">
        <v>0</v>
      </c>
      <c r="F1012" s="81" t="b">
        <v>0</v>
      </c>
      <c r="G1012" s="81" t="b">
        <v>0</v>
      </c>
    </row>
    <row r="1013" spans="1:7" ht="15">
      <c r="A1013" s="81" t="s">
        <v>1358</v>
      </c>
      <c r="B1013" s="81">
        <v>3</v>
      </c>
      <c r="C1013" s="119">
        <v>0.0015903814079665912</v>
      </c>
      <c r="D1013" s="81" t="s">
        <v>1232</v>
      </c>
      <c r="E1013" s="81" t="b">
        <v>1</v>
      </c>
      <c r="F1013" s="81" t="b">
        <v>0</v>
      </c>
      <c r="G1013" s="81" t="b">
        <v>0</v>
      </c>
    </row>
    <row r="1014" spans="1:7" ht="15">
      <c r="A1014" s="81" t="s">
        <v>1471</v>
      </c>
      <c r="B1014" s="81">
        <v>3</v>
      </c>
      <c r="C1014" s="119">
        <v>0.0015903814079665912</v>
      </c>
      <c r="D1014" s="81" t="s">
        <v>1232</v>
      </c>
      <c r="E1014" s="81" t="b">
        <v>0</v>
      </c>
      <c r="F1014" s="81" t="b">
        <v>0</v>
      </c>
      <c r="G1014" s="81" t="b">
        <v>0</v>
      </c>
    </row>
    <row r="1015" spans="1:7" ht="15">
      <c r="A1015" s="81" t="s">
        <v>1653</v>
      </c>
      <c r="B1015" s="81">
        <v>3</v>
      </c>
      <c r="C1015" s="119">
        <v>0.0015903814079665912</v>
      </c>
      <c r="D1015" s="81" t="s">
        <v>1232</v>
      </c>
      <c r="E1015" s="81" t="b">
        <v>0</v>
      </c>
      <c r="F1015" s="81" t="b">
        <v>0</v>
      </c>
      <c r="G1015" s="81" t="b">
        <v>0</v>
      </c>
    </row>
    <row r="1016" spans="1:7" ht="15">
      <c r="A1016" s="81" t="s">
        <v>1475</v>
      </c>
      <c r="B1016" s="81">
        <v>3</v>
      </c>
      <c r="C1016" s="119">
        <v>0.0015903814079665912</v>
      </c>
      <c r="D1016" s="81" t="s">
        <v>1232</v>
      </c>
      <c r="E1016" s="81" t="b">
        <v>0</v>
      </c>
      <c r="F1016" s="81" t="b">
        <v>0</v>
      </c>
      <c r="G1016" s="81" t="b">
        <v>0</v>
      </c>
    </row>
    <row r="1017" spans="1:7" ht="15">
      <c r="A1017" s="81" t="s">
        <v>1672</v>
      </c>
      <c r="B1017" s="81">
        <v>3</v>
      </c>
      <c r="C1017" s="119">
        <v>0.0017629071353235616</v>
      </c>
      <c r="D1017" s="81" t="s">
        <v>1232</v>
      </c>
      <c r="E1017" s="81" t="b">
        <v>0</v>
      </c>
      <c r="F1017" s="81" t="b">
        <v>0</v>
      </c>
      <c r="G1017" s="81" t="b">
        <v>0</v>
      </c>
    </row>
    <row r="1018" spans="1:7" ht="15">
      <c r="A1018" s="81" t="s">
        <v>1673</v>
      </c>
      <c r="B1018" s="81">
        <v>3</v>
      </c>
      <c r="C1018" s="119">
        <v>0.0017629071353235616</v>
      </c>
      <c r="D1018" s="81" t="s">
        <v>1232</v>
      </c>
      <c r="E1018" s="81" t="b">
        <v>0</v>
      </c>
      <c r="F1018" s="81" t="b">
        <v>0</v>
      </c>
      <c r="G1018" s="81" t="b">
        <v>0</v>
      </c>
    </row>
    <row r="1019" spans="1:7" ht="15">
      <c r="A1019" s="81" t="s">
        <v>1616</v>
      </c>
      <c r="B1019" s="81">
        <v>3</v>
      </c>
      <c r="C1019" s="119">
        <v>0.0015903814079665912</v>
      </c>
      <c r="D1019" s="81" t="s">
        <v>1232</v>
      </c>
      <c r="E1019" s="81" t="b">
        <v>0</v>
      </c>
      <c r="F1019" s="81" t="b">
        <v>0</v>
      </c>
      <c r="G1019" s="81" t="b">
        <v>0</v>
      </c>
    </row>
    <row r="1020" spans="1:7" ht="15">
      <c r="A1020" s="81" t="s">
        <v>1485</v>
      </c>
      <c r="B1020" s="81">
        <v>3</v>
      </c>
      <c r="C1020" s="119">
        <v>0.0015903814079665912</v>
      </c>
      <c r="D1020" s="81" t="s">
        <v>1232</v>
      </c>
      <c r="E1020" s="81" t="b">
        <v>0</v>
      </c>
      <c r="F1020" s="81" t="b">
        <v>0</v>
      </c>
      <c r="G1020" s="81" t="b">
        <v>0</v>
      </c>
    </row>
    <row r="1021" spans="1:7" ht="15">
      <c r="A1021" s="81" t="s">
        <v>1392</v>
      </c>
      <c r="B1021" s="81">
        <v>3</v>
      </c>
      <c r="C1021" s="119">
        <v>0.0015903814079665912</v>
      </c>
      <c r="D1021" s="81" t="s">
        <v>1232</v>
      </c>
      <c r="E1021" s="81" t="b">
        <v>0</v>
      </c>
      <c r="F1021" s="81" t="b">
        <v>0</v>
      </c>
      <c r="G1021" s="81" t="b">
        <v>0</v>
      </c>
    </row>
    <row r="1022" spans="1:7" ht="15">
      <c r="A1022" s="81" t="s">
        <v>1629</v>
      </c>
      <c r="B1022" s="81">
        <v>3</v>
      </c>
      <c r="C1022" s="119">
        <v>0.0015903814079665912</v>
      </c>
      <c r="D1022" s="81" t="s">
        <v>1232</v>
      </c>
      <c r="E1022" s="81" t="b">
        <v>0</v>
      </c>
      <c r="F1022" s="81" t="b">
        <v>0</v>
      </c>
      <c r="G1022" s="81" t="b">
        <v>0</v>
      </c>
    </row>
    <row r="1023" spans="1:7" ht="15">
      <c r="A1023" s="81" t="s">
        <v>1433</v>
      </c>
      <c r="B1023" s="81">
        <v>3</v>
      </c>
      <c r="C1023" s="119">
        <v>0.0015903814079665912</v>
      </c>
      <c r="D1023" s="81" t="s">
        <v>1232</v>
      </c>
      <c r="E1023" s="81" t="b">
        <v>0</v>
      </c>
      <c r="F1023" s="81" t="b">
        <v>0</v>
      </c>
      <c r="G1023" s="81" t="b">
        <v>0</v>
      </c>
    </row>
    <row r="1024" spans="1:7" ht="15">
      <c r="A1024" s="81" t="s">
        <v>1676</v>
      </c>
      <c r="B1024" s="81">
        <v>3</v>
      </c>
      <c r="C1024" s="119">
        <v>0.0015903814079665912</v>
      </c>
      <c r="D1024" s="81" t="s">
        <v>1232</v>
      </c>
      <c r="E1024" s="81" t="b">
        <v>0</v>
      </c>
      <c r="F1024" s="81" t="b">
        <v>0</v>
      </c>
      <c r="G1024" s="81" t="b">
        <v>0</v>
      </c>
    </row>
    <row r="1025" spans="1:7" ht="15">
      <c r="A1025" s="81" t="s">
        <v>1387</v>
      </c>
      <c r="B1025" s="81">
        <v>3</v>
      </c>
      <c r="C1025" s="119">
        <v>0.0015903814079665912</v>
      </c>
      <c r="D1025" s="81" t="s">
        <v>1232</v>
      </c>
      <c r="E1025" s="81" t="b">
        <v>0</v>
      </c>
      <c r="F1025" s="81" t="b">
        <v>0</v>
      </c>
      <c r="G1025" s="81" t="b">
        <v>0</v>
      </c>
    </row>
    <row r="1026" spans="1:7" ht="15">
      <c r="A1026" s="81" t="s">
        <v>1652</v>
      </c>
      <c r="B1026" s="81">
        <v>3</v>
      </c>
      <c r="C1026" s="119">
        <v>0.0015903814079665912</v>
      </c>
      <c r="D1026" s="81" t="s">
        <v>1232</v>
      </c>
      <c r="E1026" s="81" t="b">
        <v>0</v>
      </c>
      <c r="F1026" s="81" t="b">
        <v>0</v>
      </c>
      <c r="G1026" s="81" t="b">
        <v>0</v>
      </c>
    </row>
    <row r="1027" spans="1:7" ht="15">
      <c r="A1027" s="81" t="s">
        <v>1389</v>
      </c>
      <c r="B1027" s="81">
        <v>3</v>
      </c>
      <c r="C1027" s="119">
        <v>0.0015903814079665912</v>
      </c>
      <c r="D1027" s="81" t="s">
        <v>1232</v>
      </c>
      <c r="E1027" s="81" t="b">
        <v>0</v>
      </c>
      <c r="F1027" s="81" t="b">
        <v>0</v>
      </c>
      <c r="G1027" s="81" t="b">
        <v>0</v>
      </c>
    </row>
    <row r="1028" spans="1:7" ht="15">
      <c r="A1028" s="81" t="s">
        <v>1602</v>
      </c>
      <c r="B1028" s="81">
        <v>3</v>
      </c>
      <c r="C1028" s="119">
        <v>0.0015903814079665912</v>
      </c>
      <c r="D1028" s="81" t="s">
        <v>1232</v>
      </c>
      <c r="E1028" s="81" t="b">
        <v>0</v>
      </c>
      <c r="F1028" s="81" t="b">
        <v>0</v>
      </c>
      <c r="G1028" s="81" t="b">
        <v>0</v>
      </c>
    </row>
    <row r="1029" spans="1:7" ht="15">
      <c r="A1029" s="81" t="s">
        <v>1675</v>
      </c>
      <c r="B1029" s="81">
        <v>3</v>
      </c>
      <c r="C1029" s="119">
        <v>0.0015903814079665912</v>
      </c>
      <c r="D1029" s="81" t="s">
        <v>1232</v>
      </c>
      <c r="E1029" s="81" t="b">
        <v>0</v>
      </c>
      <c r="F1029" s="81" t="b">
        <v>0</v>
      </c>
      <c r="G1029" s="81" t="b">
        <v>0</v>
      </c>
    </row>
    <row r="1030" spans="1:7" ht="15">
      <c r="A1030" s="81" t="s">
        <v>1649</v>
      </c>
      <c r="B1030" s="81">
        <v>3</v>
      </c>
      <c r="C1030" s="119">
        <v>0.0015903814079665912</v>
      </c>
      <c r="D1030" s="81" t="s">
        <v>1232</v>
      </c>
      <c r="E1030" s="81" t="b">
        <v>0</v>
      </c>
      <c r="F1030" s="81" t="b">
        <v>0</v>
      </c>
      <c r="G1030" s="81" t="b">
        <v>0</v>
      </c>
    </row>
    <row r="1031" spans="1:7" ht="15">
      <c r="A1031" s="81" t="s">
        <v>1368</v>
      </c>
      <c r="B1031" s="81">
        <v>3</v>
      </c>
      <c r="C1031" s="119">
        <v>0.0015903814079665912</v>
      </c>
      <c r="D1031" s="81" t="s">
        <v>1232</v>
      </c>
      <c r="E1031" s="81" t="b">
        <v>0</v>
      </c>
      <c r="F1031" s="81" t="b">
        <v>0</v>
      </c>
      <c r="G1031" s="81" t="b">
        <v>0</v>
      </c>
    </row>
    <row r="1032" spans="1:7" ht="15">
      <c r="A1032" s="81" t="s">
        <v>1522</v>
      </c>
      <c r="B1032" s="81">
        <v>3</v>
      </c>
      <c r="C1032" s="119">
        <v>0.0015903814079665912</v>
      </c>
      <c r="D1032" s="81" t="s">
        <v>1232</v>
      </c>
      <c r="E1032" s="81" t="b">
        <v>0</v>
      </c>
      <c r="F1032" s="81" t="b">
        <v>0</v>
      </c>
      <c r="G1032" s="81" t="b">
        <v>0</v>
      </c>
    </row>
    <row r="1033" spans="1:7" ht="15">
      <c r="A1033" s="81" t="s">
        <v>1667</v>
      </c>
      <c r="B1033" s="81">
        <v>3</v>
      </c>
      <c r="C1033" s="119">
        <v>0.0015903814079665912</v>
      </c>
      <c r="D1033" s="81" t="s">
        <v>1232</v>
      </c>
      <c r="E1033" s="81" t="b">
        <v>0</v>
      </c>
      <c r="F1033" s="81" t="b">
        <v>0</v>
      </c>
      <c r="G1033" s="81" t="b">
        <v>0</v>
      </c>
    </row>
    <row r="1034" spans="1:7" ht="15">
      <c r="A1034" s="81" t="s">
        <v>1670</v>
      </c>
      <c r="B1034" s="81">
        <v>3</v>
      </c>
      <c r="C1034" s="119">
        <v>0.0020578418142889253</v>
      </c>
      <c r="D1034" s="81" t="s">
        <v>1232</v>
      </c>
      <c r="E1034" s="81" t="b">
        <v>0</v>
      </c>
      <c r="F1034" s="81" t="b">
        <v>0</v>
      </c>
      <c r="G1034" s="81" t="b">
        <v>0</v>
      </c>
    </row>
    <row r="1035" spans="1:7" ht="15">
      <c r="A1035" s="81" t="s">
        <v>1479</v>
      </c>
      <c r="B1035" s="81">
        <v>3</v>
      </c>
      <c r="C1035" s="119">
        <v>0.0015903814079665912</v>
      </c>
      <c r="D1035" s="81" t="s">
        <v>1232</v>
      </c>
      <c r="E1035" s="81" t="b">
        <v>0</v>
      </c>
      <c r="F1035" s="81" t="b">
        <v>0</v>
      </c>
      <c r="G1035" s="81" t="b">
        <v>0</v>
      </c>
    </row>
    <row r="1036" spans="1:7" ht="15">
      <c r="A1036" s="81" t="s">
        <v>1660</v>
      </c>
      <c r="B1036" s="81">
        <v>3</v>
      </c>
      <c r="C1036" s="119">
        <v>0.0015903814079665912</v>
      </c>
      <c r="D1036" s="81" t="s">
        <v>1232</v>
      </c>
      <c r="E1036" s="81" t="b">
        <v>0</v>
      </c>
      <c r="F1036" s="81" t="b">
        <v>0</v>
      </c>
      <c r="G1036" s="81" t="b">
        <v>0</v>
      </c>
    </row>
    <row r="1037" spans="1:7" ht="15">
      <c r="A1037" s="81" t="s">
        <v>1397</v>
      </c>
      <c r="B1037" s="81">
        <v>3</v>
      </c>
      <c r="C1037" s="119">
        <v>0.0015903814079665912</v>
      </c>
      <c r="D1037" s="81" t="s">
        <v>1232</v>
      </c>
      <c r="E1037" s="81" t="b">
        <v>0</v>
      </c>
      <c r="F1037" s="81" t="b">
        <v>0</v>
      </c>
      <c r="G1037" s="81" t="b">
        <v>0</v>
      </c>
    </row>
    <row r="1038" spans="1:7" ht="15">
      <c r="A1038" s="81" t="s">
        <v>1490</v>
      </c>
      <c r="B1038" s="81">
        <v>3</v>
      </c>
      <c r="C1038" s="119">
        <v>0.0015903814079665912</v>
      </c>
      <c r="D1038" s="81" t="s">
        <v>1232</v>
      </c>
      <c r="E1038" s="81" t="b">
        <v>0</v>
      </c>
      <c r="F1038" s="81" t="b">
        <v>0</v>
      </c>
      <c r="G1038" s="81" t="b">
        <v>0</v>
      </c>
    </row>
    <row r="1039" spans="1:7" ht="15">
      <c r="A1039" s="81" t="s">
        <v>1646</v>
      </c>
      <c r="B1039" s="81">
        <v>3</v>
      </c>
      <c r="C1039" s="119">
        <v>0.0015903814079665912</v>
      </c>
      <c r="D1039" s="81" t="s">
        <v>1232</v>
      </c>
      <c r="E1039" s="81" t="b">
        <v>0</v>
      </c>
      <c r="F1039" s="81" t="b">
        <v>0</v>
      </c>
      <c r="G1039" s="81" t="b">
        <v>0</v>
      </c>
    </row>
    <row r="1040" spans="1:7" ht="15">
      <c r="A1040" s="81" t="s">
        <v>1481</v>
      </c>
      <c r="B1040" s="81">
        <v>3</v>
      </c>
      <c r="C1040" s="119">
        <v>0.0015903814079665912</v>
      </c>
      <c r="D1040" s="81" t="s">
        <v>1232</v>
      </c>
      <c r="E1040" s="81" t="b">
        <v>0</v>
      </c>
      <c r="F1040" s="81" t="b">
        <v>0</v>
      </c>
      <c r="G1040" s="81" t="b">
        <v>0</v>
      </c>
    </row>
    <row r="1041" spans="1:7" ht="15">
      <c r="A1041" s="81" t="s">
        <v>1391</v>
      </c>
      <c r="B1041" s="81">
        <v>3</v>
      </c>
      <c r="C1041" s="119">
        <v>0.0015903814079665912</v>
      </c>
      <c r="D1041" s="81" t="s">
        <v>1232</v>
      </c>
      <c r="E1041" s="81" t="b">
        <v>0</v>
      </c>
      <c r="F1041" s="81" t="b">
        <v>0</v>
      </c>
      <c r="G1041" s="81" t="b">
        <v>0</v>
      </c>
    </row>
    <row r="1042" spans="1:7" ht="15">
      <c r="A1042" s="81" t="s">
        <v>1618</v>
      </c>
      <c r="B1042" s="81">
        <v>3</v>
      </c>
      <c r="C1042" s="119">
        <v>0.0017629071353235616</v>
      </c>
      <c r="D1042" s="81" t="s">
        <v>1232</v>
      </c>
      <c r="E1042" s="81" t="b">
        <v>0</v>
      </c>
      <c r="F1042" s="81" t="b">
        <v>0</v>
      </c>
      <c r="G1042" s="81" t="b">
        <v>0</v>
      </c>
    </row>
    <row r="1043" spans="1:7" ht="15">
      <c r="A1043" s="81" t="s">
        <v>1386</v>
      </c>
      <c r="B1043" s="81">
        <v>3</v>
      </c>
      <c r="C1043" s="119">
        <v>0.0015903814079665912</v>
      </c>
      <c r="D1043" s="81" t="s">
        <v>1232</v>
      </c>
      <c r="E1043" s="81" t="b">
        <v>0</v>
      </c>
      <c r="F1043" s="81" t="b">
        <v>0</v>
      </c>
      <c r="G1043" s="81" t="b">
        <v>0</v>
      </c>
    </row>
    <row r="1044" spans="1:7" ht="15">
      <c r="A1044" s="81" t="s">
        <v>1572</v>
      </c>
      <c r="B1044" s="81">
        <v>3</v>
      </c>
      <c r="C1044" s="119">
        <v>0.0015903814079665912</v>
      </c>
      <c r="D1044" s="81" t="s">
        <v>1232</v>
      </c>
      <c r="E1044" s="81" t="b">
        <v>0</v>
      </c>
      <c r="F1044" s="81" t="b">
        <v>0</v>
      </c>
      <c r="G1044" s="81" t="b">
        <v>0</v>
      </c>
    </row>
    <row r="1045" spans="1:7" ht="15">
      <c r="A1045" s="81" t="s">
        <v>1643</v>
      </c>
      <c r="B1045" s="81">
        <v>3</v>
      </c>
      <c r="C1045" s="119">
        <v>0.0017629071353235616</v>
      </c>
      <c r="D1045" s="81" t="s">
        <v>1232</v>
      </c>
      <c r="E1045" s="81" t="b">
        <v>0</v>
      </c>
      <c r="F1045" s="81" t="b">
        <v>0</v>
      </c>
      <c r="G1045" s="81" t="b">
        <v>0</v>
      </c>
    </row>
    <row r="1046" spans="1:7" ht="15">
      <c r="A1046" s="81" t="s">
        <v>1644</v>
      </c>
      <c r="B1046" s="81">
        <v>3</v>
      </c>
      <c r="C1046" s="119">
        <v>0.0017629071353235616</v>
      </c>
      <c r="D1046" s="81" t="s">
        <v>1232</v>
      </c>
      <c r="E1046" s="81" t="b">
        <v>0</v>
      </c>
      <c r="F1046" s="81" t="b">
        <v>0</v>
      </c>
      <c r="G1046" s="81" t="b">
        <v>0</v>
      </c>
    </row>
    <row r="1047" spans="1:7" ht="15">
      <c r="A1047" s="81" t="s">
        <v>1645</v>
      </c>
      <c r="B1047" s="81">
        <v>3</v>
      </c>
      <c r="C1047" s="119">
        <v>0.0017629071353235616</v>
      </c>
      <c r="D1047" s="81" t="s">
        <v>1232</v>
      </c>
      <c r="E1047" s="81" t="b">
        <v>0</v>
      </c>
      <c r="F1047" s="81" t="b">
        <v>0</v>
      </c>
      <c r="G1047" s="81" t="b">
        <v>0</v>
      </c>
    </row>
    <row r="1048" spans="1:7" ht="15">
      <c r="A1048" s="81" t="s">
        <v>1630</v>
      </c>
      <c r="B1048" s="81">
        <v>3</v>
      </c>
      <c r="C1048" s="119">
        <v>0.0020578418142889253</v>
      </c>
      <c r="D1048" s="81" t="s">
        <v>1232</v>
      </c>
      <c r="E1048" s="81" t="b">
        <v>1</v>
      </c>
      <c r="F1048" s="81" t="b">
        <v>0</v>
      </c>
      <c r="G1048" s="81" t="b">
        <v>0</v>
      </c>
    </row>
    <row r="1049" spans="1:7" ht="15">
      <c r="A1049" s="81" t="s">
        <v>1631</v>
      </c>
      <c r="B1049" s="81">
        <v>3</v>
      </c>
      <c r="C1049" s="119">
        <v>0.0020578418142889253</v>
      </c>
      <c r="D1049" s="81" t="s">
        <v>1232</v>
      </c>
      <c r="E1049" s="81" t="b">
        <v>0</v>
      </c>
      <c r="F1049" s="81" t="b">
        <v>0</v>
      </c>
      <c r="G1049" s="81" t="b">
        <v>0</v>
      </c>
    </row>
    <row r="1050" spans="1:7" ht="15">
      <c r="A1050" s="81" t="s">
        <v>1632</v>
      </c>
      <c r="B1050" s="81">
        <v>3</v>
      </c>
      <c r="C1050" s="119">
        <v>0.0020578418142889253</v>
      </c>
      <c r="D1050" s="81" t="s">
        <v>1232</v>
      </c>
      <c r="E1050" s="81" t="b">
        <v>0</v>
      </c>
      <c r="F1050" s="81" t="b">
        <v>0</v>
      </c>
      <c r="G1050" s="81" t="b">
        <v>0</v>
      </c>
    </row>
    <row r="1051" spans="1:7" ht="15">
      <c r="A1051" s="81" t="s">
        <v>1627</v>
      </c>
      <c r="B1051" s="81">
        <v>3</v>
      </c>
      <c r="C1051" s="119">
        <v>0.0020578418142889253</v>
      </c>
      <c r="D1051" s="81" t="s">
        <v>1232</v>
      </c>
      <c r="E1051" s="81" t="b">
        <v>0</v>
      </c>
      <c r="F1051" s="81" t="b">
        <v>0</v>
      </c>
      <c r="G1051" s="81" t="b">
        <v>0</v>
      </c>
    </row>
    <row r="1052" spans="1:7" ht="15">
      <c r="A1052" s="81" t="s">
        <v>1483</v>
      </c>
      <c r="B1052" s="81">
        <v>3</v>
      </c>
      <c r="C1052" s="119">
        <v>0.0017629071353235616</v>
      </c>
      <c r="D1052" s="81" t="s">
        <v>1232</v>
      </c>
      <c r="E1052" s="81" t="b">
        <v>0</v>
      </c>
      <c r="F1052" s="81" t="b">
        <v>0</v>
      </c>
      <c r="G1052" s="81" t="b">
        <v>0</v>
      </c>
    </row>
    <row r="1053" spans="1:7" ht="15">
      <c r="A1053" s="81" t="s">
        <v>1571</v>
      </c>
      <c r="B1053" s="81">
        <v>3</v>
      </c>
      <c r="C1053" s="119">
        <v>0.0015903814079665912</v>
      </c>
      <c r="D1053" s="81" t="s">
        <v>1232</v>
      </c>
      <c r="E1053" s="81" t="b">
        <v>0</v>
      </c>
      <c r="F1053" s="81" t="b">
        <v>0</v>
      </c>
      <c r="G1053" s="81" t="b">
        <v>0</v>
      </c>
    </row>
    <row r="1054" spans="1:7" ht="15">
      <c r="A1054" s="81" t="s">
        <v>1574</v>
      </c>
      <c r="B1054" s="81">
        <v>3</v>
      </c>
      <c r="C1054" s="119">
        <v>0.0017629071353235616</v>
      </c>
      <c r="D1054" s="81" t="s">
        <v>1232</v>
      </c>
      <c r="E1054" s="81" t="b">
        <v>0</v>
      </c>
      <c r="F1054" s="81" t="b">
        <v>0</v>
      </c>
      <c r="G1054" s="81" t="b">
        <v>0</v>
      </c>
    </row>
    <row r="1055" spans="1:7" ht="15">
      <c r="A1055" s="81" t="s">
        <v>1575</v>
      </c>
      <c r="B1055" s="81">
        <v>3</v>
      </c>
      <c r="C1055" s="119">
        <v>0.0017629071353235616</v>
      </c>
      <c r="D1055" s="81" t="s">
        <v>1232</v>
      </c>
      <c r="E1055" s="81" t="b">
        <v>0</v>
      </c>
      <c r="F1055" s="81" t="b">
        <v>0</v>
      </c>
      <c r="G1055" s="81" t="b">
        <v>0</v>
      </c>
    </row>
    <row r="1056" spans="1:7" ht="15">
      <c r="A1056" s="81" t="s">
        <v>1577</v>
      </c>
      <c r="B1056" s="81">
        <v>3</v>
      </c>
      <c r="C1056" s="119">
        <v>0.0017629071353235616</v>
      </c>
      <c r="D1056" s="81" t="s">
        <v>1232</v>
      </c>
      <c r="E1056" s="81" t="b">
        <v>0</v>
      </c>
      <c r="F1056" s="81" t="b">
        <v>0</v>
      </c>
      <c r="G1056" s="81" t="b">
        <v>0</v>
      </c>
    </row>
    <row r="1057" spans="1:7" ht="15">
      <c r="A1057" s="81" t="s">
        <v>1578</v>
      </c>
      <c r="B1057" s="81">
        <v>3</v>
      </c>
      <c r="C1057" s="119">
        <v>0.0017629071353235616</v>
      </c>
      <c r="D1057" s="81" t="s">
        <v>1232</v>
      </c>
      <c r="E1057" s="81" t="b">
        <v>0</v>
      </c>
      <c r="F1057" s="81" t="b">
        <v>0</v>
      </c>
      <c r="G1057" s="81" t="b">
        <v>0</v>
      </c>
    </row>
    <row r="1058" spans="1:7" ht="15">
      <c r="A1058" s="81" t="s">
        <v>1580</v>
      </c>
      <c r="B1058" s="81">
        <v>3</v>
      </c>
      <c r="C1058" s="119">
        <v>0.0017629071353235616</v>
      </c>
      <c r="D1058" s="81" t="s">
        <v>1232</v>
      </c>
      <c r="E1058" s="81" t="b">
        <v>0</v>
      </c>
      <c r="F1058" s="81" t="b">
        <v>0</v>
      </c>
      <c r="G1058" s="81" t="b">
        <v>0</v>
      </c>
    </row>
    <row r="1059" spans="1:7" ht="15">
      <c r="A1059" s="81" t="s">
        <v>1581</v>
      </c>
      <c r="B1059" s="81">
        <v>3</v>
      </c>
      <c r="C1059" s="119">
        <v>0.0017629071353235616</v>
      </c>
      <c r="D1059" s="81" t="s">
        <v>1232</v>
      </c>
      <c r="E1059" s="81" t="b">
        <v>0</v>
      </c>
      <c r="F1059" s="81" t="b">
        <v>0</v>
      </c>
      <c r="G1059" s="81" t="b">
        <v>0</v>
      </c>
    </row>
    <row r="1060" spans="1:7" ht="15">
      <c r="A1060" s="81" t="s">
        <v>1582</v>
      </c>
      <c r="B1060" s="81">
        <v>3</v>
      </c>
      <c r="C1060" s="119">
        <v>0.0017629071353235616</v>
      </c>
      <c r="D1060" s="81" t="s">
        <v>1232</v>
      </c>
      <c r="E1060" s="81" t="b">
        <v>0</v>
      </c>
      <c r="F1060" s="81" t="b">
        <v>0</v>
      </c>
      <c r="G1060" s="81" t="b">
        <v>0</v>
      </c>
    </row>
    <row r="1061" spans="1:7" ht="15">
      <c r="A1061" s="81" t="s">
        <v>1583</v>
      </c>
      <c r="B1061" s="81">
        <v>3</v>
      </c>
      <c r="C1061" s="119">
        <v>0.0017629071353235616</v>
      </c>
      <c r="D1061" s="81" t="s">
        <v>1232</v>
      </c>
      <c r="E1061" s="81" t="b">
        <v>0</v>
      </c>
      <c r="F1061" s="81" t="b">
        <v>0</v>
      </c>
      <c r="G1061" s="81" t="b">
        <v>0</v>
      </c>
    </row>
    <row r="1062" spans="1:7" ht="15">
      <c r="A1062" s="81" t="s">
        <v>1584</v>
      </c>
      <c r="B1062" s="81">
        <v>3</v>
      </c>
      <c r="C1062" s="119">
        <v>0.0017629071353235616</v>
      </c>
      <c r="D1062" s="81" t="s">
        <v>1232</v>
      </c>
      <c r="E1062" s="81" t="b">
        <v>0</v>
      </c>
      <c r="F1062" s="81" t="b">
        <v>0</v>
      </c>
      <c r="G1062" s="81" t="b">
        <v>0</v>
      </c>
    </row>
    <row r="1063" spans="1:7" ht="15">
      <c r="A1063" s="81" t="s">
        <v>1585</v>
      </c>
      <c r="B1063" s="81">
        <v>3</v>
      </c>
      <c r="C1063" s="119">
        <v>0.0017629071353235616</v>
      </c>
      <c r="D1063" s="81" t="s">
        <v>1232</v>
      </c>
      <c r="E1063" s="81" t="b">
        <v>0</v>
      </c>
      <c r="F1063" s="81" t="b">
        <v>0</v>
      </c>
      <c r="G1063" s="81" t="b">
        <v>0</v>
      </c>
    </row>
    <row r="1064" spans="1:7" ht="15">
      <c r="A1064" s="81" t="s">
        <v>1586</v>
      </c>
      <c r="B1064" s="81">
        <v>3</v>
      </c>
      <c r="C1064" s="119">
        <v>0.0017629071353235616</v>
      </c>
      <c r="D1064" s="81" t="s">
        <v>1232</v>
      </c>
      <c r="E1064" s="81" t="b">
        <v>0</v>
      </c>
      <c r="F1064" s="81" t="b">
        <v>0</v>
      </c>
      <c r="G1064" s="81" t="b">
        <v>0</v>
      </c>
    </row>
    <row r="1065" spans="1:7" ht="15">
      <c r="A1065" s="81" t="s">
        <v>1587</v>
      </c>
      <c r="B1065" s="81">
        <v>3</v>
      </c>
      <c r="C1065" s="119">
        <v>0.0017629071353235616</v>
      </c>
      <c r="D1065" s="81" t="s">
        <v>1232</v>
      </c>
      <c r="E1065" s="81" t="b">
        <v>0</v>
      </c>
      <c r="F1065" s="81" t="b">
        <v>0</v>
      </c>
      <c r="G1065" s="81" t="b">
        <v>0</v>
      </c>
    </row>
    <row r="1066" spans="1:7" ht="15">
      <c r="A1066" s="81" t="s">
        <v>1588</v>
      </c>
      <c r="B1066" s="81">
        <v>3</v>
      </c>
      <c r="C1066" s="119">
        <v>0.0017629071353235616</v>
      </c>
      <c r="D1066" s="81" t="s">
        <v>1232</v>
      </c>
      <c r="E1066" s="81" t="b">
        <v>0</v>
      </c>
      <c r="F1066" s="81" t="b">
        <v>0</v>
      </c>
      <c r="G1066" s="81" t="b">
        <v>0</v>
      </c>
    </row>
    <row r="1067" spans="1:7" ht="15">
      <c r="A1067" s="81" t="s">
        <v>1589</v>
      </c>
      <c r="B1067" s="81">
        <v>3</v>
      </c>
      <c r="C1067" s="119">
        <v>0.0017629071353235616</v>
      </c>
      <c r="D1067" s="81" t="s">
        <v>1232</v>
      </c>
      <c r="E1067" s="81" t="b">
        <v>0</v>
      </c>
      <c r="F1067" s="81" t="b">
        <v>0</v>
      </c>
      <c r="G1067" s="81" t="b">
        <v>0</v>
      </c>
    </row>
    <row r="1068" spans="1:7" ht="15">
      <c r="A1068" s="81" t="s">
        <v>1590</v>
      </c>
      <c r="B1068" s="81">
        <v>3</v>
      </c>
      <c r="C1068" s="119">
        <v>0.0017629071353235616</v>
      </c>
      <c r="D1068" s="81" t="s">
        <v>1232</v>
      </c>
      <c r="E1068" s="81" t="b">
        <v>0</v>
      </c>
      <c r="F1068" s="81" t="b">
        <v>0</v>
      </c>
      <c r="G1068" s="81" t="b">
        <v>0</v>
      </c>
    </row>
    <row r="1069" spans="1:7" ht="15">
      <c r="A1069" s="81" t="s">
        <v>1591</v>
      </c>
      <c r="B1069" s="81">
        <v>3</v>
      </c>
      <c r="C1069" s="119">
        <v>0.0017629071353235616</v>
      </c>
      <c r="D1069" s="81" t="s">
        <v>1232</v>
      </c>
      <c r="E1069" s="81" t="b">
        <v>0</v>
      </c>
      <c r="F1069" s="81" t="b">
        <v>0</v>
      </c>
      <c r="G1069" s="81" t="b">
        <v>0</v>
      </c>
    </row>
    <row r="1070" spans="1:7" ht="15">
      <c r="A1070" s="81" t="s">
        <v>1592</v>
      </c>
      <c r="B1070" s="81">
        <v>3</v>
      </c>
      <c r="C1070" s="119">
        <v>0.0017629071353235616</v>
      </c>
      <c r="D1070" s="81" t="s">
        <v>1232</v>
      </c>
      <c r="E1070" s="81" t="b">
        <v>0</v>
      </c>
      <c r="F1070" s="81" t="b">
        <v>0</v>
      </c>
      <c r="G1070" s="81" t="b">
        <v>0</v>
      </c>
    </row>
    <row r="1071" spans="1:7" ht="15">
      <c r="A1071" s="81" t="s">
        <v>1593</v>
      </c>
      <c r="B1071" s="81">
        <v>3</v>
      </c>
      <c r="C1071" s="119">
        <v>0.0017629071353235616</v>
      </c>
      <c r="D1071" s="81" t="s">
        <v>1232</v>
      </c>
      <c r="E1071" s="81" t="b">
        <v>0</v>
      </c>
      <c r="F1071" s="81" t="b">
        <v>0</v>
      </c>
      <c r="G1071" s="81" t="b">
        <v>0</v>
      </c>
    </row>
    <row r="1072" spans="1:7" ht="15">
      <c r="A1072" s="81" t="s">
        <v>1480</v>
      </c>
      <c r="B1072" s="81">
        <v>3</v>
      </c>
      <c r="C1072" s="119">
        <v>0.0017629071353235616</v>
      </c>
      <c r="D1072" s="81" t="s">
        <v>1232</v>
      </c>
      <c r="E1072" s="81" t="b">
        <v>0</v>
      </c>
      <c r="F1072" s="81" t="b">
        <v>0</v>
      </c>
      <c r="G1072" s="81" t="b">
        <v>0</v>
      </c>
    </row>
    <row r="1073" spans="1:7" ht="15">
      <c r="A1073" s="81" t="s">
        <v>1594</v>
      </c>
      <c r="B1073" s="81">
        <v>3</v>
      </c>
      <c r="C1073" s="119">
        <v>0.0017629071353235616</v>
      </c>
      <c r="D1073" s="81" t="s">
        <v>1232</v>
      </c>
      <c r="E1073" s="81" t="b">
        <v>0</v>
      </c>
      <c r="F1073" s="81" t="b">
        <v>0</v>
      </c>
      <c r="G1073" s="81" t="b">
        <v>0</v>
      </c>
    </row>
    <row r="1074" spans="1:7" ht="15">
      <c r="A1074" s="81" t="s">
        <v>1595</v>
      </c>
      <c r="B1074" s="81">
        <v>3</v>
      </c>
      <c r="C1074" s="119">
        <v>0.0017629071353235616</v>
      </c>
      <c r="D1074" s="81" t="s">
        <v>1232</v>
      </c>
      <c r="E1074" s="81" t="b">
        <v>0</v>
      </c>
      <c r="F1074" s="81" t="b">
        <v>0</v>
      </c>
      <c r="G1074" s="81" t="b">
        <v>0</v>
      </c>
    </row>
    <row r="1075" spans="1:7" ht="15">
      <c r="A1075" s="81" t="s">
        <v>1596</v>
      </c>
      <c r="B1075" s="81">
        <v>3</v>
      </c>
      <c r="C1075" s="119">
        <v>0.0017629071353235616</v>
      </c>
      <c r="D1075" s="81" t="s">
        <v>1232</v>
      </c>
      <c r="E1075" s="81" t="b">
        <v>0</v>
      </c>
      <c r="F1075" s="81" t="b">
        <v>0</v>
      </c>
      <c r="G1075" s="81" t="b">
        <v>0</v>
      </c>
    </row>
    <row r="1076" spans="1:7" ht="15">
      <c r="A1076" s="81" t="s">
        <v>1597</v>
      </c>
      <c r="B1076" s="81">
        <v>3</v>
      </c>
      <c r="C1076" s="119">
        <v>0.0017629071353235616</v>
      </c>
      <c r="D1076" s="81" t="s">
        <v>1232</v>
      </c>
      <c r="E1076" s="81" t="b">
        <v>0</v>
      </c>
      <c r="F1076" s="81" t="b">
        <v>0</v>
      </c>
      <c r="G1076" s="81" t="b">
        <v>0</v>
      </c>
    </row>
    <row r="1077" spans="1:7" ht="15">
      <c r="A1077" s="81" t="s">
        <v>1598</v>
      </c>
      <c r="B1077" s="81">
        <v>3</v>
      </c>
      <c r="C1077" s="119">
        <v>0.0017629071353235616</v>
      </c>
      <c r="D1077" s="81" t="s">
        <v>1232</v>
      </c>
      <c r="E1077" s="81" t="b">
        <v>0</v>
      </c>
      <c r="F1077" s="81" t="b">
        <v>0</v>
      </c>
      <c r="G1077" s="81" t="b">
        <v>0</v>
      </c>
    </row>
    <row r="1078" spans="1:7" ht="15">
      <c r="A1078" s="81" t="s">
        <v>1599</v>
      </c>
      <c r="B1078" s="81">
        <v>3</v>
      </c>
      <c r="C1078" s="119">
        <v>0.0017629071353235616</v>
      </c>
      <c r="D1078" s="81" t="s">
        <v>1232</v>
      </c>
      <c r="E1078" s="81" t="b">
        <v>0</v>
      </c>
      <c r="F1078" s="81" t="b">
        <v>0</v>
      </c>
      <c r="G1078" s="81" t="b">
        <v>0</v>
      </c>
    </row>
    <row r="1079" spans="1:7" ht="15">
      <c r="A1079" s="81" t="s">
        <v>2081</v>
      </c>
      <c r="B1079" s="81">
        <v>2</v>
      </c>
      <c r="C1079" s="119">
        <v>0.0013718945428592834</v>
      </c>
      <c r="D1079" s="81" t="s">
        <v>1232</v>
      </c>
      <c r="E1079" s="81" t="b">
        <v>0</v>
      </c>
      <c r="F1079" s="81" t="b">
        <v>0</v>
      </c>
      <c r="G1079" s="81" t="b">
        <v>0</v>
      </c>
    </row>
    <row r="1080" spans="1:7" ht="15">
      <c r="A1080" s="81" t="s">
        <v>1489</v>
      </c>
      <c r="B1080" s="81">
        <v>2</v>
      </c>
      <c r="C1080" s="119">
        <v>0.001175271423549041</v>
      </c>
      <c r="D1080" s="81" t="s">
        <v>1232</v>
      </c>
      <c r="E1080" s="81" t="b">
        <v>0</v>
      </c>
      <c r="F1080" s="81" t="b">
        <v>0</v>
      </c>
      <c r="G1080" s="81" t="b">
        <v>0</v>
      </c>
    </row>
    <row r="1081" spans="1:7" ht="15">
      <c r="A1081" s="81" t="s">
        <v>1498</v>
      </c>
      <c r="B1081" s="81">
        <v>2</v>
      </c>
      <c r="C1081" s="119">
        <v>0.001175271423549041</v>
      </c>
      <c r="D1081" s="81" t="s">
        <v>1232</v>
      </c>
      <c r="E1081" s="81" t="b">
        <v>0</v>
      </c>
      <c r="F1081" s="81" t="b">
        <v>0</v>
      </c>
      <c r="G1081" s="81" t="b">
        <v>0</v>
      </c>
    </row>
    <row r="1082" spans="1:7" ht="15">
      <c r="A1082" s="81" t="s">
        <v>1665</v>
      </c>
      <c r="B1082" s="81">
        <v>2</v>
      </c>
      <c r="C1082" s="119">
        <v>0.001175271423549041</v>
      </c>
      <c r="D1082" s="81" t="s">
        <v>1232</v>
      </c>
      <c r="E1082" s="81" t="b">
        <v>0</v>
      </c>
      <c r="F1082" s="81" t="b">
        <v>0</v>
      </c>
      <c r="G1082" s="81" t="b">
        <v>0</v>
      </c>
    </row>
    <row r="1083" spans="1:7" ht="15">
      <c r="A1083" s="81" t="s">
        <v>2007</v>
      </c>
      <c r="B1083" s="81">
        <v>2</v>
      </c>
      <c r="C1083" s="119">
        <v>0.001175271423549041</v>
      </c>
      <c r="D1083" s="81" t="s">
        <v>1232</v>
      </c>
      <c r="E1083" s="81" t="b">
        <v>0</v>
      </c>
      <c r="F1083" s="81" t="b">
        <v>0</v>
      </c>
      <c r="G1083" s="81" t="b">
        <v>0</v>
      </c>
    </row>
    <row r="1084" spans="1:7" ht="15">
      <c r="A1084" s="81" t="s">
        <v>2015</v>
      </c>
      <c r="B1084" s="81">
        <v>2</v>
      </c>
      <c r="C1084" s="119">
        <v>0.001175271423549041</v>
      </c>
      <c r="D1084" s="81" t="s">
        <v>1232</v>
      </c>
      <c r="E1084" s="81" t="b">
        <v>0</v>
      </c>
      <c r="F1084" s="81" t="b">
        <v>0</v>
      </c>
      <c r="G1084" s="81" t="b">
        <v>0</v>
      </c>
    </row>
    <row r="1085" spans="1:7" ht="15">
      <c r="A1085" s="81" t="s">
        <v>1767</v>
      </c>
      <c r="B1085" s="81">
        <v>2</v>
      </c>
      <c r="C1085" s="119">
        <v>0.001175271423549041</v>
      </c>
      <c r="D1085" s="81" t="s">
        <v>1232</v>
      </c>
      <c r="E1085" s="81" t="b">
        <v>0</v>
      </c>
      <c r="F1085" s="81" t="b">
        <v>0</v>
      </c>
      <c r="G1085" s="81" t="b">
        <v>0</v>
      </c>
    </row>
    <row r="1086" spans="1:7" ht="15">
      <c r="A1086" s="81" t="s">
        <v>1913</v>
      </c>
      <c r="B1086" s="81">
        <v>2</v>
      </c>
      <c r="C1086" s="119">
        <v>0.001175271423549041</v>
      </c>
      <c r="D1086" s="81" t="s">
        <v>1232</v>
      </c>
      <c r="E1086" s="81" t="b">
        <v>0</v>
      </c>
      <c r="F1086" s="81" t="b">
        <v>0</v>
      </c>
      <c r="G1086" s="81" t="b">
        <v>0</v>
      </c>
    </row>
    <row r="1087" spans="1:7" ht="15">
      <c r="A1087" s="81" t="s">
        <v>1612</v>
      </c>
      <c r="B1087" s="81">
        <v>2</v>
      </c>
      <c r="C1087" s="119">
        <v>0.001175271423549041</v>
      </c>
      <c r="D1087" s="81" t="s">
        <v>1232</v>
      </c>
      <c r="E1087" s="81" t="b">
        <v>0</v>
      </c>
      <c r="F1087" s="81" t="b">
        <v>0</v>
      </c>
      <c r="G1087" s="81" t="b">
        <v>0</v>
      </c>
    </row>
    <row r="1088" spans="1:7" ht="15">
      <c r="A1088" s="81" t="s">
        <v>1957</v>
      </c>
      <c r="B1088" s="81">
        <v>2</v>
      </c>
      <c r="C1088" s="119">
        <v>0.001175271423549041</v>
      </c>
      <c r="D1088" s="81" t="s">
        <v>1232</v>
      </c>
      <c r="E1088" s="81" t="b">
        <v>0</v>
      </c>
      <c r="F1088" s="81" t="b">
        <v>0</v>
      </c>
      <c r="G1088" s="81" t="b">
        <v>0</v>
      </c>
    </row>
    <row r="1089" spans="1:7" ht="15">
      <c r="A1089" s="81" t="s">
        <v>1831</v>
      </c>
      <c r="B1089" s="81">
        <v>2</v>
      </c>
      <c r="C1089" s="119">
        <v>0.001175271423549041</v>
      </c>
      <c r="D1089" s="81" t="s">
        <v>1232</v>
      </c>
      <c r="E1089" s="81" t="b">
        <v>0</v>
      </c>
      <c r="F1089" s="81" t="b">
        <v>0</v>
      </c>
      <c r="G1089" s="81" t="b">
        <v>0</v>
      </c>
    </row>
    <row r="1090" spans="1:7" ht="15">
      <c r="A1090" s="81" t="s">
        <v>2079</v>
      </c>
      <c r="B1090" s="81">
        <v>2</v>
      </c>
      <c r="C1090" s="119">
        <v>0.0013718945428592834</v>
      </c>
      <c r="D1090" s="81" t="s">
        <v>1232</v>
      </c>
      <c r="E1090" s="81" t="b">
        <v>0</v>
      </c>
      <c r="F1090" s="81" t="b">
        <v>0</v>
      </c>
      <c r="G1090" s="81" t="b">
        <v>0</v>
      </c>
    </row>
    <row r="1091" spans="1:7" ht="15">
      <c r="A1091" s="81" t="s">
        <v>2017</v>
      </c>
      <c r="B1091" s="81">
        <v>2</v>
      </c>
      <c r="C1091" s="119">
        <v>0.001175271423549041</v>
      </c>
      <c r="D1091" s="81" t="s">
        <v>1232</v>
      </c>
      <c r="E1091" s="81" t="b">
        <v>0</v>
      </c>
      <c r="F1091" s="81" t="b">
        <v>0</v>
      </c>
      <c r="G1091" s="81" t="b">
        <v>0</v>
      </c>
    </row>
    <row r="1092" spans="1:7" ht="15">
      <c r="A1092" s="81" t="s">
        <v>1953</v>
      </c>
      <c r="B1092" s="81">
        <v>2</v>
      </c>
      <c r="C1092" s="119">
        <v>0.001175271423549041</v>
      </c>
      <c r="D1092" s="81" t="s">
        <v>1232</v>
      </c>
      <c r="E1092" s="81" t="b">
        <v>0</v>
      </c>
      <c r="F1092" s="81" t="b">
        <v>0</v>
      </c>
      <c r="G1092" s="81" t="b">
        <v>0</v>
      </c>
    </row>
    <row r="1093" spans="1:7" ht="15">
      <c r="A1093" s="81" t="s">
        <v>1640</v>
      </c>
      <c r="B1093" s="81">
        <v>2</v>
      </c>
      <c r="C1093" s="119">
        <v>0.001175271423549041</v>
      </c>
      <c r="D1093" s="81" t="s">
        <v>1232</v>
      </c>
      <c r="E1093" s="81" t="b">
        <v>0</v>
      </c>
      <c r="F1093" s="81" t="b">
        <v>0</v>
      </c>
      <c r="G1093" s="81" t="b">
        <v>0</v>
      </c>
    </row>
    <row r="1094" spans="1:7" ht="15">
      <c r="A1094" s="81" t="s">
        <v>2080</v>
      </c>
      <c r="B1094" s="81">
        <v>2</v>
      </c>
      <c r="C1094" s="119">
        <v>0.0013718945428592834</v>
      </c>
      <c r="D1094" s="81" t="s">
        <v>1232</v>
      </c>
      <c r="E1094" s="81" t="b">
        <v>1</v>
      </c>
      <c r="F1094" s="81" t="b">
        <v>0</v>
      </c>
      <c r="G1094" s="81" t="b">
        <v>0</v>
      </c>
    </row>
    <row r="1095" spans="1:7" ht="15">
      <c r="A1095" s="81" t="s">
        <v>1501</v>
      </c>
      <c r="B1095" s="81">
        <v>2</v>
      </c>
      <c r="C1095" s="119">
        <v>0.001175271423549041</v>
      </c>
      <c r="D1095" s="81" t="s">
        <v>1232</v>
      </c>
      <c r="E1095" s="81" t="b">
        <v>0</v>
      </c>
      <c r="F1095" s="81" t="b">
        <v>0</v>
      </c>
      <c r="G1095" s="81" t="b">
        <v>0</v>
      </c>
    </row>
    <row r="1096" spans="1:7" ht="15">
      <c r="A1096" s="81" t="s">
        <v>1685</v>
      </c>
      <c r="B1096" s="81">
        <v>2</v>
      </c>
      <c r="C1096" s="119">
        <v>0.001175271423549041</v>
      </c>
      <c r="D1096" s="81" t="s">
        <v>1232</v>
      </c>
      <c r="E1096" s="81" t="b">
        <v>0</v>
      </c>
      <c r="F1096" s="81" t="b">
        <v>0</v>
      </c>
      <c r="G1096" s="81" t="b">
        <v>0</v>
      </c>
    </row>
    <row r="1097" spans="1:7" ht="15">
      <c r="A1097" s="81" t="s">
        <v>1997</v>
      </c>
      <c r="B1097" s="81">
        <v>2</v>
      </c>
      <c r="C1097" s="119">
        <v>0.001175271423549041</v>
      </c>
      <c r="D1097" s="81" t="s">
        <v>1232</v>
      </c>
      <c r="E1097" s="81" t="b">
        <v>0</v>
      </c>
      <c r="F1097" s="81" t="b">
        <v>0</v>
      </c>
      <c r="G1097" s="81" t="b">
        <v>0</v>
      </c>
    </row>
    <row r="1098" spans="1:7" ht="15">
      <c r="A1098" s="81" t="s">
        <v>1367</v>
      </c>
      <c r="B1098" s="81">
        <v>2</v>
      </c>
      <c r="C1098" s="119">
        <v>0.001175271423549041</v>
      </c>
      <c r="D1098" s="81" t="s">
        <v>1232</v>
      </c>
      <c r="E1098" s="81" t="b">
        <v>0</v>
      </c>
      <c r="F1098" s="81" t="b">
        <v>0</v>
      </c>
      <c r="G1098" s="81" t="b">
        <v>0</v>
      </c>
    </row>
    <row r="1099" spans="1:7" ht="15">
      <c r="A1099" s="81" t="s">
        <v>2031</v>
      </c>
      <c r="B1099" s="81">
        <v>2</v>
      </c>
      <c r="C1099" s="119">
        <v>0.0013718945428592834</v>
      </c>
      <c r="D1099" s="81" t="s">
        <v>1232</v>
      </c>
      <c r="E1099" s="81" t="b">
        <v>0</v>
      </c>
      <c r="F1099" s="81" t="b">
        <v>0</v>
      </c>
      <c r="G1099" s="81" t="b">
        <v>0</v>
      </c>
    </row>
    <row r="1100" spans="1:7" ht="15">
      <c r="A1100" s="81" t="s">
        <v>2032</v>
      </c>
      <c r="B1100" s="81">
        <v>2</v>
      </c>
      <c r="C1100" s="119">
        <v>0.0013718945428592834</v>
      </c>
      <c r="D1100" s="81" t="s">
        <v>1232</v>
      </c>
      <c r="E1100" s="81" t="b">
        <v>0</v>
      </c>
      <c r="F1100" s="81" t="b">
        <v>0</v>
      </c>
      <c r="G1100" s="81" t="b">
        <v>0</v>
      </c>
    </row>
    <row r="1101" spans="1:7" ht="15">
      <c r="A1101" s="81" t="s">
        <v>2033</v>
      </c>
      <c r="B1101" s="81">
        <v>2</v>
      </c>
      <c r="C1101" s="119">
        <v>0.0013718945428592834</v>
      </c>
      <c r="D1101" s="81" t="s">
        <v>1232</v>
      </c>
      <c r="E1101" s="81" t="b">
        <v>0</v>
      </c>
      <c r="F1101" s="81" t="b">
        <v>0</v>
      </c>
      <c r="G1101" s="81" t="b">
        <v>0</v>
      </c>
    </row>
    <row r="1102" spans="1:7" ht="15">
      <c r="A1102" s="81" t="s">
        <v>1425</v>
      </c>
      <c r="B1102" s="81">
        <v>2</v>
      </c>
      <c r="C1102" s="119">
        <v>0.001175271423549041</v>
      </c>
      <c r="D1102" s="81" t="s">
        <v>1232</v>
      </c>
      <c r="E1102" s="81" t="b">
        <v>0</v>
      </c>
      <c r="F1102" s="81" t="b">
        <v>0</v>
      </c>
      <c r="G1102" s="81" t="b">
        <v>0</v>
      </c>
    </row>
    <row r="1103" spans="1:7" ht="15">
      <c r="A1103" s="81" t="s">
        <v>1862</v>
      </c>
      <c r="B1103" s="81">
        <v>2</v>
      </c>
      <c r="C1103" s="119">
        <v>0.001175271423549041</v>
      </c>
      <c r="D1103" s="81" t="s">
        <v>1232</v>
      </c>
      <c r="E1103" s="81" t="b">
        <v>0</v>
      </c>
      <c r="F1103" s="81" t="b">
        <v>0</v>
      </c>
      <c r="G1103" s="81" t="b">
        <v>0</v>
      </c>
    </row>
    <row r="1104" spans="1:7" ht="15">
      <c r="A1104" s="81" t="s">
        <v>1741</v>
      </c>
      <c r="B1104" s="81">
        <v>2</v>
      </c>
      <c r="C1104" s="119">
        <v>0.001175271423549041</v>
      </c>
      <c r="D1104" s="81" t="s">
        <v>1232</v>
      </c>
      <c r="E1104" s="81" t="b">
        <v>0</v>
      </c>
      <c r="F1104" s="81" t="b">
        <v>0</v>
      </c>
      <c r="G1104" s="81" t="b">
        <v>0</v>
      </c>
    </row>
    <row r="1105" spans="1:7" ht="15">
      <c r="A1105" s="81" t="s">
        <v>2014</v>
      </c>
      <c r="B1105" s="81">
        <v>2</v>
      </c>
      <c r="C1105" s="119">
        <v>0.001175271423549041</v>
      </c>
      <c r="D1105" s="81" t="s">
        <v>1232</v>
      </c>
      <c r="E1105" s="81" t="b">
        <v>0</v>
      </c>
      <c r="F1105" s="81" t="b">
        <v>0</v>
      </c>
      <c r="G1105" s="81" t="b">
        <v>0</v>
      </c>
    </row>
    <row r="1106" spans="1:7" ht="15">
      <c r="A1106" s="81" t="s">
        <v>2026</v>
      </c>
      <c r="B1106" s="81">
        <v>2</v>
      </c>
      <c r="C1106" s="119">
        <v>0.001175271423549041</v>
      </c>
      <c r="D1106" s="81" t="s">
        <v>1232</v>
      </c>
      <c r="E1106" s="81" t="b">
        <v>0</v>
      </c>
      <c r="F1106" s="81" t="b">
        <v>0</v>
      </c>
      <c r="G1106" s="81" t="b">
        <v>0</v>
      </c>
    </row>
    <row r="1107" spans="1:7" ht="15">
      <c r="A1107" s="81" t="s">
        <v>1995</v>
      </c>
      <c r="B1107" s="81">
        <v>2</v>
      </c>
      <c r="C1107" s="119">
        <v>0.001175271423549041</v>
      </c>
      <c r="D1107" s="81" t="s">
        <v>1232</v>
      </c>
      <c r="E1107" s="81" t="b">
        <v>1</v>
      </c>
      <c r="F1107" s="81" t="b">
        <v>0</v>
      </c>
      <c r="G1107" s="81" t="b">
        <v>0</v>
      </c>
    </row>
    <row r="1108" spans="1:7" ht="15">
      <c r="A1108" s="81" t="s">
        <v>1992</v>
      </c>
      <c r="B1108" s="81">
        <v>2</v>
      </c>
      <c r="C1108" s="119">
        <v>0.001175271423549041</v>
      </c>
      <c r="D1108" s="81" t="s">
        <v>1232</v>
      </c>
      <c r="E1108" s="81" t="b">
        <v>0</v>
      </c>
      <c r="F1108" s="81" t="b">
        <v>0</v>
      </c>
      <c r="G1108" s="81" t="b">
        <v>0</v>
      </c>
    </row>
    <row r="1109" spans="1:7" ht="15">
      <c r="A1109" s="81" t="s">
        <v>2029</v>
      </c>
      <c r="B1109" s="81">
        <v>2</v>
      </c>
      <c r="C1109" s="119">
        <v>0.0013718945428592834</v>
      </c>
      <c r="D1109" s="81" t="s">
        <v>1232</v>
      </c>
      <c r="E1109" s="81" t="b">
        <v>0</v>
      </c>
      <c r="F1109" s="81" t="b">
        <v>0</v>
      </c>
      <c r="G1109" s="81" t="b">
        <v>0</v>
      </c>
    </row>
    <row r="1110" spans="1:7" ht="15">
      <c r="A1110" s="81" t="s">
        <v>1732</v>
      </c>
      <c r="B1110" s="81">
        <v>2</v>
      </c>
      <c r="C1110" s="119">
        <v>0.001175271423549041</v>
      </c>
      <c r="D1110" s="81" t="s">
        <v>1232</v>
      </c>
      <c r="E1110" s="81" t="b">
        <v>0</v>
      </c>
      <c r="F1110" s="81" t="b">
        <v>0</v>
      </c>
      <c r="G1110" s="81" t="b">
        <v>0</v>
      </c>
    </row>
    <row r="1111" spans="1:7" ht="15">
      <c r="A1111" s="81" t="s">
        <v>2028</v>
      </c>
      <c r="B1111" s="81">
        <v>2</v>
      </c>
      <c r="C1111" s="119">
        <v>0.001175271423549041</v>
      </c>
      <c r="D1111" s="81" t="s">
        <v>1232</v>
      </c>
      <c r="E1111" s="81" t="b">
        <v>0</v>
      </c>
      <c r="F1111" s="81" t="b">
        <v>0</v>
      </c>
      <c r="G1111" s="81" t="b">
        <v>0</v>
      </c>
    </row>
    <row r="1112" spans="1:7" ht="15">
      <c r="A1112" s="81" t="s">
        <v>1817</v>
      </c>
      <c r="B1112" s="81">
        <v>2</v>
      </c>
      <c r="C1112" s="119">
        <v>0.001175271423549041</v>
      </c>
      <c r="D1112" s="81" t="s">
        <v>1232</v>
      </c>
      <c r="E1112" s="81" t="b">
        <v>0</v>
      </c>
      <c r="F1112" s="81" t="b">
        <v>0</v>
      </c>
      <c r="G1112" s="81" t="b">
        <v>0</v>
      </c>
    </row>
    <row r="1113" spans="1:7" ht="15">
      <c r="A1113" s="81" t="s">
        <v>2030</v>
      </c>
      <c r="B1113" s="81">
        <v>2</v>
      </c>
      <c r="C1113" s="119">
        <v>0.0013718945428592834</v>
      </c>
      <c r="D1113" s="81" t="s">
        <v>1232</v>
      </c>
      <c r="E1113" s="81" t="b">
        <v>0</v>
      </c>
      <c r="F1113" s="81" t="b">
        <v>0</v>
      </c>
      <c r="G1113" s="81" t="b">
        <v>0</v>
      </c>
    </row>
    <row r="1114" spans="1:7" ht="15">
      <c r="A1114" s="81" t="s">
        <v>2008</v>
      </c>
      <c r="B1114" s="81">
        <v>2</v>
      </c>
      <c r="C1114" s="119">
        <v>0.001175271423549041</v>
      </c>
      <c r="D1114" s="81" t="s">
        <v>1232</v>
      </c>
      <c r="E1114" s="81" t="b">
        <v>0</v>
      </c>
      <c r="F1114" s="81" t="b">
        <v>0</v>
      </c>
      <c r="G1114" s="81" t="b">
        <v>0</v>
      </c>
    </row>
    <row r="1115" spans="1:7" ht="15">
      <c r="A1115" s="81" t="s">
        <v>1664</v>
      </c>
      <c r="B1115" s="81">
        <v>2</v>
      </c>
      <c r="C1115" s="119">
        <v>0.001175271423549041</v>
      </c>
      <c r="D1115" s="81" t="s">
        <v>1232</v>
      </c>
      <c r="E1115" s="81" t="b">
        <v>0</v>
      </c>
      <c r="F1115" s="81" t="b">
        <v>0</v>
      </c>
      <c r="G1115" s="81" t="b">
        <v>0</v>
      </c>
    </row>
    <row r="1116" spans="1:7" ht="15">
      <c r="A1116" s="81" t="s">
        <v>1819</v>
      </c>
      <c r="B1116" s="81">
        <v>2</v>
      </c>
      <c r="C1116" s="119">
        <v>0.001175271423549041</v>
      </c>
      <c r="D1116" s="81" t="s">
        <v>1232</v>
      </c>
      <c r="E1116" s="81" t="b">
        <v>0</v>
      </c>
      <c r="F1116" s="81" t="b">
        <v>0</v>
      </c>
      <c r="G1116" s="81" t="b">
        <v>0</v>
      </c>
    </row>
    <row r="1117" spans="1:7" ht="15">
      <c r="A1117" s="81" t="s">
        <v>1821</v>
      </c>
      <c r="B1117" s="81">
        <v>2</v>
      </c>
      <c r="C1117" s="119">
        <v>0.001175271423549041</v>
      </c>
      <c r="D1117" s="81" t="s">
        <v>1232</v>
      </c>
      <c r="E1117" s="81" t="b">
        <v>0</v>
      </c>
      <c r="F1117" s="81" t="b">
        <v>0</v>
      </c>
      <c r="G1117" s="81" t="b">
        <v>0</v>
      </c>
    </row>
    <row r="1118" spans="1:7" ht="15">
      <c r="A1118" s="81" t="s">
        <v>1946</v>
      </c>
      <c r="B1118" s="81">
        <v>2</v>
      </c>
      <c r="C1118" s="119">
        <v>0.001175271423549041</v>
      </c>
      <c r="D1118" s="81" t="s">
        <v>1232</v>
      </c>
      <c r="E1118" s="81" t="b">
        <v>0</v>
      </c>
      <c r="F1118" s="81" t="b">
        <v>1</v>
      </c>
      <c r="G1118" s="81" t="b">
        <v>0</v>
      </c>
    </row>
    <row r="1119" spans="1:7" ht="15">
      <c r="A1119" s="81" t="s">
        <v>1491</v>
      </c>
      <c r="B1119" s="81">
        <v>2</v>
      </c>
      <c r="C1119" s="119">
        <v>0.001175271423549041</v>
      </c>
      <c r="D1119" s="81" t="s">
        <v>1232</v>
      </c>
      <c r="E1119" s="81" t="b">
        <v>0</v>
      </c>
      <c r="F1119" s="81" t="b">
        <v>0</v>
      </c>
      <c r="G1119" s="81" t="b">
        <v>0</v>
      </c>
    </row>
    <row r="1120" spans="1:7" ht="15">
      <c r="A1120" s="81" t="s">
        <v>1625</v>
      </c>
      <c r="B1120" s="81">
        <v>2</v>
      </c>
      <c r="C1120" s="119">
        <v>0.001175271423549041</v>
      </c>
      <c r="D1120" s="81" t="s">
        <v>1232</v>
      </c>
      <c r="E1120" s="81" t="b">
        <v>0</v>
      </c>
      <c r="F1120" s="81" t="b">
        <v>0</v>
      </c>
      <c r="G1120" s="81" t="b">
        <v>0</v>
      </c>
    </row>
    <row r="1121" spans="1:7" ht="15">
      <c r="A1121" s="81" t="s">
        <v>1818</v>
      </c>
      <c r="B1121" s="81">
        <v>2</v>
      </c>
      <c r="C1121" s="119">
        <v>0.001175271423549041</v>
      </c>
      <c r="D1121" s="81" t="s">
        <v>1232</v>
      </c>
      <c r="E1121" s="81" t="b">
        <v>0</v>
      </c>
      <c r="F1121" s="81" t="b">
        <v>0</v>
      </c>
      <c r="G1121" s="81" t="b">
        <v>0</v>
      </c>
    </row>
    <row r="1122" spans="1:7" ht="15">
      <c r="A1122" s="81" t="s">
        <v>2025</v>
      </c>
      <c r="B1122" s="81">
        <v>2</v>
      </c>
      <c r="C1122" s="119">
        <v>0.0013718945428592834</v>
      </c>
      <c r="D1122" s="81" t="s">
        <v>1232</v>
      </c>
      <c r="E1122" s="81" t="b">
        <v>0</v>
      </c>
      <c r="F1122" s="81" t="b">
        <v>0</v>
      </c>
      <c r="G1122" s="81" t="b">
        <v>0</v>
      </c>
    </row>
    <row r="1123" spans="1:7" ht="15">
      <c r="A1123" s="81" t="s">
        <v>1410</v>
      </c>
      <c r="B1123" s="81">
        <v>2</v>
      </c>
      <c r="C1123" s="119">
        <v>0.001175271423549041</v>
      </c>
      <c r="D1123" s="81" t="s">
        <v>1232</v>
      </c>
      <c r="E1123" s="81" t="b">
        <v>0</v>
      </c>
      <c r="F1123" s="81" t="b">
        <v>0</v>
      </c>
      <c r="G1123" s="81" t="b">
        <v>0</v>
      </c>
    </row>
    <row r="1124" spans="1:7" ht="15">
      <c r="A1124" s="81" t="s">
        <v>1838</v>
      </c>
      <c r="B1124" s="81">
        <v>2</v>
      </c>
      <c r="C1124" s="119">
        <v>0.001175271423549041</v>
      </c>
      <c r="D1124" s="81" t="s">
        <v>1232</v>
      </c>
      <c r="E1124" s="81" t="b">
        <v>0</v>
      </c>
      <c r="F1124" s="81" t="b">
        <v>0</v>
      </c>
      <c r="G1124" s="81" t="b">
        <v>0</v>
      </c>
    </row>
    <row r="1125" spans="1:7" ht="15">
      <c r="A1125" s="81" t="s">
        <v>1606</v>
      </c>
      <c r="B1125" s="81">
        <v>2</v>
      </c>
      <c r="C1125" s="119">
        <v>0.001175271423549041</v>
      </c>
      <c r="D1125" s="81" t="s">
        <v>1232</v>
      </c>
      <c r="E1125" s="81" t="b">
        <v>0</v>
      </c>
      <c r="F1125" s="81" t="b">
        <v>0</v>
      </c>
      <c r="G1125" s="81" t="b">
        <v>0</v>
      </c>
    </row>
    <row r="1126" spans="1:7" ht="15">
      <c r="A1126" s="81" t="s">
        <v>1912</v>
      </c>
      <c r="B1126" s="81">
        <v>2</v>
      </c>
      <c r="C1126" s="119">
        <v>0.001175271423549041</v>
      </c>
      <c r="D1126" s="81" t="s">
        <v>1232</v>
      </c>
      <c r="E1126" s="81" t="b">
        <v>0</v>
      </c>
      <c r="F1126" s="81" t="b">
        <v>0</v>
      </c>
      <c r="G1126" s="81" t="b">
        <v>0</v>
      </c>
    </row>
    <row r="1127" spans="1:7" ht="15">
      <c r="A1127" s="81" t="s">
        <v>1355</v>
      </c>
      <c r="B1127" s="81">
        <v>2</v>
      </c>
      <c r="C1127" s="119">
        <v>0.001175271423549041</v>
      </c>
      <c r="D1127" s="81" t="s">
        <v>1232</v>
      </c>
      <c r="E1127" s="81" t="b">
        <v>0</v>
      </c>
      <c r="F1127" s="81" t="b">
        <v>0</v>
      </c>
      <c r="G1127" s="81" t="b">
        <v>0</v>
      </c>
    </row>
    <row r="1128" spans="1:7" ht="15">
      <c r="A1128" s="81" t="s">
        <v>2027</v>
      </c>
      <c r="B1128" s="81">
        <v>2</v>
      </c>
      <c r="C1128" s="119">
        <v>0.0013718945428592834</v>
      </c>
      <c r="D1128" s="81" t="s">
        <v>1232</v>
      </c>
      <c r="E1128" s="81" t="b">
        <v>0</v>
      </c>
      <c r="F1128" s="81" t="b">
        <v>0</v>
      </c>
      <c r="G1128" s="81" t="b">
        <v>0</v>
      </c>
    </row>
    <row r="1129" spans="1:7" ht="15">
      <c r="A1129" s="81" t="s">
        <v>1742</v>
      </c>
      <c r="B1129" s="81">
        <v>2</v>
      </c>
      <c r="C1129" s="119">
        <v>0.001175271423549041</v>
      </c>
      <c r="D1129" s="81" t="s">
        <v>1232</v>
      </c>
      <c r="E1129" s="81" t="b">
        <v>0</v>
      </c>
      <c r="F1129" s="81" t="b">
        <v>0</v>
      </c>
      <c r="G1129" s="81" t="b">
        <v>0</v>
      </c>
    </row>
    <row r="1130" spans="1:7" ht="15">
      <c r="A1130" s="81" t="s">
        <v>1603</v>
      </c>
      <c r="B1130" s="81">
        <v>2</v>
      </c>
      <c r="C1130" s="119">
        <v>0.001175271423549041</v>
      </c>
      <c r="D1130" s="81" t="s">
        <v>1232</v>
      </c>
      <c r="E1130" s="81" t="b">
        <v>0</v>
      </c>
      <c r="F1130" s="81" t="b">
        <v>0</v>
      </c>
      <c r="G1130" s="81" t="b">
        <v>0</v>
      </c>
    </row>
    <row r="1131" spans="1:7" ht="15">
      <c r="A1131" s="81" t="s">
        <v>1737</v>
      </c>
      <c r="B1131" s="81">
        <v>2</v>
      </c>
      <c r="C1131" s="119">
        <v>0.001175271423549041</v>
      </c>
      <c r="D1131" s="81" t="s">
        <v>1232</v>
      </c>
      <c r="E1131" s="81" t="b">
        <v>0</v>
      </c>
      <c r="F1131" s="81" t="b">
        <v>0</v>
      </c>
      <c r="G1131" s="81" t="b">
        <v>0</v>
      </c>
    </row>
    <row r="1132" spans="1:7" ht="15">
      <c r="A1132" s="81" t="s">
        <v>1949</v>
      </c>
      <c r="B1132" s="81">
        <v>2</v>
      </c>
      <c r="C1132" s="119">
        <v>0.001175271423549041</v>
      </c>
      <c r="D1132" s="81" t="s">
        <v>1232</v>
      </c>
      <c r="E1132" s="81" t="b">
        <v>0</v>
      </c>
      <c r="F1132" s="81" t="b">
        <v>0</v>
      </c>
      <c r="G1132" s="81" t="b">
        <v>0</v>
      </c>
    </row>
    <row r="1133" spans="1:7" ht="15">
      <c r="A1133" s="81" t="s">
        <v>2006</v>
      </c>
      <c r="B1133" s="81">
        <v>2</v>
      </c>
      <c r="C1133" s="119">
        <v>0.001175271423549041</v>
      </c>
      <c r="D1133" s="81" t="s">
        <v>1232</v>
      </c>
      <c r="E1133" s="81" t="b">
        <v>0</v>
      </c>
      <c r="F1133" s="81" t="b">
        <v>0</v>
      </c>
      <c r="G1133" s="81" t="b">
        <v>0</v>
      </c>
    </row>
    <row r="1134" spans="1:7" ht="15">
      <c r="A1134" s="81" t="s">
        <v>1332</v>
      </c>
      <c r="B1134" s="81">
        <v>2</v>
      </c>
      <c r="C1134" s="119">
        <v>0.001175271423549041</v>
      </c>
      <c r="D1134" s="81" t="s">
        <v>1232</v>
      </c>
      <c r="E1134" s="81" t="b">
        <v>0</v>
      </c>
      <c r="F1134" s="81" t="b">
        <v>0</v>
      </c>
      <c r="G1134" s="81" t="b">
        <v>0</v>
      </c>
    </row>
    <row r="1135" spans="1:7" ht="15">
      <c r="A1135" s="81" t="s">
        <v>2019</v>
      </c>
      <c r="B1135" s="81">
        <v>2</v>
      </c>
      <c r="C1135" s="119">
        <v>0.001175271423549041</v>
      </c>
      <c r="D1135" s="81" t="s">
        <v>1232</v>
      </c>
      <c r="E1135" s="81" t="b">
        <v>0</v>
      </c>
      <c r="F1135" s="81" t="b">
        <v>1</v>
      </c>
      <c r="G1135" s="81" t="b">
        <v>0</v>
      </c>
    </row>
    <row r="1136" spans="1:7" ht="15">
      <c r="A1136" s="81" t="s">
        <v>1930</v>
      </c>
      <c r="B1136" s="81">
        <v>2</v>
      </c>
      <c r="C1136" s="119">
        <v>0.001175271423549041</v>
      </c>
      <c r="D1136" s="81" t="s">
        <v>1232</v>
      </c>
      <c r="E1136" s="81" t="b">
        <v>0</v>
      </c>
      <c r="F1136" s="81" t="b">
        <v>0</v>
      </c>
      <c r="G1136" s="81" t="b">
        <v>0</v>
      </c>
    </row>
    <row r="1137" spans="1:7" ht="15">
      <c r="A1137" s="81" t="s">
        <v>1509</v>
      </c>
      <c r="B1137" s="81">
        <v>2</v>
      </c>
      <c r="C1137" s="119">
        <v>0.001175271423549041</v>
      </c>
      <c r="D1137" s="81" t="s">
        <v>1232</v>
      </c>
      <c r="E1137" s="81" t="b">
        <v>1</v>
      </c>
      <c r="F1137" s="81" t="b">
        <v>0</v>
      </c>
      <c r="G1137" s="81" t="b">
        <v>0</v>
      </c>
    </row>
    <row r="1138" spans="1:7" ht="15">
      <c r="A1138" s="81" t="s">
        <v>1915</v>
      </c>
      <c r="B1138" s="81">
        <v>2</v>
      </c>
      <c r="C1138" s="119">
        <v>0.001175271423549041</v>
      </c>
      <c r="D1138" s="81" t="s">
        <v>1232</v>
      </c>
      <c r="E1138" s="81" t="b">
        <v>0</v>
      </c>
      <c r="F1138" s="81" t="b">
        <v>0</v>
      </c>
      <c r="G1138" s="81" t="b">
        <v>0</v>
      </c>
    </row>
    <row r="1139" spans="1:7" ht="15">
      <c r="A1139" s="81" t="s">
        <v>1850</v>
      </c>
      <c r="B1139" s="81">
        <v>2</v>
      </c>
      <c r="C1139" s="119">
        <v>0.001175271423549041</v>
      </c>
      <c r="D1139" s="81" t="s">
        <v>1232</v>
      </c>
      <c r="E1139" s="81" t="b">
        <v>0</v>
      </c>
      <c r="F1139" s="81" t="b">
        <v>0</v>
      </c>
      <c r="G1139" s="81" t="b">
        <v>0</v>
      </c>
    </row>
    <row r="1140" spans="1:7" ht="15">
      <c r="A1140" s="81" t="s">
        <v>1563</v>
      </c>
      <c r="B1140" s="81">
        <v>2</v>
      </c>
      <c r="C1140" s="119">
        <v>0.001175271423549041</v>
      </c>
      <c r="D1140" s="81" t="s">
        <v>1232</v>
      </c>
      <c r="E1140" s="81" t="b">
        <v>0</v>
      </c>
      <c r="F1140" s="81" t="b">
        <v>0</v>
      </c>
      <c r="G1140" s="81" t="b">
        <v>0</v>
      </c>
    </row>
    <row r="1141" spans="1:7" ht="15">
      <c r="A1141" s="81" t="s">
        <v>1972</v>
      </c>
      <c r="B1141" s="81">
        <v>2</v>
      </c>
      <c r="C1141" s="119">
        <v>0.001175271423549041</v>
      </c>
      <c r="D1141" s="81" t="s">
        <v>1232</v>
      </c>
      <c r="E1141" s="81" t="b">
        <v>0</v>
      </c>
      <c r="F1141" s="81" t="b">
        <v>0</v>
      </c>
      <c r="G1141" s="81" t="b">
        <v>0</v>
      </c>
    </row>
    <row r="1142" spans="1:7" ht="15">
      <c r="A1142" s="81" t="s">
        <v>2021</v>
      </c>
      <c r="B1142" s="81">
        <v>2</v>
      </c>
      <c r="C1142" s="119">
        <v>0.001175271423549041</v>
      </c>
      <c r="D1142" s="81" t="s">
        <v>1232</v>
      </c>
      <c r="E1142" s="81" t="b">
        <v>1</v>
      </c>
      <c r="F1142" s="81" t="b">
        <v>0</v>
      </c>
      <c r="G1142" s="81" t="b">
        <v>0</v>
      </c>
    </row>
    <row r="1143" spans="1:7" ht="15">
      <c r="A1143" s="81" t="s">
        <v>1506</v>
      </c>
      <c r="B1143" s="81">
        <v>2</v>
      </c>
      <c r="C1143" s="119">
        <v>0.001175271423549041</v>
      </c>
      <c r="D1143" s="81" t="s">
        <v>1232</v>
      </c>
      <c r="E1143" s="81" t="b">
        <v>0</v>
      </c>
      <c r="F1143" s="81" t="b">
        <v>0</v>
      </c>
      <c r="G1143" s="81" t="b">
        <v>0</v>
      </c>
    </row>
    <row r="1144" spans="1:7" ht="15">
      <c r="A1144" s="81" t="s">
        <v>2022</v>
      </c>
      <c r="B1144" s="81">
        <v>2</v>
      </c>
      <c r="C1144" s="119">
        <v>0.001175271423549041</v>
      </c>
      <c r="D1144" s="81" t="s">
        <v>1232</v>
      </c>
      <c r="E1144" s="81" t="b">
        <v>0</v>
      </c>
      <c r="F1144" s="81" t="b">
        <v>0</v>
      </c>
      <c r="G1144" s="81" t="b">
        <v>0</v>
      </c>
    </row>
    <row r="1145" spans="1:7" ht="15">
      <c r="A1145" s="81" t="s">
        <v>1573</v>
      </c>
      <c r="B1145" s="81">
        <v>2</v>
      </c>
      <c r="C1145" s="119">
        <v>0.001175271423549041</v>
      </c>
      <c r="D1145" s="81" t="s">
        <v>1232</v>
      </c>
      <c r="E1145" s="81" t="b">
        <v>0</v>
      </c>
      <c r="F1145" s="81" t="b">
        <v>0</v>
      </c>
      <c r="G1145" s="81" t="b">
        <v>0</v>
      </c>
    </row>
    <row r="1146" spans="1:7" ht="15">
      <c r="A1146" s="81" t="s">
        <v>2016</v>
      </c>
      <c r="B1146" s="81">
        <v>2</v>
      </c>
      <c r="C1146" s="119">
        <v>0.001175271423549041</v>
      </c>
      <c r="D1146" s="81" t="s">
        <v>1232</v>
      </c>
      <c r="E1146" s="81" t="b">
        <v>0</v>
      </c>
      <c r="F1146" s="81" t="b">
        <v>0</v>
      </c>
      <c r="G1146" s="81" t="b">
        <v>0</v>
      </c>
    </row>
    <row r="1147" spans="1:7" ht="15">
      <c r="A1147" s="81" t="s">
        <v>1999</v>
      </c>
      <c r="B1147" s="81">
        <v>2</v>
      </c>
      <c r="C1147" s="119">
        <v>0.001175271423549041</v>
      </c>
      <c r="D1147" s="81" t="s">
        <v>1232</v>
      </c>
      <c r="E1147" s="81" t="b">
        <v>0</v>
      </c>
      <c r="F1147" s="81" t="b">
        <v>0</v>
      </c>
      <c r="G1147" s="81" t="b">
        <v>0</v>
      </c>
    </row>
    <row r="1148" spans="1:7" ht="15">
      <c r="A1148" s="81" t="s">
        <v>2002</v>
      </c>
      <c r="B1148" s="81">
        <v>2</v>
      </c>
      <c r="C1148" s="119">
        <v>0.001175271423549041</v>
      </c>
      <c r="D1148" s="81" t="s">
        <v>1232</v>
      </c>
      <c r="E1148" s="81" t="b">
        <v>0</v>
      </c>
      <c r="F1148" s="81" t="b">
        <v>0</v>
      </c>
      <c r="G1148" s="81" t="b">
        <v>0</v>
      </c>
    </row>
    <row r="1149" spans="1:7" ht="15">
      <c r="A1149" s="81" t="s">
        <v>1833</v>
      </c>
      <c r="B1149" s="81">
        <v>2</v>
      </c>
      <c r="C1149" s="119">
        <v>0.001175271423549041</v>
      </c>
      <c r="D1149" s="81" t="s">
        <v>1232</v>
      </c>
      <c r="E1149" s="81" t="b">
        <v>0</v>
      </c>
      <c r="F1149" s="81" t="b">
        <v>1</v>
      </c>
      <c r="G1149" s="81" t="b">
        <v>0</v>
      </c>
    </row>
    <row r="1150" spans="1:7" ht="15">
      <c r="A1150" s="81" t="s">
        <v>2004</v>
      </c>
      <c r="B1150" s="81">
        <v>2</v>
      </c>
      <c r="C1150" s="119">
        <v>0.001175271423549041</v>
      </c>
      <c r="D1150" s="81" t="s">
        <v>1232</v>
      </c>
      <c r="E1150" s="81" t="b">
        <v>0</v>
      </c>
      <c r="F1150" s="81" t="b">
        <v>0</v>
      </c>
      <c r="G1150" s="81" t="b">
        <v>0</v>
      </c>
    </row>
    <row r="1151" spans="1:7" ht="15">
      <c r="A1151" s="81" t="s">
        <v>1674</v>
      </c>
      <c r="B1151" s="81">
        <v>2</v>
      </c>
      <c r="C1151" s="119">
        <v>0.001175271423549041</v>
      </c>
      <c r="D1151" s="81" t="s">
        <v>1232</v>
      </c>
      <c r="E1151" s="81" t="b">
        <v>0</v>
      </c>
      <c r="F1151" s="81" t="b">
        <v>0</v>
      </c>
      <c r="G1151" s="81" t="b">
        <v>0</v>
      </c>
    </row>
    <row r="1152" spans="1:7" ht="15">
      <c r="A1152" s="81" t="s">
        <v>1661</v>
      </c>
      <c r="B1152" s="81">
        <v>2</v>
      </c>
      <c r="C1152" s="119">
        <v>0.001175271423549041</v>
      </c>
      <c r="D1152" s="81" t="s">
        <v>1232</v>
      </c>
      <c r="E1152" s="81" t="b">
        <v>0</v>
      </c>
      <c r="F1152" s="81" t="b">
        <v>0</v>
      </c>
      <c r="G1152" s="81" t="b">
        <v>0</v>
      </c>
    </row>
    <row r="1153" spans="1:7" ht="15">
      <c r="A1153" s="81" t="s">
        <v>1962</v>
      </c>
      <c r="B1153" s="81">
        <v>2</v>
      </c>
      <c r="C1153" s="119">
        <v>0.001175271423549041</v>
      </c>
      <c r="D1153" s="81" t="s">
        <v>1232</v>
      </c>
      <c r="E1153" s="81" t="b">
        <v>0</v>
      </c>
      <c r="F1153" s="81" t="b">
        <v>0</v>
      </c>
      <c r="G1153" s="81" t="b">
        <v>0</v>
      </c>
    </row>
    <row r="1154" spans="1:7" ht="15">
      <c r="A1154" s="81" t="s">
        <v>1495</v>
      </c>
      <c r="B1154" s="81">
        <v>2</v>
      </c>
      <c r="C1154" s="119">
        <v>0.001175271423549041</v>
      </c>
      <c r="D1154" s="81" t="s">
        <v>1232</v>
      </c>
      <c r="E1154" s="81" t="b">
        <v>0</v>
      </c>
      <c r="F1154" s="81" t="b">
        <v>0</v>
      </c>
      <c r="G1154" s="81" t="b">
        <v>0</v>
      </c>
    </row>
    <row r="1155" spans="1:7" ht="15">
      <c r="A1155" s="81" t="s">
        <v>1832</v>
      </c>
      <c r="B1155" s="81">
        <v>2</v>
      </c>
      <c r="C1155" s="119">
        <v>0.001175271423549041</v>
      </c>
      <c r="D1155" s="81" t="s">
        <v>1232</v>
      </c>
      <c r="E1155" s="81" t="b">
        <v>0</v>
      </c>
      <c r="F1155" s="81" t="b">
        <v>0</v>
      </c>
      <c r="G1155" s="81" t="b">
        <v>0</v>
      </c>
    </row>
    <row r="1156" spans="1:7" ht="15">
      <c r="A1156" s="81" t="s">
        <v>1628</v>
      </c>
      <c r="B1156" s="81">
        <v>2</v>
      </c>
      <c r="C1156" s="119">
        <v>0.001175271423549041</v>
      </c>
      <c r="D1156" s="81" t="s">
        <v>1232</v>
      </c>
      <c r="E1156" s="81" t="b">
        <v>1</v>
      </c>
      <c r="F1156" s="81" t="b">
        <v>0</v>
      </c>
      <c r="G1156" s="81" t="b">
        <v>0</v>
      </c>
    </row>
    <row r="1157" spans="1:7" ht="15">
      <c r="A1157" s="81" t="s">
        <v>1570</v>
      </c>
      <c r="B1157" s="81">
        <v>2</v>
      </c>
      <c r="C1157" s="119">
        <v>0.001175271423549041</v>
      </c>
      <c r="D1157" s="81" t="s">
        <v>1232</v>
      </c>
      <c r="E1157" s="81" t="b">
        <v>0</v>
      </c>
      <c r="F1157" s="81" t="b">
        <v>0</v>
      </c>
      <c r="G1157" s="81" t="b">
        <v>0</v>
      </c>
    </row>
    <row r="1158" spans="1:7" ht="15">
      <c r="A1158" s="81" t="s">
        <v>2013</v>
      </c>
      <c r="B1158" s="81">
        <v>2</v>
      </c>
      <c r="C1158" s="119">
        <v>0.0013718945428592834</v>
      </c>
      <c r="D1158" s="81" t="s">
        <v>1232</v>
      </c>
      <c r="E1158" s="81" t="b">
        <v>0</v>
      </c>
      <c r="F1158" s="81" t="b">
        <v>0</v>
      </c>
      <c r="G1158" s="81" t="b">
        <v>0</v>
      </c>
    </row>
    <row r="1159" spans="1:7" ht="15">
      <c r="A1159" s="81" t="s">
        <v>1935</v>
      </c>
      <c r="B1159" s="81">
        <v>2</v>
      </c>
      <c r="C1159" s="119">
        <v>0.001175271423549041</v>
      </c>
      <c r="D1159" s="81" t="s">
        <v>1232</v>
      </c>
      <c r="E1159" s="81" t="b">
        <v>0</v>
      </c>
      <c r="F1159" s="81" t="b">
        <v>0</v>
      </c>
      <c r="G1159" s="81" t="b">
        <v>0</v>
      </c>
    </row>
    <row r="1160" spans="1:7" ht="15">
      <c r="A1160" s="81" t="s">
        <v>1948</v>
      </c>
      <c r="B1160" s="81">
        <v>2</v>
      </c>
      <c r="C1160" s="119">
        <v>0.001175271423549041</v>
      </c>
      <c r="D1160" s="81" t="s">
        <v>1232</v>
      </c>
      <c r="E1160" s="81" t="b">
        <v>0</v>
      </c>
      <c r="F1160" s="81" t="b">
        <v>0</v>
      </c>
      <c r="G1160" s="81" t="b">
        <v>0</v>
      </c>
    </row>
    <row r="1161" spans="1:7" ht="15">
      <c r="A1161" s="81" t="s">
        <v>1449</v>
      </c>
      <c r="B1161" s="81">
        <v>2</v>
      </c>
      <c r="C1161" s="119">
        <v>0.001175271423549041</v>
      </c>
      <c r="D1161" s="81" t="s">
        <v>1232</v>
      </c>
      <c r="E1161" s="81" t="b">
        <v>0</v>
      </c>
      <c r="F1161" s="81" t="b">
        <v>0</v>
      </c>
      <c r="G1161" s="81" t="b">
        <v>0</v>
      </c>
    </row>
    <row r="1162" spans="1:7" ht="15">
      <c r="A1162" s="81" t="s">
        <v>1963</v>
      </c>
      <c r="B1162" s="81">
        <v>2</v>
      </c>
      <c r="C1162" s="119">
        <v>0.001175271423549041</v>
      </c>
      <c r="D1162" s="81" t="s">
        <v>1232</v>
      </c>
      <c r="E1162" s="81" t="b">
        <v>0</v>
      </c>
      <c r="F1162" s="81" t="b">
        <v>0</v>
      </c>
      <c r="G1162" s="81" t="b">
        <v>0</v>
      </c>
    </row>
    <row r="1163" spans="1:7" ht="15">
      <c r="A1163" s="81" t="s">
        <v>1971</v>
      </c>
      <c r="B1163" s="81">
        <v>2</v>
      </c>
      <c r="C1163" s="119">
        <v>0.001175271423549041</v>
      </c>
      <c r="D1163" s="81" t="s">
        <v>1232</v>
      </c>
      <c r="E1163" s="81" t="b">
        <v>0</v>
      </c>
      <c r="F1163" s="81" t="b">
        <v>0</v>
      </c>
      <c r="G1163" s="81" t="b">
        <v>0</v>
      </c>
    </row>
    <row r="1164" spans="1:7" ht="15">
      <c r="A1164" s="81" t="s">
        <v>2009</v>
      </c>
      <c r="B1164" s="81">
        <v>2</v>
      </c>
      <c r="C1164" s="119">
        <v>0.0013718945428592834</v>
      </c>
      <c r="D1164" s="81" t="s">
        <v>1232</v>
      </c>
      <c r="E1164" s="81" t="b">
        <v>0</v>
      </c>
      <c r="F1164" s="81" t="b">
        <v>0</v>
      </c>
      <c r="G1164" s="81" t="b">
        <v>0</v>
      </c>
    </row>
    <row r="1165" spans="1:7" ht="15">
      <c r="A1165" s="81" t="s">
        <v>2010</v>
      </c>
      <c r="B1165" s="81">
        <v>2</v>
      </c>
      <c r="C1165" s="119">
        <v>0.0013718945428592834</v>
      </c>
      <c r="D1165" s="81" t="s">
        <v>1232</v>
      </c>
      <c r="E1165" s="81" t="b">
        <v>0</v>
      </c>
      <c r="F1165" s="81" t="b">
        <v>0</v>
      </c>
      <c r="G1165" s="81" t="b">
        <v>0</v>
      </c>
    </row>
    <row r="1166" spans="1:7" ht="15">
      <c r="A1166" s="81" t="s">
        <v>2011</v>
      </c>
      <c r="B1166" s="81">
        <v>2</v>
      </c>
      <c r="C1166" s="119">
        <v>0.0013718945428592834</v>
      </c>
      <c r="D1166" s="81" t="s">
        <v>1232</v>
      </c>
      <c r="E1166" s="81" t="b">
        <v>0</v>
      </c>
      <c r="F1166" s="81" t="b">
        <v>0</v>
      </c>
      <c r="G1166" s="81" t="b">
        <v>0</v>
      </c>
    </row>
    <row r="1167" spans="1:7" ht="15">
      <c r="A1167" s="81" t="s">
        <v>2012</v>
      </c>
      <c r="B1167" s="81">
        <v>2</v>
      </c>
      <c r="C1167" s="119">
        <v>0.0013718945428592834</v>
      </c>
      <c r="D1167" s="81" t="s">
        <v>1232</v>
      </c>
      <c r="E1167" s="81" t="b">
        <v>0</v>
      </c>
      <c r="F1167" s="81" t="b">
        <v>0</v>
      </c>
      <c r="G1167" s="81" t="b">
        <v>0</v>
      </c>
    </row>
    <row r="1168" spans="1:7" ht="15">
      <c r="A1168" s="81" t="s">
        <v>1970</v>
      </c>
      <c r="B1168" s="81">
        <v>2</v>
      </c>
      <c r="C1168" s="119">
        <v>0.001175271423549041</v>
      </c>
      <c r="D1168" s="81" t="s">
        <v>1232</v>
      </c>
      <c r="E1168" s="81" t="b">
        <v>0</v>
      </c>
      <c r="F1168" s="81" t="b">
        <v>0</v>
      </c>
      <c r="G1168" s="81" t="b">
        <v>0</v>
      </c>
    </row>
    <row r="1169" spans="1:7" ht="15">
      <c r="A1169" s="81" t="s">
        <v>1969</v>
      </c>
      <c r="B1169" s="81">
        <v>2</v>
      </c>
      <c r="C1169" s="119">
        <v>0.001175271423549041</v>
      </c>
      <c r="D1169" s="81" t="s">
        <v>1232</v>
      </c>
      <c r="E1169" s="81" t="b">
        <v>0</v>
      </c>
      <c r="F1169" s="81" t="b">
        <v>0</v>
      </c>
      <c r="G1169" s="81" t="b">
        <v>0</v>
      </c>
    </row>
    <row r="1170" spans="1:7" ht="15">
      <c r="A1170" s="81" t="s">
        <v>1967</v>
      </c>
      <c r="B1170" s="81">
        <v>2</v>
      </c>
      <c r="C1170" s="119">
        <v>0.001175271423549041</v>
      </c>
      <c r="D1170" s="81" t="s">
        <v>1232</v>
      </c>
      <c r="E1170" s="81" t="b">
        <v>0</v>
      </c>
      <c r="F1170" s="81" t="b">
        <v>0</v>
      </c>
      <c r="G1170" s="81" t="b">
        <v>0</v>
      </c>
    </row>
    <row r="1171" spans="1:7" ht="15">
      <c r="A1171" s="81" t="s">
        <v>1564</v>
      </c>
      <c r="B1171" s="81">
        <v>2</v>
      </c>
      <c r="C1171" s="119">
        <v>0.001175271423549041</v>
      </c>
      <c r="D1171" s="81" t="s">
        <v>1232</v>
      </c>
      <c r="E1171" s="81" t="b">
        <v>0</v>
      </c>
      <c r="F1171" s="81" t="b">
        <v>0</v>
      </c>
      <c r="G1171" s="81" t="b">
        <v>0</v>
      </c>
    </row>
    <row r="1172" spans="1:7" ht="15">
      <c r="A1172" s="81" t="s">
        <v>1816</v>
      </c>
      <c r="B1172" s="81">
        <v>2</v>
      </c>
      <c r="C1172" s="119">
        <v>0.001175271423549041</v>
      </c>
      <c r="D1172" s="81" t="s">
        <v>1232</v>
      </c>
      <c r="E1172" s="81" t="b">
        <v>0</v>
      </c>
      <c r="F1172" s="81" t="b">
        <v>0</v>
      </c>
      <c r="G1172" s="81" t="b">
        <v>0</v>
      </c>
    </row>
    <row r="1173" spans="1:7" ht="15">
      <c r="A1173" s="81" t="s">
        <v>1815</v>
      </c>
      <c r="B1173" s="81">
        <v>2</v>
      </c>
      <c r="C1173" s="119">
        <v>0.001175271423549041</v>
      </c>
      <c r="D1173" s="81" t="s">
        <v>1232</v>
      </c>
      <c r="E1173" s="81" t="b">
        <v>0</v>
      </c>
      <c r="F1173" s="81" t="b">
        <v>0</v>
      </c>
      <c r="G1173" s="81" t="b">
        <v>0</v>
      </c>
    </row>
    <row r="1174" spans="1:7" ht="15">
      <c r="A1174" s="81" t="s">
        <v>1624</v>
      </c>
      <c r="B1174" s="81">
        <v>2</v>
      </c>
      <c r="C1174" s="119">
        <v>0.001175271423549041</v>
      </c>
      <c r="D1174" s="81" t="s">
        <v>1232</v>
      </c>
      <c r="E1174" s="81" t="b">
        <v>0</v>
      </c>
      <c r="F1174" s="81" t="b">
        <v>0</v>
      </c>
      <c r="G1174" s="81" t="b">
        <v>0</v>
      </c>
    </row>
    <row r="1175" spans="1:7" ht="15">
      <c r="A1175" s="81" t="s">
        <v>1822</v>
      </c>
      <c r="B1175" s="81">
        <v>2</v>
      </c>
      <c r="C1175" s="119">
        <v>0.001175271423549041</v>
      </c>
      <c r="D1175" s="81" t="s">
        <v>1232</v>
      </c>
      <c r="E1175" s="81" t="b">
        <v>0</v>
      </c>
      <c r="F1175" s="81" t="b">
        <v>0</v>
      </c>
      <c r="G1175" s="81" t="b">
        <v>0</v>
      </c>
    </row>
    <row r="1176" spans="1:7" ht="15">
      <c r="A1176" s="81" t="s">
        <v>1372</v>
      </c>
      <c r="B1176" s="81">
        <v>2</v>
      </c>
      <c r="C1176" s="119">
        <v>0.001175271423549041</v>
      </c>
      <c r="D1176" s="81" t="s">
        <v>1232</v>
      </c>
      <c r="E1176" s="81" t="b">
        <v>0</v>
      </c>
      <c r="F1176" s="81" t="b">
        <v>0</v>
      </c>
      <c r="G1176" s="81" t="b">
        <v>0</v>
      </c>
    </row>
    <row r="1177" spans="1:7" ht="15">
      <c r="A1177" s="81" t="s">
        <v>1768</v>
      </c>
      <c r="B1177" s="81">
        <v>2</v>
      </c>
      <c r="C1177" s="119">
        <v>0.001175271423549041</v>
      </c>
      <c r="D1177" s="81" t="s">
        <v>1232</v>
      </c>
      <c r="E1177" s="81" t="b">
        <v>0</v>
      </c>
      <c r="F1177" s="81" t="b">
        <v>0</v>
      </c>
      <c r="G1177" s="81" t="b">
        <v>0</v>
      </c>
    </row>
    <row r="1178" spans="1:7" ht="15">
      <c r="A1178" s="81" t="s">
        <v>1858</v>
      </c>
      <c r="B1178" s="81">
        <v>2</v>
      </c>
      <c r="C1178" s="119">
        <v>0.001175271423549041</v>
      </c>
      <c r="D1178" s="81" t="s">
        <v>1232</v>
      </c>
      <c r="E1178" s="81" t="b">
        <v>0</v>
      </c>
      <c r="F1178" s="81" t="b">
        <v>0</v>
      </c>
      <c r="G1178" s="81" t="b">
        <v>0</v>
      </c>
    </row>
    <row r="1179" spans="1:7" ht="15">
      <c r="A1179" s="81" t="s">
        <v>2003</v>
      </c>
      <c r="B1179" s="81">
        <v>2</v>
      </c>
      <c r="C1179" s="119">
        <v>0.001175271423549041</v>
      </c>
      <c r="D1179" s="81" t="s">
        <v>1232</v>
      </c>
      <c r="E1179" s="81" t="b">
        <v>0</v>
      </c>
      <c r="F1179" s="81" t="b">
        <v>0</v>
      </c>
      <c r="G1179" s="81" t="b">
        <v>0</v>
      </c>
    </row>
    <row r="1180" spans="1:7" ht="15">
      <c r="A1180" s="81" t="s">
        <v>1398</v>
      </c>
      <c r="B1180" s="81">
        <v>2</v>
      </c>
      <c r="C1180" s="119">
        <v>0.001175271423549041</v>
      </c>
      <c r="D1180" s="81" t="s">
        <v>1232</v>
      </c>
      <c r="E1180" s="81" t="b">
        <v>0</v>
      </c>
      <c r="F1180" s="81" t="b">
        <v>0</v>
      </c>
      <c r="G1180" s="81" t="b">
        <v>0</v>
      </c>
    </row>
    <row r="1181" spans="1:7" ht="15">
      <c r="A1181" s="81" t="s">
        <v>1608</v>
      </c>
      <c r="B1181" s="81">
        <v>2</v>
      </c>
      <c r="C1181" s="119">
        <v>0.001175271423549041</v>
      </c>
      <c r="D1181" s="81" t="s">
        <v>1232</v>
      </c>
      <c r="E1181" s="81" t="b">
        <v>0</v>
      </c>
      <c r="F1181" s="81" t="b">
        <v>0</v>
      </c>
      <c r="G1181" s="81" t="b">
        <v>0</v>
      </c>
    </row>
    <row r="1182" spans="1:7" ht="15">
      <c r="A1182" s="81" t="s">
        <v>1813</v>
      </c>
      <c r="B1182" s="81">
        <v>2</v>
      </c>
      <c r="C1182" s="119">
        <v>0.001175271423549041</v>
      </c>
      <c r="D1182" s="81" t="s">
        <v>1232</v>
      </c>
      <c r="E1182" s="81" t="b">
        <v>0</v>
      </c>
      <c r="F1182" s="81" t="b">
        <v>0</v>
      </c>
      <c r="G1182" s="81" t="b">
        <v>0</v>
      </c>
    </row>
    <row r="1183" spans="1:7" ht="15">
      <c r="A1183" s="81" t="s">
        <v>2001</v>
      </c>
      <c r="B1183" s="81">
        <v>2</v>
      </c>
      <c r="C1183" s="119">
        <v>0.001175271423549041</v>
      </c>
      <c r="D1183" s="81" t="s">
        <v>1232</v>
      </c>
      <c r="E1183" s="81" t="b">
        <v>0</v>
      </c>
      <c r="F1183" s="81" t="b">
        <v>0</v>
      </c>
      <c r="G1183" s="81" t="b">
        <v>0</v>
      </c>
    </row>
    <row r="1184" spans="1:7" ht="15">
      <c r="A1184" s="81" t="s">
        <v>2000</v>
      </c>
      <c r="B1184" s="81">
        <v>2</v>
      </c>
      <c r="C1184" s="119">
        <v>0.001175271423549041</v>
      </c>
      <c r="D1184" s="81" t="s">
        <v>1232</v>
      </c>
      <c r="E1184" s="81" t="b">
        <v>0</v>
      </c>
      <c r="F1184" s="81" t="b">
        <v>0</v>
      </c>
      <c r="G1184" s="81" t="b">
        <v>0</v>
      </c>
    </row>
    <row r="1185" spans="1:7" ht="15">
      <c r="A1185" s="81" t="s">
        <v>1864</v>
      </c>
      <c r="B1185" s="81">
        <v>2</v>
      </c>
      <c r="C1185" s="119">
        <v>0.001175271423549041</v>
      </c>
      <c r="D1185" s="81" t="s">
        <v>1232</v>
      </c>
      <c r="E1185" s="81" t="b">
        <v>0</v>
      </c>
      <c r="F1185" s="81" t="b">
        <v>0</v>
      </c>
      <c r="G1185" s="81" t="b">
        <v>0</v>
      </c>
    </row>
    <row r="1186" spans="1:7" ht="15">
      <c r="A1186" s="81" t="s">
        <v>1825</v>
      </c>
      <c r="B1186" s="81">
        <v>2</v>
      </c>
      <c r="C1186" s="119">
        <v>0.001175271423549041</v>
      </c>
      <c r="D1186" s="81" t="s">
        <v>1232</v>
      </c>
      <c r="E1186" s="81" t="b">
        <v>0</v>
      </c>
      <c r="F1186" s="81" t="b">
        <v>0</v>
      </c>
      <c r="G1186" s="81" t="b">
        <v>0</v>
      </c>
    </row>
    <row r="1187" spans="1:7" ht="15">
      <c r="A1187" s="81" t="s">
        <v>1484</v>
      </c>
      <c r="B1187" s="81">
        <v>2</v>
      </c>
      <c r="C1187" s="119">
        <v>0.001175271423549041</v>
      </c>
      <c r="D1187" s="81" t="s">
        <v>1232</v>
      </c>
      <c r="E1187" s="81" t="b">
        <v>0</v>
      </c>
      <c r="F1187" s="81" t="b">
        <v>0</v>
      </c>
      <c r="G1187" s="81" t="b">
        <v>0</v>
      </c>
    </row>
    <row r="1188" spans="1:7" ht="15">
      <c r="A1188" s="81" t="s">
        <v>1613</v>
      </c>
      <c r="B1188" s="81">
        <v>2</v>
      </c>
      <c r="C1188" s="119">
        <v>0.001175271423549041</v>
      </c>
      <c r="D1188" s="81" t="s">
        <v>1232</v>
      </c>
      <c r="E1188" s="81" t="b">
        <v>0</v>
      </c>
      <c r="F1188" s="81" t="b">
        <v>0</v>
      </c>
      <c r="G1188" s="81" t="b">
        <v>0</v>
      </c>
    </row>
    <row r="1189" spans="1:7" ht="15">
      <c r="A1189" s="81" t="s">
        <v>1810</v>
      </c>
      <c r="B1189" s="81">
        <v>2</v>
      </c>
      <c r="C1189" s="119">
        <v>0.001175271423549041</v>
      </c>
      <c r="D1189" s="81" t="s">
        <v>1232</v>
      </c>
      <c r="E1189" s="81" t="b">
        <v>0</v>
      </c>
      <c r="F1189" s="81" t="b">
        <v>0</v>
      </c>
      <c r="G1189" s="81" t="b">
        <v>0</v>
      </c>
    </row>
    <row r="1190" spans="1:7" ht="15">
      <c r="A1190" s="81" t="s">
        <v>1866</v>
      </c>
      <c r="B1190" s="81">
        <v>2</v>
      </c>
      <c r="C1190" s="119">
        <v>0.001175271423549041</v>
      </c>
      <c r="D1190" s="81" t="s">
        <v>1232</v>
      </c>
      <c r="E1190" s="81" t="b">
        <v>0</v>
      </c>
      <c r="F1190" s="81" t="b">
        <v>0</v>
      </c>
      <c r="G1190" s="81" t="b">
        <v>0</v>
      </c>
    </row>
    <row r="1191" spans="1:7" ht="15">
      <c r="A1191" s="81" t="s">
        <v>1865</v>
      </c>
      <c r="B1191" s="81">
        <v>2</v>
      </c>
      <c r="C1191" s="119">
        <v>0.001175271423549041</v>
      </c>
      <c r="D1191" s="81" t="s">
        <v>1232</v>
      </c>
      <c r="E1191" s="81" t="b">
        <v>0</v>
      </c>
      <c r="F1191" s="81" t="b">
        <v>0</v>
      </c>
      <c r="G1191" s="81" t="b">
        <v>0</v>
      </c>
    </row>
    <row r="1192" spans="1:7" ht="15">
      <c r="A1192" s="81" t="s">
        <v>1939</v>
      </c>
      <c r="B1192" s="81">
        <v>2</v>
      </c>
      <c r="C1192" s="119">
        <v>0.001175271423549041</v>
      </c>
      <c r="D1192" s="81" t="s">
        <v>1232</v>
      </c>
      <c r="E1192" s="81" t="b">
        <v>0</v>
      </c>
      <c r="F1192" s="81" t="b">
        <v>0</v>
      </c>
      <c r="G1192" s="81" t="b">
        <v>0</v>
      </c>
    </row>
    <row r="1193" spans="1:7" ht="15">
      <c r="A1193" s="81" t="s">
        <v>1671</v>
      </c>
      <c r="B1193" s="81">
        <v>2</v>
      </c>
      <c r="C1193" s="119">
        <v>0.001175271423549041</v>
      </c>
      <c r="D1193" s="81" t="s">
        <v>1232</v>
      </c>
      <c r="E1193" s="81" t="b">
        <v>0</v>
      </c>
      <c r="F1193" s="81" t="b">
        <v>0</v>
      </c>
      <c r="G1193" s="81" t="b">
        <v>0</v>
      </c>
    </row>
    <row r="1194" spans="1:7" ht="15">
      <c r="A1194" s="81" t="s">
        <v>1993</v>
      </c>
      <c r="B1194" s="81">
        <v>2</v>
      </c>
      <c r="C1194" s="119">
        <v>0.001175271423549041</v>
      </c>
      <c r="D1194" s="81" t="s">
        <v>1232</v>
      </c>
      <c r="E1194" s="81" t="b">
        <v>0</v>
      </c>
      <c r="F1194" s="81" t="b">
        <v>0</v>
      </c>
      <c r="G1194" s="81" t="b">
        <v>0</v>
      </c>
    </row>
    <row r="1195" spans="1:7" ht="15">
      <c r="A1195" s="81" t="s">
        <v>1950</v>
      </c>
      <c r="B1195" s="81">
        <v>2</v>
      </c>
      <c r="C1195" s="119">
        <v>0.001175271423549041</v>
      </c>
      <c r="D1195" s="81" t="s">
        <v>1232</v>
      </c>
      <c r="E1195" s="81" t="b">
        <v>1</v>
      </c>
      <c r="F1195" s="81" t="b">
        <v>0</v>
      </c>
      <c r="G1195" s="81" t="b">
        <v>0</v>
      </c>
    </row>
    <row r="1196" spans="1:7" ht="15">
      <c r="A1196" s="81" t="s">
        <v>1837</v>
      </c>
      <c r="B1196" s="81">
        <v>2</v>
      </c>
      <c r="C1196" s="119">
        <v>0.001175271423549041</v>
      </c>
      <c r="D1196" s="81" t="s">
        <v>1232</v>
      </c>
      <c r="E1196" s="81" t="b">
        <v>0</v>
      </c>
      <c r="F1196" s="81" t="b">
        <v>0</v>
      </c>
      <c r="G1196" s="81" t="b">
        <v>0</v>
      </c>
    </row>
    <row r="1197" spans="1:7" ht="15">
      <c r="A1197" s="81" t="s">
        <v>1859</v>
      </c>
      <c r="B1197" s="81">
        <v>2</v>
      </c>
      <c r="C1197" s="119">
        <v>0.001175271423549041</v>
      </c>
      <c r="D1197" s="81" t="s">
        <v>1232</v>
      </c>
      <c r="E1197" s="81" t="b">
        <v>0</v>
      </c>
      <c r="F1197" s="81" t="b">
        <v>0</v>
      </c>
      <c r="G1197" s="81" t="b">
        <v>0</v>
      </c>
    </row>
    <row r="1198" spans="1:7" ht="15">
      <c r="A1198" s="81" t="s">
        <v>1814</v>
      </c>
      <c r="B1198" s="81">
        <v>2</v>
      </c>
      <c r="C1198" s="119">
        <v>0.001175271423549041</v>
      </c>
      <c r="D1198" s="81" t="s">
        <v>1232</v>
      </c>
      <c r="E1198" s="81" t="b">
        <v>0</v>
      </c>
      <c r="F1198" s="81" t="b">
        <v>0</v>
      </c>
      <c r="G1198" s="81" t="b">
        <v>0</v>
      </c>
    </row>
    <row r="1199" spans="1:7" ht="15">
      <c r="A1199" s="81" t="s">
        <v>1620</v>
      </c>
      <c r="B1199" s="81">
        <v>2</v>
      </c>
      <c r="C1199" s="119">
        <v>0.001175271423549041</v>
      </c>
      <c r="D1199" s="81" t="s">
        <v>1232</v>
      </c>
      <c r="E1199" s="81" t="b">
        <v>0</v>
      </c>
      <c r="F1199" s="81" t="b">
        <v>0</v>
      </c>
      <c r="G1199" s="81" t="b">
        <v>0</v>
      </c>
    </row>
    <row r="1200" spans="1:7" ht="15">
      <c r="A1200" s="81" t="s">
        <v>1749</v>
      </c>
      <c r="B1200" s="81">
        <v>2</v>
      </c>
      <c r="C1200" s="119">
        <v>0.001175271423549041</v>
      </c>
      <c r="D1200" s="81" t="s">
        <v>1232</v>
      </c>
      <c r="E1200" s="81" t="b">
        <v>0</v>
      </c>
      <c r="F1200" s="81" t="b">
        <v>0</v>
      </c>
      <c r="G1200" s="81" t="b">
        <v>0</v>
      </c>
    </row>
    <row r="1201" spans="1:7" ht="15">
      <c r="A1201" s="81" t="s">
        <v>1808</v>
      </c>
      <c r="B1201" s="81">
        <v>2</v>
      </c>
      <c r="C1201" s="119">
        <v>0.001175271423549041</v>
      </c>
      <c r="D1201" s="81" t="s">
        <v>1232</v>
      </c>
      <c r="E1201" s="81" t="b">
        <v>1</v>
      </c>
      <c r="F1201" s="81" t="b">
        <v>0</v>
      </c>
      <c r="G1201" s="81" t="b">
        <v>0</v>
      </c>
    </row>
    <row r="1202" spans="1:7" ht="15">
      <c r="A1202" s="81" t="s">
        <v>1994</v>
      </c>
      <c r="B1202" s="81">
        <v>2</v>
      </c>
      <c r="C1202" s="119">
        <v>0.0013718945428592834</v>
      </c>
      <c r="D1202" s="81" t="s">
        <v>1232</v>
      </c>
      <c r="E1202" s="81" t="b">
        <v>0</v>
      </c>
      <c r="F1202" s="81" t="b">
        <v>0</v>
      </c>
      <c r="G1202" s="81" t="b">
        <v>0</v>
      </c>
    </row>
    <row r="1203" spans="1:7" ht="15">
      <c r="A1203" s="81" t="s">
        <v>1928</v>
      </c>
      <c r="B1203" s="81">
        <v>2</v>
      </c>
      <c r="C1203" s="119">
        <v>0.001175271423549041</v>
      </c>
      <c r="D1203" s="81" t="s">
        <v>1232</v>
      </c>
      <c r="E1203" s="81" t="b">
        <v>0</v>
      </c>
      <c r="F1203" s="81" t="b">
        <v>0</v>
      </c>
      <c r="G1203" s="81" t="b">
        <v>0</v>
      </c>
    </row>
    <row r="1204" spans="1:7" ht="15">
      <c r="A1204" s="81" t="s">
        <v>1829</v>
      </c>
      <c r="B1204" s="81">
        <v>2</v>
      </c>
      <c r="C1204" s="119">
        <v>0.001175271423549041</v>
      </c>
      <c r="D1204" s="81" t="s">
        <v>1232</v>
      </c>
      <c r="E1204" s="81" t="b">
        <v>0</v>
      </c>
      <c r="F1204" s="81" t="b">
        <v>0</v>
      </c>
      <c r="G1204" s="81" t="b">
        <v>0</v>
      </c>
    </row>
    <row r="1205" spans="1:7" ht="15">
      <c r="A1205" s="81" t="s">
        <v>1680</v>
      </c>
      <c r="B1205" s="81">
        <v>2</v>
      </c>
      <c r="C1205" s="119">
        <v>0.0013718945428592834</v>
      </c>
      <c r="D1205" s="81" t="s">
        <v>1232</v>
      </c>
      <c r="E1205" s="81" t="b">
        <v>0</v>
      </c>
      <c r="F1205" s="81" t="b">
        <v>0</v>
      </c>
      <c r="G1205" s="81" t="b">
        <v>0</v>
      </c>
    </row>
    <row r="1206" spans="1:7" ht="15">
      <c r="A1206" s="81" t="s">
        <v>1835</v>
      </c>
      <c r="B1206" s="81">
        <v>2</v>
      </c>
      <c r="C1206" s="119">
        <v>0.001175271423549041</v>
      </c>
      <c r="D1206" s="81" t="s">
        <v>1232</v>
      </c>
      <c r="E1206" s="81" t="b">
        <v>0</v>
      </c>
      <c r="F1206" s="81" t="b">
        <v>0</v>
      </c>
      <c r="G1206" s="81" t="b">
        <v>0</v>
      </c>
    </row>
    <row r="1207" spans="1:7" ht="15">
      <c r="A1207" s="81" t="s">
        <v>1472</v>
      </c>
      <c r="B1207" s="81">
        <v>2</v>
      </c>
      <c r="C1207" s="119">
        <v>0.001175271423549041</v>
      </c>
      <c r="D1207" s="81" t="s">
        <v>1232</v>
      </c>
      <c r="E1207" s="81" t="b">
        <v>0</v>
      </c>
      <c r="F1207" s="81" t="b">
        <v>0</v>
      </c>
      <c r="G1207" s="81" t="b">
        <v>0</v>
      </c>
    </row>
    <row r="1208" spans="1:7" ht="15">
      <c r="A1208" s="81" t="s">
        <v>1938</v>
      </c>
      <c r="B1208" s="81">
        <v>2</v>
      </c>
      <c r="C1208" s="119">
        <v>0.001175271423549041</v>
      </c>
      <c r="D1208" s="81" t="s">
        <v>1232</v>
      </c>
      <c r="E1208" s="81" t="b">
        <v>0</v>
      </c>
      <c r="F1208" s="81" t="b">
        <v>0</v>
      </c>
      <c r="G1208" s="81" t="b">
        <v>0</v>
      </c>
    </row>
    <row r="1209" spans="1:7" ht="15">
      <c r="A1209" s="81" t="s">
        <v>1937</v>
      </c>
      <c r="B1209" s="81">
        <v>2</v>
      </c>
      <c r="C1209" s="119">
        <v>0.001175271423549041</v>
      </c>
      <c r="D1209" s="81" t="s">
        <v>1232</v>
      </c>
      <c r="E1209" s="81" t="b">
        <v>0</v>
      </c>
      <c r="F1209" s="81" t="b">
        <v>0</v>
      </c>
      <c r="G1209" s="81" t="b">
        <v>0</v>
      </c>
    </row>
    <row r="1210" spans="1:7" ht="15">
      <c r="A1210" s="81" t="s">
        <v>1504</v>
      </c>
      <c r="B1210" s="81">
        <v>2</v>
      </c>
      <c r="C1210" s="119">
        <v>0.001175271423549041</v>
      </c>
      <c r="D1210" s="81" t="s">
        <v>1232</v>
      </c>
      <c r="E1210" s="81" t="b">
        <v>0</v>
      </c>
      <c r="F1210" s="81" t="b">
        <v>0</v>
      </c>
      <c r="G1210" s="81" t="b">
        <v>0</v>
      </c>
    </row>
    <row r="1211" spans="1:7" ht="15">
      <c r="A1211" s="81" t="s">
        <v>1607</v>
      </c>
      <c r="B1211" s="81">
        <v>2</v>
      </c>
      <c r="C1211" s="119">
        <v>0.001175271423549041</v>
      </c>
      <c r="D1211" s="81" t="s">
        <v>1232</v>
      </c>
      <c r="E1211" s="81" t="b">
        <v>1</v>
      </c>
      <c r="F1211" s="81" t="b">
        <v>0</v>
      </c>
      <c r="G1211" s="81" t="b">
        <v>0</v>
      </c>
    </row>
    <row r="1212" spans="1:7" ht="15">
      <c r="A1212" s="81" t="s">
        <v>1450</v>
      </c>
      <c r="B1212" s="81">
        <v>2</v>
      </c>
      <c r="C1212" s="119">
        <v>0.001175271423549041</v>
      </c>
      <c r="D1212" s="81" t="s">
        <v>1232</v>
      </c>
      <c r="E1212" s="81" t="b">
        <v>0</v>
      </c>
      <c r="F1212" s="81" t="b">
        <v>0</v>
      </c>
      <c r="G1212" s="81" t="b">
        <v>0</v>
      </c>
    </row>
    <row r="1213" spans="1:7" ht="15">
      <c r="A1213" s="81" t="s">
        <v>1982</v>
      </c>
      <c r="B1213" s="81">
        <v>2</v>
      </c>
      <c r="C1213" s="119">
        <v>0.001175271423549041</v>
      </c>
      <c r="D1213" s="81" t="s">
        <v>1232</v>
      </c>
      <c r="E1213" s="81" t="b">
        <v>0</v>
      </c>
      <c r="F1213" s="81" t="b">
        <v>0</v>
      </c>
      <c r="G1213" s="81" t="b">
        <v>0</v>
      </c>
    </row>
    <row r="1214" spans="1:7" ht="15">
      <c r="A1214" s="81" t="s">
        <v>1983</v>
      </c>
      <c r="B1214" s="81">
        <v>2</v>
      </c>
      <c r="C1214" s="119">
        <v>0.001175271423549041</v>
      </c>
      <c r="D1214" s="81" t="s">
        <v>1232</v>
      </c>
      <c r="E1214" s="81" t="b">
        <v>0</v>
      </c>
      <c r="F1214" s="81" t="b">
        <v>0</v>
      </c>
      <c r="G1214" s="81" t="b">
        <v>0</v>
      </c>
    </row>
    <row r="1215" spans="1:7" ht="15">
      <c r="A1215" s="81" t="s">
        <v>1984</v>
      </c>
      <c r="B1215" s="81">
        <v>2</v>
      </c>
      <c r="C1215" s="119">
        <v>0.001175271423549041</v>
      </c>
      <c r="D1215" s="81" t="s">
        <v>1232</v>
      </c>
      <c r="E1215" s="81" t="b">
        <v>0</v>
      </c>
      <c r="F1215" s="81" t="b">
        <v>0</v>
      </c>
      <c r="G1215" s="81" t="b">
        <v>0</v>
      </c>
    </row>
    <row r="1216" spans="1:7" ht="15">
      <c r="A1216" s="81" t="s">
        <v>1985</v>
      </c>
      <c r="B1216" s="81">
        <v>2</v>
      </c>
      <c r="C1216" s="119">
        <v>0.001175271423549041</v>
      </c>
      <c r="D1216" s="81" t="s">
        <v>1232</v>
      </c>
      <c r="E1216" s="81" t="b">
        <v>0</v>
      </c>
      <c r="F1216" s="81" t="b">
        <v>0</v>
      </c>
      <c r="G1216" s="81" t="b">
        <v>0</v>
      </c>
    </row>
    <row r="1217" spans="1:7" ht="15">
      <c r="A1217" s="81" t="s">
        <v>1979</v>
      </c>
      <c r="B1217" s="81">
        <v>2</v>
      </c>
      <c r="C1217" s="119">
        <v>0.0013718945428592834</v>
      </c>
      <c r="D1217" s="81" t="s">
        <v>1232</v>
      </c>
      <c r="E1217" s="81" t="b">
        <v>0</v>
      </c>
      <c r="F1217" s="81" t="b">
        <v>0</v>
      </c>
      <c r="G1217" s="81" t="b">
        <v>0</v>
      </c>
    </row>
    <row r="1218" spans="1:7" ht="15">
      <c r="A1218" s="81" t="s">
        <v>1981</v>
      </c>
      <c r="B1218" s="81">
        <v>2</v>
      </c>
      <c r="C1218" s="119">
        <v>0.0013718945428592834</v>
      </c>
      <c r="D1218" s="81" t="s">
        <v>1232</v>
      </c>
      <c r="E1218" s="81" t="b">
        <v>0</v>
      </c>
      <c r="F1218" s="81" t="b">
        <v>0</v>
      </c>
      <c r="G1218" s="81" t="b">
        <v>0</v>
      </c>
    </row>
    <row r="1219" spans="1:7" ht="15">
      <c r="A1219" s="81" t="s">
        <v>1507</v>
      </c>
      <c r="B1219" s="81">
        <v>2</v>
      </c>
      <c r="C1219" s="119">
        <v>0.001175271423549041</v>
      </c>
      <c r="D1219" s="81" t="s">
        <v>1232</v>
      </c>
      <c r="E1219" s="81" t="b">
        <v>0</v>
      </c>
      <c r="F1219" s="81" t="b">
        <v>0</v>
      </c>
      <c r="G1219" s="81" t="b">
        <v>0</v>
      </c>
    </row>
    <row r="1220" spans="1:7" ht="15">
      <c r="A1220" s="81" t="s">
        <v>1639</v>
      </c>
      <c r="B1220" s="81">
        <v>2</v>
      </c>
      <c r="C1220" s="119">
        <v>0.001175271423549041</v>
      </c>
      <c r="D1220" s="81" t="s">
        <v>1232</v>
      </c>
      <c r="E1220" s="81" t="b">
        <v>0</v>
      </c>
      <c r="F1220" s="81" t="b">
        <v>0</v>
      </c>
      <c r="G1220" s="81" t="b">
        <v>0</v>
      </c>
    </row>
    <row r="1221" spans="1:7" ht="15">
      <c r="A1221" s="81" t="s">
        <v>1861</v>
      </c>
      <c r="B1221" s="81">
        <v>2</v>
      </c>
      <c r="C1221" s="119">
        <v>0.001175271423549041</v>
      </c>
      <c r="D1221" s="81" t="s">
        <v>1232</v>
      </c>
      <c r="E1221" s="81" t="b">
        <v>1</v>
      </c>
      <c r="F1221" s="81" t="b">
        <v>0</v>
      </c>
      <c r="G1221" s="81" t="b">
        <v>0</v>
      </c>
    </row>
    <row r="1222" spans="1:7" ht="15">
      <c r="A1222" s="81" t="s">
        <v>1840</v>
      </c>
      <c r="B1222" s="81">
        <v>2</v>
      </c>
      <c r="C1222" s="119">
        <v>0.001175271423549041</v>
      </c>
      <c r="D1222" s="81" t="s">
        <v>1232</v>
      </c>
      <c r="E1222" s="81" t="b">
        <v>0</v>
      </c>
      <c r="F1222" s="81" t="b">
        <v>0</v>
      </c>
      <c r="G1222" s="81" t="b">
        <v>0</v>
      </c>
    </row>
    <row r="1223" spans="1:7" ht="15">
      <c r="A1223" s="81" t="s">
        <v>1964</v>
      </c>
      <c r="B1223" s="81">
        <v>2</v>
      </c>
      <c r="C1223" s="119">
        <v>0.0013718945428592834</v>
      </c>
      <c r="D1223" s="81" t="s">
        <v>1232</v>
      </c>
      <c r="E1223" s="81" t="b">
        <v>0</v>
      </c>
      <c r="F1223" s="81" t="b">
        <v>0</v>
      </c>
      <c r="G1223" s="81" t="b">
        <v>0</v>
      </c>
    </row>
    <row r="1224" spans="1:7" ht="15">
      <c r="A1224" s="81" t="s">
        <v>1965</v>
      </c>
      <c r="B1224" s="81">
        <v>2</v>
      </c>
      <c r="C1224" s="119">
        <v>0.0013718945428592834</v>
      </c>
      <c r="D1224" s="81" t="s">
        <v>1232</v>
      </c>
      <c r="E1224" s="81" t="b">
        <v>0</v>
      </c>
      <c r="F1224" s="81" t="b">
        <v>0</v>
      </c>
      <c r="G1224" s="81" t="b">
        <v>0</v>
      </c>
    </row>
    <row r="1225" spans="1:7" ht="15">
      <c r="A1225" s="81" t="s">
        <v>1968</v>
      </c>
      <c r="B1225" s="81">
        <v>2</v>
      </c>
      <c r="C1225" s="119">
        <v>0.0013718945428592834</v>
      </c>
      <c r="D1225" s="81" t="s">
        <v>1232</v>
      </c>
      <c r="E1225" s="81" t="b">
        <v>0</v>
      </c>
      <c r="F1225" s="81" t="b">
        <v>0</v>
      </c>
      <c r="G1225" s="81" t="b">
        <v>0</v>
      </c>
    </row>
    <row r="1226" spans="1:7" ht="15">
      <c r="A1226" s="81" t="s">
        <v>1954</v>
      </c>
      <c r="B1226" s="81">
        <v>2</v>
      </c>
      <c r="C1226" s="119">
        <v>0.0013718945428592834</v>
      </c>
      <c r="D1226" s="81" t="s">
        <v>1232</v>
      </c>
      <c r="E1226" s="81" t="b">
        <v>0</v>
      </c>
      <c r="F1226" s="81" t="b">
        <v>0</v>
      </c>
      <c r="G1226" s="81" t="b">
        <v>0</v>
      </c>
    </row>
    <row r="1227" spans="1:7" ht="15">
      <c r="A1227" s="81" t="s">
        <v>1955</v>
      </c>
      <c r="B1227" s="81">
        <v>2</v>
      </c>
      <c r="C1227" s="119">
        <v>0.0013718945428592834</v>
      </c>
      <c r="D1227" s="81" t="s">
        <v>1232</v>
      </c>
      <c r="E1227" s="81" t="b">
        <v>0</v>
      </c>
      <c r="F1227" s="81" t="b">
        <v>0</v>
      </c>
      <c r="G1227" s="81" t="b">
        <v>0</v>
      </c>
    </row>
    <row r="1228" spans="1:7" ht="15">
      <c r="A1228" s="81" t="s">
        <v>1956</v>
      </c>
      <c r="B1228" s="81">
        <v>2</v>
      </c>
      <c r="C1228" s="119">
        <v>0.0013718945428592834</v>
      </c>
      <c r="D1228" s="81" t="s">
        <v>1232</v>
      </c>
      <c r="E1228" s="81" t="b">
        <v>0</v>
      </c>
      <c r="F1228" s="81" t="b">
        <v>0</v>
      </c>
      <c r="G1228" s="81" t="b">
        <v>0</v>
      </c>
    </row>
    <row r="1229" spans="1:7" ht="15">
      <c r="A1229" s="81" t="s">
        <v>1958</v>
      </c>
      <c r="B1229" s="81">
        <v>2</v>
      </c>
      <c r="C1229" s="119">
        <v>0.0013718945428592834</v>
      </c>
      <c r="D1229" s="81" t="s">
        <v>1232</v>
      </c>
      <c r="E1229" s="81" t="b">
        <v>0</v>
      </c>
      <c r="F1229" s="81" t="b">
        <v>1</v>
      </c>
      <c r="G1229" s="81" t="b">
        <v>0</v>
      </c>
    </row>
    <row r="1230" spans="1:7" ht="15">
      <c r="A1230" s="81" t="s">
        <v>1959</v>
      </c>
      <c r="B1230" s="81">
        <v>2</v>
      </c>
      <c r="C1230" s="119">
        <v>0.0013718945428592834</v>
      </c>
      <c r="D1230" s="81" t="s">
        <v>1232</v>
      </c>
      <c r="E1230" s="81" t="b">
        <v>0</v>
      </c>
      <c r="F1230" s="81" t="b">
        <v>0</v>
      </c>
      <c r="G1230" s="81" t="b">
        <v>0</v>
      </c>
    </row>
    <row r="1231" spans="1:7" ht="15">
      <c r="A1231" s="81" t="s">
        <v>1960</v>
      </c>
      <c r="B1231" s="81">
        <v>2</v>
      </c>
      <c r="C1231" s="119">
        <v>0.0013718945428592834</v>
      </c>
      <c r="D1231" s="81" t="s">
        <v>1232</v>
      </c>
      <c r="E1231" s="81" t="b">
        <v>0</v>
      </c>
      <c r="F1231" s="81" t="b">
        <v>0</v>
      </c>
      <c r="G1231" s="81" t="b">
        <v>0</v>
      </c>
    </row>
    <row r="1232" spans="1:7" ht="15">
      <c r="A1232" s="81" t="s">
        <v>1635</v>
      </c>
      <c r="B1232" s="81">
        <v>2</v>
      </c>
      <c r="C1232" s="119">
        <v>0.001175271423549041</v>
      </c>
      <c r="D1232" s="81" t="s">
        <v>1232</v>
      </c>
      <c r="E1232" s="81" t="b">
        <v>0</v>
      </c>
      <c r="F1232" s="81" t="b">
        <v>0</v>
      </c>
      <c r="G1232" s="81" t="b">
        <v>0</v>
      </c>
    </row>
    <row r="1233" spans="1:7" ht="15">
      <c r="A1233" s="81" t="s">
        <v>1764</v>
      </c>
      <c r="B1233" s="81">
        <v>2</v>
      </c>
      <c r="C1233" s="119">
        <v>0.001175271423549041</v>
      </c>
      <c r="D1233" s="81" t="s">
        <v>1232</v>
      </c>
      <c r="E1233" s="81" t="b">
        <v>0</v>
      </c>
      <c r="F1233" s="81" t="b">
        <v>0</v>
      </c>
      <c r="G1233" s="81" t="b">
        <v>0</v>
      </c>
    </row>
    <row r="1234" spans="1:7" ht="15">
      <c r="A1234" s="81" t="s">
        <v>1854</v>
      </c>
      <c r="B1234" s="81">
        <v>2</v>
      </c>
      <c r="C1234" s="119">
        <v>0.001175271423549041</v>
      </c>
      <c r="D1234" s="81" t="s">
        <v>1232</v>
      </c>
      <c r="E1234" s="81" t="b">
        <v>0</v>
      </c>
      <c r="F1234" s="81" t="b">
        <v>0</v>
      </c>
      <c r="G1234" s="81" t="b">
        <v>0</v>
      </c>
    </row>
    <row r="1235" spans="1:7" ht="15">
      <c r="A1235" s="81" t="s">
        <v>1505</v>
      </c>
      <c r="B1235" s="81">
        <v>2</v>
      </c>
      <c r="C1235" s="119">
        <v>0.001175271423549041</v>
      </c>
      <c r="D1235" s="81" t="s">
        <v>1232</v>
      </c>
      <c r="E1235" s="81" t="b">
        <v>0</v>
      </c>
      <c r="F1235" s="81" t="b">
        <v>0</v>
      </c>
      <c r="G1235" s="81" t="b">
        <v>0</v>
      </c>
    </row>
    <row r="1236" spans="1:7" ht="15">
      <c r="A1236" s="81" t="s">
        <v>1604</v>
      </c>
      <c r="B1236" s="81">
        <v>2</v>
      </c>
      <c r="C1236" s="119">
        <v>0.001175271423549041</v>
      </c>
      <c r="D1236" s="81" t="s">
        <v>1232</v>
      </c>
      <c r="E1236" s="81" t="b">
        <v>0</v>
      </c>
      <c r="F1236" s="81" t="b">
        <v>1</v>
      </c>
      <c r="G1236" s="81" t="b">
        <v>0</v>
      </c>
    </row>
    <row r="1237" spans="1:7" ht="15">
      <c r="A1237" s="81" t="s">
        <v>1860</v>
      </c>
      <c r="B1237" s="81">
        <v>2</v>
      </c>
      <c r="C1237" s="119">
        <v>0.001175271423549041</v>
      </c>
      <c r="D1237" s="81" t="s">
        <v>1232</v>
      </c>
      <c r="E1237" s="81" t="b">
        <v>0</v>
      </c>
      <c r="F1237" s="81" t="b">
        <v>0</v>
      </c>
      <c r="G1237" s="81" t="b">
        <v>0</v>
      </c>
    </row>
    <row r="1238" spans="1:7" ht="15">
      <c r="A1238" s="81" t="s">
        <v>1927</v>
      </c>
      <c r="B1238" s="81">
        <v>2</v>
      </c>
      <c r="C1238" s="119">
        <v>0.001175271423549041</v>
      </c>
      <c r="D1238" s="81" t="s">
        <v>1232</v>
      </c>
      <c r="E1238" s="81" t="b">
        <v>0</v>
      </c>
      <c r="F1238" s="81" t="b">
        <v>0</v>
      </c>
      <c r="G1238" s="81" t="b">
        <v>0</v>
      </c>
    </row>
    <row r="1239" spans="1:7" ht="15">
      <c r="A1239" s="81" t="s">
        <v>1944</v>
      </c>
      <c r="B1239" s="81">
        <v>2</v>
      </c>
      <c r="C1239" s="119">
        <v>0.0013718945428592834</v>
      </c>
      <c r="D1239" s="81" t="s">
        <v>1232</v>
      </c>
      <c r="E1239" s="81" t="b">
        <v>0</v>
      </c>
      <c r="F1239" s="81" t="b">
        <v>0</v>
      </c>
      <c r="G1239" s="81" t="b">
        <v>0</v>
      </c>
    </row>
    <row r="1240" spans="1:7" ht="15">
      <c r="A1240" s="81" t="s">
        <v>1945</v>
      </c>
      <c r="B1240" s="81">
        <v>2</v>
      </c>
      <c r="C1240" s="119">
        <v>0.0013718945428592834</v>
      </c>
      <c r="D1240" s="81" t="s">
        <v>1232</v>
      </c>
      <c r="E1240" s="81" t="b">
        <v>0</v>
      </c>
      <c r="F1240" s="81" t="b">
        <v>0</v>
      </c>
      <c r="G1240" s="81" t="b">
        <v>0</v>
      </c>
    </row>
    <row r="1241" spans="1:7" ht="15">
      <c r="A1241" s="81" t="s">
        <v>1373</v>
      </c>
      <c r="B1241" s="81">
        <v>2</v>
      </c>
      <c r="C1241" s="119">
        <v>0.001175271423549041</v>
      </c>
      <c r="D1241" s="81" t="s">
        <v>1232</v>
      </c>
      <c r="E1241" s="81" t="b">
        <v>0</v>
      </c>
      <c r="F1241" s="81" t="b">
        <v>0</v>
      </c>
      <c r="G1241" s="81" t="b">
        <v>0</v>
      </c>
    </row>
    <row r="1242" spans="1:7" ht="15">
      <c r="A1242" s="81" t="s">
        <v>1947</v>
      </c>
      <c r="B1242" s="81">
        <v>2</v>
      </c>
      <c r="C1242" s="119">
        <v>0.0013718945428592834</v>
      </c>
      <c r="D1242" s="81" t="s">
        <v>1232</v>
      </c>
      <c r="E1242" s="81" t="b">
        <v>0</v>
      </c>
      <c r="F1242" s="81" t="b">
        <v>0</v>
      </c>
      <c r="G1242" s="81" t="b">
        <v>0</v>
      </c>
    </row>
    <row r="1243" spans="1:7" ht="15">
      <c r="A1243" s="81" t="s">
        <v>1907</v>
      </c>
      <c r="B1243" s="81">
        <v>2</v>
      </c>
      <c r="C1243" s="119">
        <v>0.001175271423549041</v>
      </c>
      <c r="D1243" s="81" t="s">
        <v>1232</v>
      </c>
      <c r="E1243" s="81" t="b">
        <v>0</v>
      </c>
      <c r="F1243" s="81" t="b">
        <v>0</v>
      </c>
      <c r="G1243" s="81" t="b">
        <v>0</v>
      </c>
    </row>
    <row r="1244" spans="1:7" ht="15">
      <c r="A1244" s="81" t="s">
        <v>1855</v>
      </c>
      <c r="B1244" s="81">
        <v>2</v>
      </c>
      <c r="C1244" s="119">
        <v>0.001175271423549041</v>
      </c>
      <c r="D1244" s="81" t="s">
        <v>1232</v>
      </c>
      <c r="E1244" s="81" t="b">
        <v>0</v>
      </c>
      <c r="F1244" s="81" t="b">
        <v>0</v>
      </c>
      <c r="G1244" s="81" t="b">
        <v>0</v>
      </c>
    </row>
    <row r="1245" spans="1:7" ht="15">
      <c r="A1245" s="81" t="s">
        <v>1828</v>
      </c>
      <c r="B1245" s="81">
        <v>2</v>
      </c>
      <c r="C1245" s="119">
        <v>0.001175271423549041</v>
      </c>
      <c r="D1245" s="81" t="s">
        <v>1232</v>
      </c>
      <c r="E1245" s="81" t="b">
        <v>0</v>
      </c>
      <c r="F1245" s="81" t="b">
        <v>0</v>
      </c>
      <c r="G1245" s="81" t="b">
        <v>0</v>
      </c>
    </row>
    <row r="1246" spans="1:7" ht="15">
      <c r="A1246" s="81" t="s">
        <v>1733</v>
      </c>
      <c r="B1246" s="81">
        <v>2</v>
      </c>
      <c r="C1246" s="119">
        <v>0.001175271423549041</v>
      </c>
      <c r="D1246" s="81" t="s">
        <v>1232</v>
      </c>
      <c r="E1246" s="81" t="b">
        <v>0</v>
      </c>
      <c r="F1246" s="81" t="b">
        <v>0</v>
      </c>
      <c r="G1246" s="81" t="b">
        <v>0</v>
      </c>
    </row>
    <row r="1247" spans="1:7" ht="15">
      <c r="A1247" s="81" t="s">
        <v>1929</v>
      </c>
      <c r="B1247" s="81">
        <v>2</v>
      </c>
      <c r="C1247" s="119">
        <v>0.0013718945428592834</v>
      </c>
      <c r="D1247" s="81" t="s">
        <v>1232</v>
      </c>
      <c r="E1247" s="81" t="b">
        <v>0</v>
      </c>
      <c r="F1247" s="81" t="b">
        <v>0</v>
      </c>
      <c r="G1247" s="81" t="b">
        <v>0</v>
      </c>
    </row>
    <row r="1248" spans="1:7" ht="15">
      <c r="A1248" s="81" t="s">
        <v>1488</v>
      </c>
      <c r="B1248" s="81">
        <v>2</v>
      </c>
      <c r="C1248" s="119">
        <v>0.001175271423549041</v>
      </c>
      <c r="D1248" s="81" t="s">
        <v>1232</v>
      </c>
      <c r="E1248" s="81" t="b">
        <v>0</v>
      </c>
      <c r="F1248" s="81" t="b">
        <v>0</v>
      </c>
      <c r="G1248" s="81" t="b">
        <v>0</v>
      </c>
    </row>
    <row r="1249" spans="1:7" ht="15">
      <c r="A1249" s="81" t="s">
        <v>1914</v>
      </c>
      <c r="B1249" s="81">
        <v>2</v>
      </c>
      <c r="C1249" s="119">
        <v>0.001175271423549041</v>
      </c>
      <c r="D1249" s="81" t="s">
        <v>1232</v>
      </c>
      <c r="E1249" s="81" t="b">
        <v>0</v>
      </c>
      <c r="F1249" s="81" t="b">
        <v>0</v>
      </c>
      <c r="G1249" s="81" t="b">
        <v>0</v>
      </c>
    </row>
    <row r="1250" spans="1:7" ht="15">
      <c r="A1250" s="81" t="s">
        <v>1770</v>
      </c>
      <c r="B1250" s="81">
        <v>2</v>
      </c>
      <c r="C1250" s="119">
        <v>0.001175271423549041</v>
      </c>
      <c r="D1250" s="81" t="s">
        <v>1232</v>
      </c>
      <c r="E1250" s="81" t="b">
        <v>0</v>
      </c>
      <c r="F1250" s="81" t="b">
        <v>0</v>
      </c>
      <c r="G1250" s="81" t="b">
        <v>0</v>
      </c>
    </row>
    <row r="1251" spans="1:7" ht="15">
      <c r="A1251" s="81" t="s">
        <v>1440</v>
      </c>
      <c r="B1251" s="81">
        <v>2</v>
      </c>
      <c r="C1251" s="119">
        <v>0.001175271423549041</v>
      </c>
      <c r="D1251" s="81" t="s">
        <v>1232</v>
      </c>
      <c r="E1251" s="81" t="b">
        <v>0</v>
      </c>
      <c r="F1251" s="81" t="b">
        <v>0</v>
      </c>
      <c r="G1251" s="81" t="b">
        <v>0</v>
      </c>
    </row>
    <row r="1252" spans="1:7" ht="15">
      <c r="A1252" s="81" t="s">
        <v>1908</v>
      </c>
      <c r="B1252" s="81">
        <v>2</v>
      </c>
      <c r="C1252" s="119">
        <v>0.001175271423549041</v>
      </c>
      <c r="D1252" s="81" t="s">
        <v>1232</v>
      </c>
      <c r="E1252" s="81" t="b">
        <v>0</v>
      </c>
      <c r="F1252" s="81" t="b">
        <v>0</v>
      </c>
      <c r="G1252" s="81" t="b">
        <v>0</v>
      </c>
    </row>
    <row r="1253" spans="1:7" ht="15">
      <c r="A1253" s="81" t="s">
        <v>1909</v>
      </c>
      <c r="B1253" s="81">
        <v>2</v>
      </c>
      <c r="C1253" s="119">
        <v>0.001175271423549041</v>
      </c>
      <c r="D1253" s="81" t="s">
        <v>1232</v>
      </c>
      <c r="E1253" s="81" t="b">
        <v>0</v>
      </c>
      <c r="F1253" s="81" t="b">
        <v>0</v>
      </c>
      <c r="G1253" s="81" t="b">
        <v>0</v>
      </c>
    </row>
    <row r="1254" spans="1:7" ht="15">
      <c r="A1254" s="81" t="s">
        <v>1910</v>
      </c>
      <c r="B1254" s="81">
        <v>2</v>
      </c>
      <c r="C1254" s="119">
        <v>0.001175271423549041</v>
      </c>
      <c r="D1254" s="81" t="s">
        <v>1232</v>
      </c>
      <c r="E1254" s="81" t="b">
        <v>0</v>
      </c>
      <c r="F1254" s="81" t="b">
        <v>0</v>
      </c>
      <c r="G1254" s="81" t="b">
        <v>0</v>
      </c>
    </row>
    <row r="1255" spans="1:7" ht="15">
      <c r="A1255" s="81" t="s">
        <v>1911</v>
      </c>
      <c r="B1255" s="81">
        <v>2</v>
      </c>
      <c r="C1255" s="119">
        <v>0.001175271423549041</v>
      </c>
      <c r="D1255" s="81" t="s">
        <v>1232</v>
      </c>
      <c r="E1255" s="81" t="b">
        <v>0</v>
      </c>
      <c r="F1255" s="81" t="b">
        <v>0</v>
      </c>
      <c r="G1255" s="81" t="b">
        <v>0</v>
      </c>
    </row>
    <row r="1256" spans="1:7" ht="15">
      <c r="A1256" s="81" t="s">
        <v>1905</v>
      </c>
      <c r="B1256" s="81">
        <v>2</v>
      </c>
      <c r="C1256" s="119">
        <v>0.0013718945428592834</v>
      </c>
      <c r="D1256" s="81" t="s">
        <v>1232</v>
      </c>
      <c r="E1256" s="81" t="b">
        <v>0</v>
      </c>
      <c r="F1256" s="81" t="b">
        <v>0</v>
      </c>
      <c r="G1256" s="81" t="b">
        <v>0</v>
      </c>
    </row>
    <row r="1257" spans="1:7" ht="15">
      <c r="A1257" s="81" t="s">
        <v>1906</v>
      </c>
      <c r="B1257" s="81">
        <v>2</v>
      </c>
      <c r="C1257" s="119">
        <v>0.0013718945428592834</v>
      </c>
      <c r="D1257" s="81" t="s">
        <v>1232</v>
      </c>
      <c r="E1257" s="81" t="b">
        <v>0</v>
      </c>
      <c r="F1257" s="81" t="b">
        <v>0</v>
      </c>
      <c r="G1257" s="81" t="b">
        <v>0</v>
      </c>
    </row>
    <row r="1258" spans="1:7" ht="15">
      <c r="A1258" s="81" t="s">
        <v>1637</v>
      </c>
      <c r="B1258" s="81">
        <v>2</v>
      </c>
      <c r="C1258" s="119">
        <v>0.001175271423549041</v>
      </c>
      <c r="D1258" s="81" t="s">
        <v>1232</v>
      </c>
      <c r="E1258" s="81" t="b">
        <v>0</v>
      </c>
      <c r="F1258" s="81" t="b">
        <v>0</v>
      </c>
      <c r="G1258" s="81" t="b">
        <v>0</v>
      </c>
    </row>
    <row r="1259" spans="1:7" ht="15">
      <c r="A1259" s="81" t="s">
        <v>1601</v>
      </c>
      <c r="B1259" s="81">
        <v>2</v>
      </c>
      <c r="C1259" s="119">
        <v>0.001175271423549041</v>
      </c>
      <c r="D1259" s="81" t="s">
        <v>1232</v>
      </c>
      <c r="E1259" s="81" t="b">
        <v>0</v>
      </c>
      <c r="F1259" s="81" t="b">
        <v>0</v>
      </c>
      <c r="G1259" s="81" t="b">
        <v>0</v>
      </c>
    </row>
    <row r="1260" spans="1:7" ht="15">
      <c r="A1260" s="81" t="s">
        <v>1830</v>
      </c>
      <c r="B1260" s="81">
        <v>2</v>
      </c>
      <c r="C1260" s="119">
        <v>0.001175271423549041</v>
      </c>
      <c r="D1260" s="81" t="s">
        <v>1232</v>
      </c>
      <c r="E1260" s="81" t="b">
        <v>0</v>
      </c>
      <c r="F1260" s="81" t="b">
        <v>0</v>
      </c>
      <c r="G1260" s="81" t="b">
        <v>0</v>
      </c>
    </row>
    <row r="1261" spans="1:7" ht="15">
      <c r="A1261" s="81" t="s">
        <v>1419</v>
      </c>
      <c r="B1261" s="81">
        <v>2</v>
      </c>
      <c r="C1261" s="119">
        <v>0.001175271423549041</v>
      </c>
      <c r="D1261" s="81" t="s">
        <v>1232</v>
      </c>
      <c r="E1261" s="81" t="b">
        <v>0</v>
      </c>
      <c r="F1261" s="81" t="b">
        <v>0</v>
      </c>
      <c r="G1261" s="81" t="b">
        <v>0</v>
      </c>
    </row>
    <row r="1262" spans="1:7" ht="15">
      <c r="A1262" s="81" t="s">
        <v>1826</v>
      </c>
      <c r="B1262" s="81">
        <v>2</v>
      </c>
      <c r="C1262" s="119">
        <v>0.001175271423549041</v>
      </c>
      <c r="D1262" s="81" t="s">
        <v>1232</v>
      </c>
      <c r="E1262" s="81" t="b">
        <v>0</v>
      </c>
      <c r="F1262" s="81" t="b">
        <v>0</v>
      </c>
      <c r="G1262" s="81" t="b">
        <v>0</v>
      </c>
    </row>
    <row r="1263" spans="1:7" ht="15">
      <c r="A1263" s="81" t="s">
        <v>1842</v>
      </c>
      <c r="B1263" s="81">
        <v>2</v>
      </c>
      <c r="C1263" s="119">
        <v>0.001175271423549041</v>
      </c>
      <c r="D1263" s="81" t="s">
        <v>1232</v>
      </c>
      <c r="E1263" s="81" t="b">
        <v>0</v>
      </c>
      <c r="F1263" s="81" t="b">
        <v>0</v>
      </c>
      <c r="G1263" s="81" t="b">
        <v>0</v>
      </c>
    </row>
    <row r="1264" spans="1:7" ht="15">
      <c r="A1264" s="81" t="s">
        <v>1843</v>
      </c>
      <c r="B1264" s="81">
        <v>2</v>
      </c>
      <c r="C1264" s="119">
        <v>0.001175271423549041</v>
      </c>
      <c r="D1264" s="81" t="s">
        <v>1232</v>
      </c>
      <c r="E1264" s="81" t="b">
        <v>0</v>
      </c>
      <c r="F1264" s="81" t="b">
        <v>0</v>
      </c>
      <c r="G1264" s="81" t="b">
        <v>0</v>
      </c>
    </row>
    <row r="1265" spans="1:7" ht="15">
      <c r="A1265" s="81" t="s">
        <v>1845</v>
      </c>
      <c r="B1265" s="81">
        <v>2</v>
      </c>
      <c r="C1265" s="119">
        <v>0.001175271423549041</v>
      </c>
      <c r="D1265" s="81" t="s">
        <v>1232</v>
      </c>
      <c r="E1265" s="81" t="b">
        <v>0</v>
      </c>
      <c r="F1265" s="81" t="b">
        <v>0</v>
      </c>
      <c r="G1265" s="81" t="b">
        <v>0</v>
      </c>
    </row>
    <row r="1266" spans="1:7" ht="15">
      <c r="A1266" s="81" t="s">
        <v>1846</v>
      </c>
      <c r="B1266" s="81">
        <v>2</v>
      </c>
      <c r="C1266" s="119">
        <v>0.001175271423549041</v>
      </c>
      <c r="D1266" s="81" t="s">
        <v>1232</v>
      </c>
      <c r="E1266" s="81" t="b">
        <v>0</v>
      </c>
      <c r="F1266" s="81" t="b">
        <v>0</v>
      </c>
      <c r="G1266" s="81" t="b">
        <v>0</v>
      </c>
    </row>
    <row r="1267" spans="1:7" ht="15">
      <c r="A1267" s="81" t="s">
        <v>1847</v>
      </c>
      <c r="B1267" s="81">
        <v>2</v>
      </c>
      <c r="C1267" s="119">
        <v>0.001175271423549041</v>
      </c>
      <c r="D1267" s="81" t="s">
        <v>1232</v>
      </c>
      <c r="E1267" s="81" t="b">
        <v>0</v>
      </c>
      <c r="F1267" s="81" t="b">
        <v>0</v>
      </c>
      <c r="G1267" s="81" t="b">
        <v>0</v>
      </c>
    </row>
    <row r="1268" spans="1:7" ht="15">
      <c r="A1268" s="81" t="s">
        <v>1848</v>
      </c>
      <c r="B1268" s="81">
        <v>2</v>
      </c>
      <c r="C1268" s="119">
        <v>0.001175271423549041</v>
      </c>
      <c r="D1268" s="81" t="s">
        <v>1232</v>
      </c>
      <c r="E1268" s="81" t="b">
        <v>0</v>
      </c>
      <c r="F1268" s="81" t="b">
        <v>0</v>
      </c>
      <c r="G1268" s="81" t="b">
        <v>0</v>
      </c>
    </row>
    <row r="1269" spans="1:7" ht="15">
      <c r="A1269" s="81" t="s">
        <v>1849</v>
      </c>
      <c r="B1269" s="81">
        <v>2</v>
      </c>
      <c r="C1269" s="119">
        <v>0.001175271423549041</v>
      </c>
      <c r="D1269" s="81" t="s">
        <v>1232</v>
      </c>
      <c r="E1269" s="81" t="b">
        <v>0</v>
      </c>
      <c r="F1269" s="81" t="b">
        <v>0</v>
      </c>
      <c r="G1269" s="81" t="b">
        <v>0</v>
      </c>
    </row>
    <row r="1270" spans="1:7" ht="15">
      <c r="A1270" s="81" t="s">
        <v>1851</v>
      </c>
      <c r="B1270" s="81">
        <v>2</v>
      </c>
      <c r="C1270" s="119">
        <v>0.001175271423549041</v>
      </c>
      <c r="D1270" s="81" t="s">
        <v>1232</v>
      </c>
      <c r="E1270" s="81" t="b">
        <v>0</v>
      </c>
      <c r="F1270" s="81" t="b">
        <v>0</v>
      </c>
      <c r="G1270" s="81" t="b">
        <v>0</v>
      </c>
    </row>
    <row r="1271" spans="1:7" ht="15">
      <c r="A1271" s="81" t="s">
        <v>1852</v>
      </c>
      <c r="B1271" s="81">
        <v>2</v>
      </c>
      <c r="C1271" s="119">
        <v>0.001175271423549041</v>
      </c>
      <c r="D1271" s="81" t="s">
        <v>1232</v>
      </c>
      <c r="E1271" s="81" t="b">
        <v>0</v>
      </c>
      <c r="F1271" s="81" t="b">
        <v>0</v>
      </c>
      <c r="G1271" s="81" t="b">
        <v>0</v>
      </c>
    </row>
    <row r="1272" spans="1:7" ht="15">
      <c r="A1272" s="81" t="s">
        <v>1853</v>
      </c>
      <c r="B1272" s="81">
        <v>2</v>
      </c>
      <c r="C1272" s="119">
        <v>0.001175271423549041</v>
      </c>
      <c r="D1272" s="81" t="s">
        <v>1232</v>
      </c>
      <c r="E1272" s="81" t="b">
        <v>0</v>
      </c>
      <c r="F1272" s="81" t="b">
        <v>0</v>
      </c>
      <c r="G1272" s="81" t="b">
        <v>0</v>
      </c>
    </row>
    <row r="1273" spans="1:7" ht="15">
      <c r="A1273" s="81" t="s">
        <v>1856</v>
      </c>
      <c r="B1273" s="81">
        <v>2</v>
      </c>
      <c r="C1273" s="119">
        <v>0.0013718945428592834</v>
      </c>
      <c r="D1273" s="81" t="s">
        <v>1232</v>
      </c>
      <c r="E1273" s="81" t="b">
        <v>0</v>
      </c>
      <c r="F1273" s="81" t="b">
        <v>0</v>
      </c>
      <c r="G1273" s="81" t="b">
        <v>0</v>
      </c>
    </row>
    <row r="1274" spans="1:7" ht="15">
      <c r="A1274" s="81" t="s">
        <v>1579</v>
      </c>
      <c r="B1274" s="81">
        <v>2</v>
      </c>
      <c r="C1274" s="119">
        <v>0.001175271423549041</v>
      </c>
      <c r="D1274" s="81" t="s">
        <v>1232</v>
      </c>
      <c r="E1274" s="81" t="b">
        <v>0</v>
      </c>
      <c r="F1274" s="81" t="b">
        <v>0</v>
      </c>
      <c r="G1274" s="81" t="b">
        <v>0</v>
      </c>
    </row>
    <row r="1275" spans="1:7" ht="15">
      <c r="A1275" s="81" t="s">
        <v>1567</v>
      </c>
      <c r="B1275" s="81">
        <v>2</v>
      </c>
      <c r="C1275" s="119">
        <v>0.0013718945428592834</v>
      </c>
      <c r="D1275" s="81" t="s">
        <v>1232</v>
      </c>
      <c r="E1275" s="81" t="b">
        <v>0</v>
      </c>
      <c r="F1275" s="81" t="b">
        <v>0</v>
      </c>
      <c r="G1275" s="81" t="b">
        <v>0</v>
      </c>
    </row>
    <row r="1276" spans="1:7" ht="15">
      <c r="A1276" s="81" t="s">
        <v>1416</v>
      </c>
      <c r="B1276" s="81">
        <v>2</v>
      </c>
      <c r="C1276" s="119">
        <v>0.001175271423549041</v>
      </c>
      <c r="D1276" s="81" t="s">
        <v>1232</v>
      </c>
      <c r="E1276" s="81" t="b">
        <v>0</v>
      </c>
      <c r="F1276" s="81" t="b">
        <v>0</v>
      </c>
      <c r="G1276" s="81" t="b">
        <v>0</v>
      </c>
    </row>
    <row r="1277" spans="1:7" ht="15">
      <c r="A1277" s="81" t="s">
        <v>1610</v>
      </c>
      <c r="B1277" s="81">
        <v>2</v>
      </c>
      <c r="C1277" s="119">
        <v>0.0013718945428592834</v>
      </c>
      <c r="D1277" s="81" t="s">
        <v>1232</v>
      </c>
      <c r="E1277" s="81" t="b">
        <v>0</v>
      </c>
      <c r="F1277" s="81" t="b">
        <v>0</v>
      </c>
      <c r="G1277" s="81" t="b">
        <v>0</v>
      </c>
    </row>
    <row r="1278" spans="1:7" ht="15">
      <c r="A1278" s="81" t="s">
        <v>1836</v>
      </c>
      <c r="B1278" s="81">
        <v>2</v>
      </c>
      <c r="C1278" s="119">
        <v>0.0013718945428592834</v>
      </c>
      <c r="D1278" s="81" t="s">
        <v>1232</v>
      </c>
      <c r="E1278" s="81" t="b">
        <v>0</v>
      </c>
      <c r="F1278" s="81" t="b">
        <v>0</v>
      </c>
      <c r="G1278" s="81" t="b">
        <v>0</v>
      </c>
    </row>
    <row r="1279" spans="1:7" ht="15">
      <c r="A1279" s="81" t="s">
        <v>1423</v>
      </c>
      <c r="B1279" s="81">
        <v>2</v>
      </c>
      <c r="C1279" s="119">
        <v>0.0013718945428592834</v>
      </c>
      <c r="D1279" s="81" t="s">
        <v>1232</v>
      </c>
      <c r="E1279" s="81" t="b">
        <v>0</v>
      </c>
      <c r="F1279" s="81" t="b">
        <v>0</v>
      </c>
      <c r="G1279" s="81" t="b">
        <v>0</v>
      </c>
    </row>
    <row r="1280" spans="1:7" ht="15">
      <c r="A1280" s="81" t="s">
        <v>1766</v>
      </c>
      <c r="B1280" s="81">
        <v>2</v>
      </c>
      <c r="C1280" s="119">
        <v>0.001175271423549041</v>
      </c>
      <c r="D1280" s="81" t="s">
        <v>1232</v>
      </c>
      <c r="E1280" s="81" t="b">
        <v>0</v>
      </c>
      <c r="F1280" s="81" t="b">
        <v>0</v>
      </c>
      <c r="G1280" s="81" t="b">
        <v>0</v>
      </c>
    </row>
    <row r="1281" spans="1:7" ht="15">
      <c r="A1281" s="81" t="s">
        <v>1736</v>
      </c>
      <c r="B1281" s="81">
        <v>2</v>
      </c>
      <c r="C1281" s="119">
        <v>0.001175271423549041</v>
      </c>
      <c r="D1281" s="81" t="s">
        <v>1232</v>
      </c>
      <c r="E1281" s="81" t="b">
        <v>0</v>
      </c>
      <c r="F1281" s="81" t="b">
        <v>0</v>
      </c>
      <c r="G1281" s="81" t="b">
        <v>0</v>
      </c>
    </row>
    <row r="1282" spans="1:7" ht="15">
      <c r="A1282" s="81" t="s">
        <v>1812</v>
      </c>
      <c r="B1282" s="81">
        <v>2</v>
      </c>
      <c r="C1282" s="119">
        <v>0.001175271423549041</v>
      </c>
      <c r="D1282" s="81" t="s">
        <v>1232</v>
      </c>
      <c r="E1282" s="81" t="b">
        <v>0</v>
      </c>
      <c r="F1282" s="81" t="b">
        <v>0</v>
      </c>
      <c r="G1282" s="81" t="b">
        <v>0</v>
      </c>
    </row>
    <row r="1283" spans="1:7" ht="15">
      <c r="A1283" s="81" t="s">
        <v>1823</v>
      </c>
      <c r="B1283" s="81">
        <v>2</v>
      </c>
      <c r="C1283" s="119">
        <v>0.0013718945428592834</v>
      </c>
      <c r="D1283" s="81" t="s">
        <v>1232</v>
      </c>
      <c r="E1283" s="81" t="b">
        <v>1</v>
      </c>
      <c r="F1283" s="81" t="b">
        <v>0</v>
      </c>
      <c r="G1283" s="81" t="b">
        <v>0</v>
      </c>
    </row>
    <row r="1284" spans="1:7" ht="15">
      <c r="A1284" s="81" t="s">
        <v>1824</v>
      </c>
      <c r="B1284" s="81">
        <v>2</v>
      </c>
      <c r="C1284" s="119">
        <v>0.0013718945428592834</v>
      </c>
      <c r="D1284" s="81" t="s">
        <v>1232</v>
      </c>
      <c r="E1284" s="81" t="b">
        <v>0</v>
      </c>
      <c r="F1284" s="81" t="b">
        <v>0</v>
      </c>
      <c r="G1284" s="81" t="b">
        <v>0</v>
      </c>
    </row>
    <row r="1285" spans="1:7" ht="15">
      <c r="A1285" s="81" t="s">
        <v>1734</v>
      </c>
      <c r="B1285" s="81">
        <v>2</v>
      </c>
      <c r="C1285" s="119">
        <v>0.001175271423549041</v>
      </c>
      <c r="D1285" s="81" t="s">
        <v>1232</v>
      </c>
      <c r="E1285" s="81" t="b">
        <v>0</v>
      </c>
      <c r="F1285" s="81" t="b">
        <v>0</v>
      </c>
      <c r="G1285" s="81" t="b">
        <v>0</v>
      </c>
    </row>
    <row r="1286" spans="1:7" ht="15">
      <c r="A1286" s="81" t="s">
        <v>1811</v>
      </c>
      <c r="B1286" s="81">
        <v>2</v>
      </c>
      <c r="C1286" s="119">
        <v>0.0013718945428592834</v>
      </c>
      <c r="D1286" s="81" t="s">
        <v>1232</v>
      </c>
      <c r="E1286" s="81" t="b">
        <v>0</v>
      </c>
      <c r="F1286" s="81" t="b">
        <v>0</v>
      </c>
      <c r="G1286" s="81" t="b">
        <v>0</v>
      </c>
    </row>
    <row r="1287" spans="1:7" ht="15">
      <c r="A1287" s="81" t="s">
        <v>1771</v>
      </c>
      <c r="B1287" s="81">
        <v>2</v>
      </c>
      <c r="C1287" s="119">
        <v>0.001175271423549041</v>
      </c>
      <c r="D1287" s="81" t="s">
        <v>1232</v>
      </c>
      <c r="E1287" s="81" t="b">
        <v>0</v>
      </c>
      <c r="F1287" s="81" t="b">
        <v>0</v>
      </c>
      <c r="G1287" s="81" t="b">
        <v>0</v>
      </c>
    </row>
    <row r="1288" spans="1:7" ht="15">
      <c r="A1288" s="81" t="s">
        <v>1759</v>
      </c>
      <c r="B1288" s="81">
        <v>2</v>
      </c>
      <c r="C1288" s="119">
        <v>0.001175271423549041</v>
      </c>
      <c r="D1288" s="81" t="s">
        <v>1232</v>
      </c>
      <c r="E1288" s="81" t="b">
        <v>0</v>
      </c>
      <c r="F1288" s="81" t="b">
        <v>0</v>
      </c>
      <c r="G1288" s="81" t="b">
        <v>0</v>
      </c>
    </row>
    <row r="1289" spans="1:7" ht="15">
      <c r="A1289" s="81" t="s">
        <v>1760</v>
      </c>
      <c r="B1289" s="81">
        <v>2</v>
      </c>
      <c r="C1289" s="119">
        <v>0.001175271423549041</v>
      </c>
      <c r="D1289" s="81" t="s">
        <v>1232</v>
      </c>
      <c r="E1289" s="81" t="b">
        <v>0</v>
      </c>
      <c r="F1289" s="81" t="b">
        <v>0</v>
      </c>
      <c r="G1289" s="81" t="b">
        <v>0</v>
      </c>
    </row>
    <row r="1290" spans="1:7" ht="15">
      <c r="A1290" s="81" t="s">
        <v>1761</v>
      </c>
      <c r="B1290" s="81">
        <v>2</v>
      </c>
      <c r="C1290" s="119">
        <v>0.001175271423549041</v>
      </c>
      <c r="D1290" s="81" t="s">
        <v>1232</v>
      </c>
      <c r="E1290" s="81" t="b">
        <v>0</v>
      </c>
      <c r="F1290" s="81" t="b">
        <v>0</v>
      </c>
      <c r="G1290" s="81" t="b">
        <v>0</v>
      </c>
    </row>
    <row r="1291" spans="1:7" ht="15">
      <c r="A1291" s="81" t="s">
        <v>1762</v>
      </c>
      <c r="B1291" s="81">
        <v>2</v>
      </c>
      <c r="C1291" s="119">
        <v>0.001175271423549041</v>
      </c>
      <c r="D1291" s="81" t="s">
        <v>1232</v>
      </c>
      <c r="E1291" s="81" t="b">
        <v>0</v>
      </c>
      <c r="F1291" s="81" t="b">
        <v>0</v>
      </c>
      <c r="G1291" s="81" t="b">
        <v>0</v>
      </c>
    </row>
    <row r="1292" spans="1:7" ht="15">
      <c r="A1292" s="81" t="s">
        <v>1763</v>
      </c>
      <c r="B1292" s="81">
        <v>2</v>
      </c>
      <c r="C1292" s="119">
        <v>0.001175271423549041</v>
      </c>
      <c r="D1292" s="81" t="s">
        <v>1232</v>
      </c>
      <c r="E1292" s="81" t="b">
        <v>0</v>
      </c>
      <c r="F1292" s="81" t="b">
        <v>0</v>
      </c>
      <c r="G1292" s="81" t="b">
        <v>0</v>
      </c>
    </row>
    <row r="1293" spans="1:7" ht="15">
      <c r="A1293" s="81" t="s">
        <v>1476</v>
      </c>
      <c r="B1293" s="81">
        <v>2</v>
      </c>
      <c r="C1293" s="119">
        <v>0.001175271423549041</v>
      </c>
      <c r="D1293" s="81" t="s">
        <v>1232</v>
      </c>
      <c r="E1293" s="81" t="b">
        <v>0</v>
      </c>
      <c r="F1293" s="81" t="b">
        <v>0</v>
      </c>
      <c r="G1293" s="81" t="b">
        <v>0</v>
      </c>
    </row>
    <row r="1294" spans="1:7" ht="15">
      <c r="A1294" s="81" t="s">
        <v>1769</v>
      </c>
      <c r="B1294" s="81">
        <v>2</v>
      </c>
      <c r="C1294" s="119">
        <v>0.0013718945428592834</v>
      </c>
      <c r="D1294" s="81" t="s">
        <v>1232</v>
      </c>
      <c r="E1294" s="81" t="b">
        <v>0</v>
      </c>
      <c r="F1294" s="81" t="b">
        <v>0</v>
      </c>
      <c r="G1294" s="81" t="b">
        <v>0</v>
      </c>
    </row>
    <row r="1295" spans="1:7" ht="15">
      <c r="A1295" s="81" t="s">
        <v>1739</v>
      </c>
      <c r="B1295" s="81">
        <v>2</v>
      </c>
      <c r="C1295" s="119">
        <v>0.001175271423549041</v>
      </c>
      <c r="D1295" s="81" t="s">
        <v>1232</v>
      </c>
      <c r="E1295" s="81" t="b">
        <v>0</v>
      </c>
      <c r="F1295" s="81" t="b">
        <v>0</v>
      </c>
      <c r="G1295" s="81" t="b">
        <v>0</v>
      </c>
    </row>
    <row r="1296" spans="1:7" ht="15">
      <c r="A1296" s="81" t="s">
        <v>1773</v>
      </c>
      <c r="B1296" s="81">
        <v>2</v>
      </c>
      <c r="C1296" s="119">
        <v>0.0013718945428592834</v>
      </c>
      <c r="D1296" s="81" t="s">
        <v>1232</v>
      </c>
      <c r="E1296" s="81" t="b">
        <v>0</v>
      </c>
      <c r="F1296" s="81" t="b">
        <v>0</v>
      </c>
      <c r="G1296" s="81" t="b">
        <v>0</v>
      </c>
    </row>
    <row r="1297" spans="1:7" ht="15">
      <c r="A1297" s="81" t="s">
        <v>1561</v>
      </c>
      <c r="B1297" s="81">
        <v>2</v>
      </c>
      <c r="C1297" s="119">
        <v>0.0013718945428592834</v>
      </c>
      <c r="D1297" s="81" t="s">
        <v>1232</v>
      </c>
      <c r="E1297" s="81" t="b">
        <v>0</v>
      </c>
      <c r="F1297" s="81" t="b">
        <v>0</v>
      </c>
      <c r="G1297" s="81" t="b">
        <v>0</v>
      </c>
    </row>
    <row r="1298" spans="1:7" ht="15">
      <c r="A1298" s="81" t="s">
        <v>1735</v>
      </c>
      <c r="B1298" s="81">
        <v>2</v>
      </c>
      <c r="C1298" s="119">
        <v>0.0013718945428592834</v>
      </c>
      <c r="D1298" s="81" t="s">
        <v>1232</v>
      </c>
      <c r="E1298" s="81" t="b">
        <v>0</v>
      </c>
      <c r="F1298" s="81" t="b">
        <v>0</v>
      </c>
      <c r="G1298" s="81" t="b">
        <v>0</v>
      </c>
    </row>
    <row r="1299" spans="1:7" ht="15">
      <c r="A1299" s="81" t="s">
        <v>1738</v>
      </c>
      <c r="B1299" s="81">
        <v>2</v>
      </c>
      <c r="C1299" s="119">
        <v>0.0013718945428592834</v>
      </c>
      <c r="D1299" s="81" t="s">
        <v>1232</v>
      </c>
      <c r="E1299" s="81" t="b">
        <v>0</v>
      </c>
      <c r="F1299" s="81" t="b">
        <v>0</v>
      </c>
      <c r="G1299" s="81" t="b">
        <v>0</v>
      </c>
    </row>
    <row r="1300" spans="1:7" ht="15">
      <c r="A1300" s="81" t="s">
        <v>468</v>
      </c>
      <c r="B1300" s="81">
        <v>16</v>
      </c>
      <c r="C1300" s="119">
        <v>0</v>
      </c>
      <c r="D1300" s="81" t="s">
        <v>1233</v>
      </c>
      <c r="E1300" s="81" t="b">
        <v>0</v>
      </c>
      <c r="F1300" s="81" t="b">
        <v>0</v>
      </c>
      <c r="G1300" s="81" t="b">
        <v>0</v>
      </c>
    </row>
    <row r="1301" spans="1:7" ht="15">
      <c r="A1301" s="81" t="s">
        <v>848</v>
      </c>
      <c r="B1301" s="81">
        <v>12</v>
      </c>
      <c r="C1301" s="119">
        <v>0.0027408863606939657</v>
      </c>
      <c r="D1301" s="81" t="s">
        <v>1233</v>
      </c>
      <c r="E1301" s="81" t="b">
        <v>0</v>
      </c>
      <c r="F1301" s="81" t="b">
        <v>0</v>
      </c>
      <c r="G1301" s="81" t="b">
        <v>0</v>
      </c>
    </row>
    <row r="1302" spans="1:7" ht="15">
      <c r="A1302" s="81" t="s">
        <v>1290</v>
      </c>
      <c r="B1302" s="81">
        <v>11</v>
      </c>
      <c r="C1302" s="119">
        <v>0.007219819687492408</v>
      </c>
      <c r="D1302" s="81" t="s">
        <v>1233</v>
      </c>
      <c r="E1302" s="81" t="b">
        <v>1</v>
      </c>
      <c r="F1302" s="81" t="b">
        <v>0</v>
      </c>
      <c r="G1302" s="81" t="b">
        <v>0</v>
      </c>
    </row>
    <row r="1303" spans="1:7" ht="15">
      <c r="A1303" s="81" t="s">
        <v>1283</v>
      </c>
      <c r="B1303" s="81">
        <v>8</v>
      </c>
      <c r="C1303" s="119">
        <v>0.006229890051514166</v>
      </c>
      <c r="D1303" s="81" t="s">
        <v>1233</v>
      </c>
      <c r="E1303" s="81" t="b">
        <v>0</v>
      </c>
      <c r="F1303" s="81" t="b">
        <v>0</v>
      </c>
      <c r="G1303" s="81" t="b">
        <v>0</v>
      </c>
    </row>
    <row r="1304" spans="1:7" ht="15">
      <c r="A1304" s="81" t="s">
        <v>1281</v>
      </c>
      <c r="B1304" s="81">
        <v>8</v>
      </c>
      <c r="C1304" s="119">
        <v>0.00440263247771819</v>
      </c>
      <c r="D1304" s="81" t="s">
        <v>1233</v>
      </c>
      <c r="E1304" s="81" t="b">
        <v>0</v>
      </c>
      <c r="F1304" s="81" t="b">
        <v>0</v>
      </c>
      <c r="G1304" s="81" t="b">
        <v>0</v>
      </c>
    </row>
    <row r="1305" spans="1:7" ht="15">
      <c r="A1305" s="81" t="s">
        <v>1280</v>
      </c>
      <c r="B1305" s="81">
        <v>7</v>
      </c>
      <c r="C1305" s="119">
        <v>0.004594430710222442</v>
      </c>
      <c r="D1305" s="81" t="s">
        <v>1233</v>
      </c>
      <c r="E1305" s="81" t="b">
        <v>0</v>
      </c>
      <c r="F1305" s="81" t="b">
        <v>0</v>
      </c>
      <c r="G1305" s="81" t="b">
        <v>0</v>
      </c>
    </row>
    <row r="1306" spans="1:7" ht="15">
      <c r="A1306" s="81" t="s">
        <v>1314</v>
      </c>
      <c r="B1306" s="81">
        <v>5</v>
      </c>
      <c r="C1306" s="119">
        <v>0.008254935895721604</v>
      </c>
      <c r="D1306" s="81" t="s">
        <v>1233</v>
      </c>
      <c r="E1306" s="81" t="b">
        <v>0</v>
      </c>
      <c r="F1306" s="81" t="b">
        <v>0</v>
      </c>
      <c r="G1306" s="81" t="b">
        <v>0</v>
      </c>
    </row>
    <row r="1307" spans="1:7" ht="15">
      <c r="A1307" s="81" t="s">
        <v>1305</v>
      </c>
      <c r="B1307" s="81">
        <v>4</v>
      </c>
      <c r="C1307" s="119">
        <v>0.005316261264616178</v>
      </c>
      <c r="D1307" s="81" t="s">
        <v>1233</v>
      </c>
      <c r="E1307" s="81" t="b">
        <v>0</v>
      </c>
      <c r="F1307" s="81" t="b">
        <v>0</v>
      </c>
      <c r="G1307" s="81" t="b">
        <v>0</v>
      </c>
    </row>
    <row r="1308" spans="1:7" ht="15">
      <c r="A1308" s="81" t="s">
        <v>1282</v>
      </c>
      <c r="B1308" s="81">
        <v>4</v>
      </c>
      <c r="C1308" s="119">
        <v>0.00440263247771819</v>
      </c>
      <c r="D1308" s="81" t="s">
        <v>1233</v>
      </c>
      <c r="E1308" s="81" t="b">
        <v>0</v>
      </c>
      <c r="F1308" s="81" t="b">
        <v>0</v>
      </c>
      <c r="G1308" s="81" t="b">
        <v>0</v>
      </c>
    </row>
    <row r="1309" spans="1:7" ht="15">
      <c r="A1309" s="81" t="s">
        <v>1368</v>
      </c>
      <c r="B1309" s="81">
        <v>4</v>
      </c>
      <c r="C1309" s="119">
        <v>0.00440263247771819</v>
      </c>
      <c r="D1309" s="81" t="s">
        <v>1233</v>
      </c>
      <c r="E1309" s="81" t="b">
        <v>0</v>
      </c>
      <c r="F1309" s="81" t="b">
        <v>0</v>
      </c>
      <c r="G1309" s="81" t="b">
        <v>0</v>
      </c>
    </row>
    <row r="1310" spans="1:7" ht="15">
      <c r="A1310" s="81" t="s">
        <v>1316</v>
      </c>
      <c r="B1310" s="81">
        <v>4</v>
      </c>
      <c r="C1310" s="119">
        <v>0.005316261264616178</v>
      </c>
      <c r="D1310" s="81" t="s">
        <v>1233</v>
      </c>
      <c r="E1310" s="81" t="b">
        <v>0</v>
      </c>
      <c r="F1310" s="81" t="b">
        <v>0</v>
      </c>
      <c r="G1310" s="81" t="b">
        <v>0</v>
      </c>
    </row>
    <row r="1311" spans="1:7" ht="15">
      <c r="A1311" s="81" t="s">
        <v>1284</v>
      </c>
      <c r="B1311" s="81">
        <v>4</v>
      </c>
      <c r="C1311" s="119">
        <v>0.006603948716577284</v>
      </c>
      <c r="D1311" s="81" t="s">
        <v>1233</v>
      </c>
      <c r="E1311" s="81" t="b">
        <v>0</v>
      </c>
      <c r="F1311" s="81" t="b">
        <v>0</v>
      </c>
      <c r="G1311" s="81" t="b">
        <v>0</v>
      </c>
    </row>
    <row r="1312" spans="1:7" ht="15">
      <c r="A1312" s="81" t="s">
        <v>1555</v>
      </c>
      <c r="B1312" s="81">
        <v>4</v>
      </c>
      <c r="C1312" s="119">
        <v>0.006603948716577284</v>
      </c>
      <c r="D1312" s="81" t="s">
        <v>1233</v>
      </c>
      <c r="E1312" s="81" t="b">
        <v>0</v>
      </c>
      <c r="F1312" s="81" t="b">
        <v>0</v>
      </c>
      <c r="G1312" s="81" t="b">
        <v>0</v>
      </c>
    </row>
    <row r="1313" spans="1:7" ht="15">
      <c r="A1313" s="81" t="s">
        <v>1556</v>
      </c>
      <c r="B1313" s="81">
        <v>4</v>
      </c>
      <c r="C1313" s="119">
        <v>0.006603948716577284</v>
      </c>
      <c r="D1313" s="81" t="s">
        <v>1233</v>
      </c>
      <c r="E1313" s="81" t="b">
        <v>0</v>
      </c>
      <c r="F1313" s="81" t="b">
        <v>0</v>
      </c>
      <c r="G1313" s="81" t="b">
        <v>0</v>
      </c>
    </row>
    <row r="1314" spans="1:7" ht="15">
      <c r="A1314" s="81" t="s">
        <v>1285</v>
      </c>
      <c r="B1314" s="81">
        <v>3</v>
      </c>
      <c r="C1314" s="119">
        <v>0.003987195948462133</v>
      </c>
      <c r="D1314" s="81" t="s">
        <v>1233</v>
      </c>
      <c r="E1314" s="81" t="b">
        <v>0</v>
      </c>
      <c r="F1314" s="81" t="b">
        <v>0</v>
      </c>
      <c r="G1314" s="81" t="b">
        <v>0</v>
      </c>
    </row>
    <row r="1315" spans="1:7" ht="15">
      <c r="A1315" s="81" t="s">
        <v>1410</v>
      </c>
      <c r="B1315" s="81">
        <v>3</v>
      </c>
      <c r="C1315" s="119">
        <v>0.004952961537432962</v>
      </c>
      <c r="D1315" s="81" t="s">
        <v>1233</v>
      </c>
      <c r="E1315" s="81" t="b">
        <v>0</v>
      </c>
      <c r="F1315" s="81" t="b">
        <v>0</v>
      </c>
      <c r="G1315" s="81" t="b">
        <v>0</v>
      </c>
    </row>
    <row r="1316" spans="1:7" ht="15">
      <c r="A1316" s="81" t="s">
        <v>483</v>
      </c>
      <c r="B1316" s="81">
        <v>3</v>
      </c>
      <c r="C1316" s="119">
        <v>0.004952961537432962</v>
      </c>
      <c r="D1316" s="81" t="s">
        <v>1233</v>
      </c>
      <c r="E1316" s="81" t="b">
        <v>0</v>
      </c>
      <c r="F1316" s="81" t="b">
        <v>0</v>
      </c>
      <c r="G1316" s="81" t="b">
        <v>0</v>
      </c>
    </row>
    <row r="1317" spans="1:7" ht="15">
      <c r="A1317" s="81" t="s">
        <v>1568</v>
      </c>
      <c r="B1317" s="81">
        <v>3</v>
      </c>
      <c r="C1317" s="119">
        <v>0.004952961537432962</v>
      </c>
      <c r="D1317" s="81" t="s">
        <v>1233</v>
      </c>
      <c r="E1317" s="81" t="b">
        <v>0</v>
      </c>
      <c r="F1317" s="81" t="b">
        <v>0</v>
      </c>
      <c r="G1317" s="81" t="b">
        <v>0</v>
      </c>
    </row>
    <row r="1318" spans="1:7" ht="15">
      <c r="A1318" s="81" t="s">
        <v>1346</v>
      </c>
      <c r="B1318" s="81">
        <v>3</v>
      </c>
      <c r="C1318" s="119">
        <v>0.003987195948462133</v>
      </c>
      <c r="D1318" s="81" t="s">
        <v>1233</v>
      </c>
      <c r="E1318" s="81" t="b">
        <v>0</v>
      </c>
      <c r="F1318" s="81" t="b">
        <v>0</v>
      </c>
      <c r="G1318" s="81" t="b">
        <v>0</v>
      </c>
    </row>
    <row r="1319" spans="1:7" ht="15">
      <c r="A1319" s="81" t="s">
        <v>1347</v>
      </c>
      <c r="B1319" s="81">
        <v>3</v>
      </c>
      <c r="C1319" s="119">
        <v>0.003987195948462133</v>
      </c>
      <c r="D1319" s="81" t="s">
        <v>1233</v>
      </c>
      <c r="E1319" s="81" t="b">
        <v>0</v>
      </c>
      <c r="F1319" s="81" t="b">
        <v>0</v>
      </c>
      <c r="G1319" s="81" t="b">
        <v>0</v>
      </c>
    </row>
    <row r="1320" spans="1:7" ht="15">
      <c r="A1320" s="81" t="s">
        <v>1423</v>
      </c>
      <c r="B1320" s="81">
        <v>3</v>
      </c>
      <c r="C1320" s="119">
        <v>0.006603948716577284</v>
      </c>
      <c r="D1320" s="81" t="s">
        <v>1233</v>
      </c>
      <c r="E1320" s="81" t="b">
        <v>0</v>
      </c>
      <c r="F1320" s="81" t="b">
        <v>0</v>
      </c>
      <c r="G1320" s="81" t="b">
        <v>0</v>
      </c>
    </row>
    <row r="1321" spans="1:7" ht="15">
      <c r="A1321" s="81" t="s">
        <v>1292</v>
      </c>
      <c r="B1321" s="81">
        <v>3</v>
      </c>
      <c r="C1321" s="119">
        <v>0.004952961537432962</v>
      </c>
      <c r="D1321" s="81" t="s">
        <v>1233</v>
      </c>
      <c r="E1321" s="81" t="b">
        <v>0</v>
      </c>
      <c r="F1321" s="81" t="b">
        <v>0</v>
      </c>
      <c r="G1321" s="81" t="b">
        <v>0</v>
      </c>
    </row>
    <row r="1322" spans="1:7" ht="15">
      <c r="A1322" s="81" t="s">
        <v>1425</v>
      </c>
      <c r="B1322" s="81">
        <v>3</v>
      </c>
      <c r="C1322" s="119">
        <v>0.004952961537432962</v>
      </c>
      <c r="D1322" s="81" t="s">
        <v>1233</v>
      </c>
      <c r="E1322" s="81" t="b">
        <v>0</v>
      </c>
      <c r="F1322" s="81" t="b">
        <v>0</v>
      </c>
      <c r="G1322" s="81" t="b">
        <v>0</v>
      </c>
    </row>
    <row r="1323" spans="1:7" ht="15">
      <c r="A1323" s="81" t="s">
        <v>1382</v>
      </c>
      <c r="B1323" s="81">
        <v>3</v>
      </c>
      <c r="C1323" s="119">
        <v>0.006603948716577284</v>
      </c>
      <c r="D1323" s="81" t="s">
        <v>1233</v>
      </c>
      <c r="E1323" s="81" t="b">
        <v>0</v>
      </c>
      <c r="F1323" s="81" t="b">
        <v>0</v>
      </c>
      <c r="G1323" s="81" t="b">
        <v>0</v>
      </c>
    </row>
    <row r="1324" spans="1:7" ht="15">
      <c r="A1324" s="81" t="s">
        <v>1304</v>
      </c>
      <c r="B1324" s="81">
        <v>3</v>
      </c>
      <c r="C1324" s="119">
        <v>0.003987195948462133</v>
      </c>
      <c r="D1324" s="81" t="s">
        <v>1233</v>
      </c>
      <c r="E1324" s="81" t="b">
        <v>0</v>
      </c>
      <c r="F1324" s="81" t="b">
        <v>0</v>
      </c>
      <c r="G1324" s="81" t="b">
        <v>0</v>
      </c>
    </row>
    <row r="1325" spans="1:7" ht="15">
      <c r="A1325" s="81" t="s">
        <v>1392</v>
      </c>
      <c r="B1325" s="81">
        <v>3</v>
      </c>
      <c r="C1325" s="119">
        <v>0.006603948716577284</v>
      </c>
      <c r="D1325" s="81" t="s">
        <v>1233</v>
      </c>
      <c r="E1325" s="81" t="b">
        <v>0</v>
      </c>
      <c r="F1325" s="81" t="b">
        <v>0</v>
      </c>
      <c r="G1325" s="81" t="b">
        <v>0</v>
      </c>
    </row>
    <row r="1326" spans="1:7" ht="15">
      <c r="A1326" s="81" t="s">
        <v>1297</v>
      </c>
      <c r="B1326" s="81">
        <v>3</v>
      </c>
      <c r="C1326" s="119">
        <v>0.004952961537432962</v>
      </c>
      <c r="D1326" s="81" t="s">
        <v>1233</v>
      </c>
      <c r="E1326" s="81" t="b">
        <v>0</v>
      </c>
      <c r="F1326" s="81" t="b">
        <v>0</v>
      </c>
      <c r="G1326" s="81" t="b">
        <v>0</v>
      </c>
    </row>
    <row r="1327" spans="1:7" ht="15">
      <c r="A1327" s="81" t="s">
        <v>1295</v>
      </c>
      <c r="B1327" s="81">
        <v>3</v>
      </c>
      <c r="C1327" s="119">
        <v>0.003987195948462133</v>
      </c>
      <c r="D1327" s="81" t="s">
        <v>1233</v>
      </c>
      <c r="E1327" s="81" t="b">
        <v>0</v>
      </c>
      <c r="F1327" s="81" t="b">
        <v>0</v>
      </c>
      <c r="G1327" s="81" t="b">
        <v>0</v>
      </c>
    </row>
    <row r="1328" spans="1:7" ht="15">
      <c r="A1328" s="81" t="s">
        <v>1294</v>
      </c>
      <c r="B1328" s="81">
        <v>3</v>
      </c>
      <c r="C1328" s="119">
        <v>0.003987195948462133</v>
      </c>
      <c r="D1328" s="81" t="s">
        <v>1233</v>
      </c>
      <c r="E1328" s="81" t="b">
        <v>0</v>
      </c>
      <c r="F1328" s="81" t="b">
        <v>0</v>
      </c>
      <c r="G1328" s="81" t="b">
        <v>0</v>
      </c>
    </row>
    <row r="1329" spans="1:7" ht="15">
      <c r="A1329" s="81" t="s">
        <v>1302</v>
      </c>
      <c r="B1329" s="81">
        <v>2</v>
      </c>
      <c r="C1329" s="119">
        <v>0.003301974358288642</v>
      </c>
      <c r="D1329" s="81" t="s">
        <v>1233</v>
      </c>
      <c r="E1329" s="81" t="b">
        <v>0</v>
      </c>
      <c r="F1329" s="81" t="b">
        <v>0</v>
      </c>
      <c r="G1329" s="81" t="b">
        <v>0</v>
      </c>
    </row>
    <row r="1330" spans="1:7" ht="15">
      <c r="A1330" s="81" t="s">
        <v>1379</v>
      </c>
      <c r="B1330" s="81">
        <v>2</v>
      </c>
      <c r="C1330" s="119">
        <v>0.003301974358288642</v>
      </c>
      <c r="D1330" s="81" t="s">
        <v>1233</v>
      </c>
      <c r="E1330" s="81" t="b">
        <v>0</v>
      </c>
      <c r="F1330" s="81" t="b">
        <v>0</v>
      </c>
      <c r="G1330" s="81" t="b">
        <v>0</v>
      </c>
    </row>
    <row r="1331" spans="1:7" ht="15">
      <c r="A1331" s="81" t="s">
        <v>1565</v>
      </c>
      <c r="B1331" s="81">
        <v>2</v>
      </c>
      <c r="C1331" s="119">
        <v>0.003301974358288642</v>
      </c>
      <c r="D1331" s="81" t="s">
        <v>1233</v>
      </c>
      <c r="E1331" s="81" t="b">
        <v>0</v>
      </c>
      <c r="F1331" s="81" t="b">
        <v>0</v>
      </c>
      <c r="G1331" s="81" t="b">
        <v>0</v>
      </c>
    </row>
    <row r="1332" spans="1:7" ht="15">
      <c r="A1332" s="81" t="s">
        <v>1309</v>
      </c>
      <c r="B1332" s="81">
        <v>2</v>
      </c>
      <c r="C1332" s="119">
        <v>0.003301974358288642</v>
      </c>
      <c r="D1332" s="81" t="s">
        <v>1233</v>
      </c>
      <c r="E1332" s="81" t="b">
        <v>0</v>
      </c>
      <c r="F1332" s="81" t="b">
        <v>0</v>
      </c>
      <c r="G1332" s="81" t="b">
        <v>0</v>
      </c>
    </row>
    <row r="1333" spans="1:7" ht="15">
      <c r="A1333" s="81" t="s">
        <v>1566</v>
      </c>
      <c r="B1333" s="81">
        <v>2</v>
      </c>
      <c r="C1333" s="119">
        <v>0.003301974358288642</v>
      </c>
      <c r="D1333" s="81" t="s">
        <v>1233</v>
      </c>
      <c r="E1333" s="81" t="b">
        <v>0</v>
      </c>
      <c r="F1333" s="81" t="b">
        <v>0</v>
      </c>
      <c r="G1333" s="81" t="b">
        <v>0</v>
      </c>
    </row>
    <row r="1334" spans="1:7" ht="15">
      <c r="A1334" s="81" t="s">
        <v>1334</v>
      </c>
      <c r="B1334" s="81">
        <v>2</v>
      </c>
      <c r="C1334" s="119">
        <v>0.00440263247771819</v>
      </c>
      <c r="D1334" s="81" t="s">
        <v>1233</v>
      </c>
      <c r="E1334" s="81" t="b">
        <v>0</v>
      </c>
      <c r="F1334" s="81" t="b">
        <v>0</v>
      </c>
      <c r="G1334" s="81" t="b">
        <v>0</v>
      </c>
    </row>
    <row r="1335" spans="1:7" ht="15">
      <c r="A1335" s="81" t="s">
        <v>1605</v>
      </c>
      <c r="B1335" s="81">
        <v>2</v>
      </c>
      <c r="C1335" s="119">
        <v>0.003301974358288642</v>
      </c>
      <c r="D1335" s="81" t="s">
        <v>1233</v>
      </c>
      <c r="E1335" s="81" t="b">
        <v>0</v>
      </c>
      <c r="F1335" s="81" t="b">
        <v>0</v>
      </c>
      <c r="G1335" s="81" t="b">
        <v>0</v>
      </c>
    </row>
    <row r="1336" spans="1:7" ht="15">
      <c r="A1336" s="81" t="s">
        <v>1781</v>
      </c>
      <c r="B1336" s="81">
        <v>2</v>
      </c>
      <c r="C1336" s="119">
        <v>0.00440263247771819</v>
      </c>
      <c r="D1336" s="81" t="s">
        <v>1233</v>
      </c>
      <c r="E1336" s="81" t="b">
        <v>0</v>
      </c>
      <c r="F1336" s="81" t="b">
        <v>0</v>
      </c>
      <c r="G1336" s="81" t="b">
        <v>0</v>
      </c>
    </row>
    <row r="1337" spans="1:7" ht="15">
      <c r="A1337" s="81" t="s">
        <v>1782</v>
      </c>
      <c r="B1337" s="81">
        <v>2</v>
      </c>
      <c r="C1337" s="119">
        <v>0.00440263247771819</v>
      </c>
      <c r="D1337" s="81" t="s">
        <v>1233</v>
      </c>
      <c r="E1337" s="81" t="b">
        <v>0</v>
      </c>
      <c r="F1337" s="81" t="b">
        <v>0</v>
      </c>
      <c r="G1337" s="81" t="b">
        <v>0</v>
      </c>
    </row>
    <row r="1338" spans="1:7" ht="15">
      <c r="A1338" s="81" t="s">
        <v>1387</v>
      </c>
      <c r="B1338" s="81">
        <v>2</v>
      </c>
      <c r="C1338" s="119">
        <v>0.00440263247771819</v>
      </c>
      <c r="D1338" s="81" t="s">
        <v>1233</v>
      </c>
      <c r="E1338" s="81" t="b">
        <v>0</v>
      </c>
      <c r="F1338" s="81" t="b">
        <v>0</v>
      </c>
      <c r="G1338" s="81" t="b">
        <v>0</v>
      </c>
    </row>
    <row r="1339" spans="1:7" ht="15">
      <c r="A1339" s="81" t="s">
        <v>1388</v>
      </c>
      <c r="B1339" s="81">
        <v>2</v>
      </c>
      <c r="C1339" s="119">
        <v>0.00440263247771819</v>
      </c>
      <c r="D1339" s="81" t="s">
        <v>1233</v>
      </c>
      <c r="E1339" s="81" t="b">
        <v>0</v>
      </c>
      <c r="F1339" s="81" t="b">
        <v>0</v>
      </c>
      <c r="G1339" s="81" t="b">
        <v>0</v>
      </c>
    </row>
    <row r="1340" spans="1:7" ht="15">
      <c r="A1340" s="81" t="s">
        <v>1384</v>
      </c>
      <c r="B1340" s="81">
        <v>2</v>
      </c>
      <c r="C1340" s="119">
        <v>0.003301974358288642</v>
      </c>
      <c r="D1340" s="81" t="s">
        <v>1233</v>
      </c>
      <c r="E1340" s="81" t="b">
        <v>0</v>
      </c>
      <c r="F1340" s="81" t="b">
        <v>0</v>
      </c>
      <c r="G1340" s="81" t="b">
        <v>0</v>
      </c>
    </row>
    <row r="1341" spans="1:7" ht="15">
      <c r="A1341" s="81" t="s">
        <v>1424</v>
      </c>
      <c r="B1341" s="81">
        <v>2</v>
      </c>
      <c r="C1341" s="119">
        <v>0.00440263247771819</v>
      </c>
      <c r="D1341" s="81" t="s">
        <v>1233</v>
      </c>
      <c r="E1341" s="81" t="b">
        <v>0</v>
      </c>
      <c r="F1341" s="81" t="b">
        <v>0</v>
      </c>
      <c r="G1341" s="81" t="b">
        <v>0</v>
      </c>
    </row>
    <row r="1342" spans="1:7" ht="15">
      <c r="A1342" s="81" t="s">
        <v>1784</v>
      </c>
      <c r="B1342" s="81">
        <v>2</v>
      </c>
      <c r="C1342" s="119">
        <v>0.00440263247771819</v>
      </c>
      <c r="D1342" s="81" t="s">
        <v>1233</v>
      </c>
      <c r="E1342" s="81" t="b">
        <v>0</v>
      </c>
      <c r="F1342" s="81" t="b">
        <v>0</v>
      </c>
      <c r="G1342" s="81" t="b">
        <v>0</v>
      </c>
    </row>
    <row r="1343" spans="1:7" ht="15">
      <c r="A1343" s="81" t="s">
        <v>1609</v>
      </c>
      <c r="B1343" s="81">
        <v>2</v>
      </c>
      <c r="C1343" s="119">
        <v>0.003301974358288642</v>
      </c>
      <c r="D1343" s="81" t="s">
        <v>1233</v>
      </c>
      <c r="E1343" s="81" t="b">
        <v>0</v>
      </c>
      <c r="F1343" s="81" t="b">
        <v>0</v>
      </c>
      <c r="G1343" s="81" t="b">
        <v>0</v>
      </c>
    </row>
    <row r="1344" spans="1:7" ht="15">
      <c r="A1344" s="81" t="s">
        <v>1484</v>
      </c>
      <c r="B1344" s="81">
        <v>2</v>
      </c>
      <c r="C1344" s="119">
        <v>0.00440263247771819</v>
      </c>
      <c r="D1344" s="81" t="s">
        <v>1233</v>
      </c>
      <c r="E1344" s="81" t="b">
        <v>0</v>
      </c>
      <c r="F1344" s="81" t="b">
        <v>0</v>
      </c>
      <c r="G1344" s="81" t="b">
        <v>0</v>
      </c>
    </row>
    <row r="1345" spans="1:7" ht="15">
      <c r="A1345" s="81" t="s">
        <v>1788</v>
      </c>
      <c r="B1345" s="81">
        <v>2</v>
      </c>
      <c r="C1345" s="119">
        <v>0.00440263247771819</v>
      </c>
      <c r="D1345" s="81" t="s">
        <v>1233</v>
      </c>
      <c r="E1345" s="81" t="b">
        <v>0</v>
      </c>
      <c r="F1345" s="81" t="b">
        <v>0</v>
      </c>
      <c r="G1345" s="81" t="b">
        <v>0</v>
      </c>
    </row>
    <row r="1346" spans="1:7" ht="15">
      <c r="A1346" s="81" t="s">
        <v>1678</v>
      </c>
      <c r="B1346" s="81">
        <v>2</v>
      </c>
      <c r="C1346" s="119">
        <v>0.00440263247771819</v>
      </c>
      <c r="D1346" s="81" t="s">
        <v>1233</v>
      </c>
      <c r="E1346" s="81" t="b">
        <v>0</v>
      </c>
      <c r="F1346" s="81" t="b">
        <v>0</v>
      </c>
      <c r="G1346" s="81" t="b">
        <v>0</v>
      </c>
    </row>
    <row r="1347" spans="1:7" ht="15">
      <c r="A1347" s="81" t="s">
        <v>1374</v>
      </c>
      <c r="B1347" s="81">
        <v>2</v>
      </c>
      <c r="C1347" s="119">
        <v>0.003301974358288642</v>
      </c>
      <c r="D1347" s="81" t="s">
        <v>1233</v>
      </c>
      <c r="E1347" s="81" t="b">
        <v>0</v>
      </c>
      <c r="F1347" s="81" t="b">
        <v>0</v>
      </c>
      <c r="G1347" s="81" t="b">
        <v>0</v>
      </c>
    </row>
    <row r="1348" spans="1:7" ht="15">
      <c r="A1348" s="81" t="s">
        <v>1687</v>
      </c>
      <c r="B1348" s="81">
        <v>2</v>
      </c>
      <c r="C1348" s="119">
        <v>0.003301974358288642</v>
      </c>
      <c r="D1348" s="81" t="s">
        <v>1233</v>
      </c>
      <c r="E1348" s="81" t="b">
        <v>1</v>
      </c>
      <c r="F1348" s="81" t="b">
        <v>0</v>
      </c>
      <c r="G1348" s="81" t="b">
        <v>0</v>
      </c>
    </row>
    <row r="1349" spans="1:7" ht="15">
      <c r="A1349" s="81" t="s">
        <v>471</v>
      </c>
      <c r="B1349" s="81">
        <v>2</v>
      </c>
      <c r="C1349" s="119">
        <v>0.003301974358288642</v>
      </c>
      <c r="D1349" s="81" t="s">
        <v>1233</v>
      </c>
      <c r="E1349" s="81" t="b">
        <v>0</v>
      </c>
      <c r="F1349" s="81" t="b">
        <v>0</v>
      </c>
      <c r="G1349" s="81" t="b">
        <v>0</v>
      </c>
    </row>
    <row r="1350" spans="1:7" ht="15">
      <c r="A1350" s="81" t="s">
        <v>1689</v>
      </c>
      <c r="B1350" s="81">
        <v>2</v>
      </c>
      <c r="C1350" s="119">
        <v>0.003301974358288642</v>
      </c>
      <c r="D1350" s="81" t="s">
        <v>1233</v>
      </c>
      <c r="E1350" s="81" t="b">
        <v>0</v>
      </c>
      <c r="F1350" s="81" t="b">
        <v>0</v>
      </c>
      <c r="G1350" s="81" t="b">
        <v>0</v>
      </c>
    </row>
    <row r="1351" spans="1:7" ht="15">
      <c r="A1351" s="81" t="s">
        <v>1377</v>
      </c>
      <c r="B1351" s="81">
        <v>2</v>
      </c>
      <c r="C1351" s="119">
        <v>0.003301974358288642</v>
      </c>
      <c r="D1351" s="81" t="s">
        <v>1233</v>
      </c>
      <c r="E1351" s="81" t="b">
        <v>0</v>
      </c>
      <c r="F1351" s="81" t="b">
        <v>0</v>
      </c>
      <c r="G1351" s="81" t="b">
        <v>0</v>
      </c>
    </row>
    <row r="1352" spans="1:7" ht="15">
      <c r="A1352" s="81" t="s">
        <v>1562</v>
      </c>
      <c r="B1352" s="81">
        <v>2</v>
      </c>
      <c r="C1352" s="119">
        <v>0.003301974358288642</v>
      </c>
      <c r="D1352" s="81" t="s">
        <v>1233</v>
      </c>
      <c r="E1352" s="81" t="b">
        <v>0</v>
      </c>
      <c r="F1352" s="81" t="b">
        <v>0</v>
      </c>
      <c r="G1352" s="81" t="b">
        <v>0</v>
      </c>
    </row>
    <row r="1353" spans="1:7" ht="15">
      <c r="A1353" s="81" t="s">
        <v>2034</v>
      </c>
      <c r="B1353" s="81">
        <v>2</v>
      </c>
      <c r="C1353" s="119">
        <v>0.003301974358288642</v>
      </c>
      <c r="D1353" s="81" t="s">
        <v>1233</v>
      </c>
      <c r="E1353" s="81" t="b">
        <v>0</v>
      </c>
      <c r="F1353" s="81" t="b">
        <v>0</v>
      </c>
      <c r="G1353" s="81" t="b">
        <v>0</v>
      </c>
    </row>
    <row r="1354" spans="1:7" ht="15">
      <c r="A1354" s="81" t="s">
        <v>2035</v>
      </c>
      <c r="B1354" s="81">
        <v>2</v>
      </c>
      <c r="C1354" s="119">
        <v>0.003301974358288642</v>
      </c>
      <c r="D1354" s="81" t="s">
        <v>1233</v>
      </c>
      <c r="E1354" s="81" t="b">
        <v>0</v>
      </c>
      <c r="F1354" s="81" t="b">
        <v>0</v>
      </c>
      <c r="G1354" s="81" t="b">
        <v>0</v>
      </c>
    </row>
    <row r="1355" spans="1:7" ht="15">
      <c r="A1355" s="81" t="s">
        <v>2036</v>
      </c>
      <c r="B1355" s="81">
        <v>2</v>
      </c>
      <c r="C1355" s="119">
        <v>0.003301974358288642</v>
      </c>
      <c r="D1355" s="81" t="s">
        <v>1233</v>
      </c>
      <c r="E1355" s="81" t="b">
        <v>0</v>
      </c>
      <c r="F1355" s="81" t="b">
        <v>0</v>
      </c>
      <c r="G1355" s="81" t="b">
        <v>0</v>
      </c>
    </row>
    <row r="1356" spans="1:7" ht="15">
      <c r="A1356" s="81" t="s">
        <v>2037</v>
      </c>
      <c r="B1356" s="81">
        <v>2</v>
      </c>
      <c r="C1356" s="119">
        <v>0.003301974358288642</v>
      </c>
      <c r="D1356" s="81" t="s">
        <v>1233</v>
      </c>
      <c r="E1356" s="81" t="b">
        <v>0</v>
      </c>
      <c r="F1356" s="81" t="b">
        <v>0</v>
      </c>
      <c r="G1356" s="81" t="b">
        <v>0</v>
      </c>
    </row>
    <row r="1357" spans="1:7" ht="15">
      <c r="A1357" s="81" t="s">
        <v>2038</v>
      </c>
      <c r="B1357" s="81">
        <v>2</v>
      </c>
      <c r="C1357" s="119">
        <v>0.003301974358288642</v>
      </c>
      <c r="D1357" s="81" t="s">
        <v>1233</v>
      </c>
      <c r="E1357" s="81" t="b">
        <v>0</v>
      </c>
      <c r="F1357" s="81" t="b">
        <v>0</v>
      </c>
      <c r="G1357" s="81" t="b">
        <v>0</v>
      </c>
    </row>
    <row r="1358" spans="1:7" ht="15">
      <c r="A1358" s="81" t="s">
        <v>2039</v>
      </c>
      <c r="B1358" s="81">
        <v>2</v>
      </c>
      <c r="C1358" s="119">
        <v>0.003301974358288642</v>
      </c>
      <c r="D1358" s="81" t="s">
        <v>1233</v>
      </c>
      <c r="E1358" s="81" t="b">
        <v>0</v>
      </c>
      <c r="F1358" s="81" t="b">
        <v>0</v>
      </c>
      <c r="G1358" s="81" t="b">
        <v>0</v>
      </c>
    </row>
    <row r="1359" spans="1:7" ht="15">
      <c r="A1359" s="81" t="s">
        <v>1398</v>
      </c>
      <c r="B1359" s="81">
        <v>2</v>
      </c>
      <c r="C1359" s="119">
        <v>0.003301974358288642</v>
      </c>
      <c r="D1359" s="81" t="s">
        <v>1233</v>
      </c>
      <c r="E1359" s="81" t="b">
        <v>0</v>
      </c>
      <c r="F1359" s="81" t="b">
        <v>0</v>
      </c>
      <c r="G1359" s="81" t="b">
        <v>0</v>
      </c>
    </row>
    <row r="1360" spans="1:7" ht="15">
      <c r="A1360" s="81" t="s">
        <v>1421</v>
      </c>
      <c r="B1360" s="81">
        <v>2</v>
      </c>
      <c r="C1360" s="119">
        <v>0.003301974358288642</v>
      </c>
      <c r="D1360" s="81" t="s">
        <v>1233</v>
      </c>
      <c r="E1360" s="81" t="b">
        <v>0</v>
      </c>
      <c r="F1360" s="81" t="b">
        <v>0</v>
      </c>
      <c r="G1360" s="81" t="b">
        <v>0</v>
      </c>
    </row>
    <row r="1361" spans="1:7" ht="15">
      <c r="A1361" s="81" t="s">
        <v>1350</v>
      </c>
      <c r="B1361" s="81">
        <v>2</v>
      </c>
      <c r="C1361" s="119">
        <v>0.003301974358288642</v>
      </c>
      <c r="D1361" s="81" t="s">
        <v>1233</v>
      </c>
      <c r="E1361" s="81" t="b">
        <v>0</v>
      </c>
      <c r="F1361" s="81" t="b">
        <v>0</v>
      </c>
      <c r="G1361" s="81" t="b">
        <v>0</v>
      </c>
    </row>
    <row r="1362" spans="1:7" ht="15">
      <c r="A1362" s="81" t="s">
        <v>1307</v>
      </c>
      <c r="B1362" s="81">
        <v>2</v>
      </c>
      <c r="C1362" s="119">
        <v>0.003301974358288642</v>
      </c>
      <c r="D1362" s="81" t="s">
        <v>1233</v>
      </c>
      <c r="E1362" s="81" t="b">
        <v>0</v>
      </c>
      <c r="F1362" s="81" t="b">
        <v>0</v>
      </c>
      <c r="G1362" s="81" t="b">
        <v>0</v>
      </c>
    </row>
    <row r="1363" spans="1:7" ht="15">
      <c r="A1363" s="81" t="s">
        <v>1343</v>
      </c>
      <c r="B1363" s="81">
        <v>2</v>
      </c>
      <c r="C1363" s="119">
        <v>0.003301974358288642</v>
      </c>
      <c r="D1363" s="81" t="s">
        <v>1233</v>
      </c>
      <c r="E1363" s="81" t="b">
        <v>0</v>
      </c>
      <c r="F1363" s="81" t="b">
        <v>0</v>
      </c>
      <c r="G1363" s="81" t="b">
        <v>0</v>
      </c>
    </row>
    <row r="1364" spans="1:7" ht="15">
      <c r="A1364" s="81" t="s">
        <v>2040</v>
      </c>
      <c r="B1364" s="81">
        <v>2</v>
      </c>
      <c r="C1364" s="119">
        <v>0.003301974358288642</v>
      </c>
      <c r="D1364" s="81" t="s">
        <v>1233</v>
      </c>
      <c r="E1364" s="81" t="b">
        <v>0</v>
      </c>
      <c r="F1364" s="81" t="b">
        <v>0</v>
      </c>
      <c r="G1364" s="81" t="b">
        <v>0</v>
      </c>
    </row>
    <row r="1365" spans="1:7" ht="15">
      <c r="A1365" s="81" t="s">
        <v>2041</v>
      </c>
      <c r="B1365" s="81">
        <v>2</v>
      </c>
      <c r="C1365" s="119">
        <v>0.00440263247771819</v>
      </c>
      <c r="D1365" s="81" t="s">
        <v>1233</v>
      </c>
      <c r="E1365" s="81" t="b">
        <v>0</v>
      </c>
      <c r="F1365" s="81" t="b">
        <v>0</v>
      </c>
      <c r="G1365" s="81" t="b">
        <v>0</v>
      </c>
    </row>
    <row r="1366" spans="1:7" ht="15">
      <c r="A1366" s="81" t="s">
        <v>2042</v>
      </c>
      <c r="B1366" s="81">
        <v>2</v>
      </c>
      <c r="C1366" s="119">
        <v>0.00440263247771819</v>
      </c>
      <c r="D1366" s="81" t="s">
        <v>1233</v>
      </c>
      <c r="E1366" s="81" t="b">
        <v>0</v>
      </c>
      <c r="F1366" s="81" t="b">
        <v>1</v>
      </c>
      <c r="G1366" s="81" t="b">
        <v>0</v>
      </c>
    </row>
    <row r="1367" spans="1:7" ht="15">
      <c r="A1367" s="81" t="s">
        <v>2043</v>
      </c>
      <c r="B1367" s="81">
        <v>2</v>
      </c>
      <c r="C1367" s="119">
        <v>0.003301974358288642</v>
      </c>
      <c r="D1367" s="81" t="s">
        <v>1233</v>
      </c>
      <c r="E1367" s="81" t="b">
        <v>0</v>
      </c>
      <c r="F1367" s="81" t="b">
        <v>0</v>
      </c>
      <c r="G1367" s="81" t="b">
        <v>0</v>
      </c>
    </row>
    <row r="1368" spans="1:7" ht="15">
      <c r="A1368" s="81" t="s">
        <v>1376</v>
      </c>
      <c r="B1368" s="81">
        <v>2</v>
      </c>
      <c r="C1368" s="119">
        <v>0.003301974358288642</v>
      </c>
      <c r="D1368" s="81" t="s">
        <v>1233</v>
      </c>
      <c r="E1368" s="81" t="b">
        <v>0</v>
      </c>
      <c r="F1368" s="81" t="b">
        <v>0</v>
      </c>
      <c r="G1368" s="81" t="b">
        <v>0</v>
      </c>
    </row>
    <row r="1369" spans="1:7" ht="15">
      <c r="A1369" s="81" t="s">
        <v>470</v>
      </c>
      <c r="B1369" s="81">
        <v>2</v>
      </c>
      <c r="C1369" s="119">
        <v>0.003301974358288642</v>
      </c>
      <c r="D1369" s="81" t="s">
        <v>1233</v>
      </c>
      <c r="E1369" s="81" t="b">
        <v>0</v>
      </c>
      <c r="F1369" s="81" t="b">
        <v>0</v>
      </c>
      <c r="G1369" s="81" t="b">
        <v>0</v>
      </c>
    </row>
    <row r="1370" spans="1:7" ht="15">
      <c r="A1370" s="81" t="s">
        <v>2044</v>
      </c>
      <c r="B1370" s="81">
        <v>2</v>
      </c>
      <c r="C1370" s="119">
        <v>0.003301974358288642</v>
      </c>
      <c r="D1370" s="81" t="s">
        <v>1233</v>
      </c>
      <c r="E1370" s="81" t="b">
        <v>0</v>
      </c>
      <c r="F1370" s="81" t="b">
        <v>0</v>
      </c>
      <c r="G1370" s="81" t="b">
        <v>0</v>
      </c>
    </row>
    <row r="1371" spans="1:7" ht="15">
      <c r="A1371" s="81" t="s">
        <v>1688</v>
      </c>
      <c r="B1371" s="81">
        <v>2</v>
      </c>
      <c r="C1371" s="119">
        <v>0.003301974358288642</v>
      </c>
      <c r="D1371" s="81" t="s">
        <v>1233</v>
      </c>
      <c r="E1371" s="81" t="b">
        <v>0</v>
      </c>
      <c r="F1371" s="81" t="b">
        <v>0</v>
      </c>
      <c r="G1371" s="81" t="b">
        <v>0</v>
      </c>
    </row>
    <row r="1372" spans="1:7" ht="15">
      <c r="A1372" s="81" t="s">
        <v>1663</v>
      </c>
      <c r="B1372" s="81">
        <v>2</v>
      </c>
      <c r="C1372" s="119">
        <v>0.003301974358288642</v>
      </c>
      <c r="D1372" s="81" t="s">
        <v>1233</v>
      </c>
      <c r="E1372" s="81" t="b">
        <v>0</v>
      </c>
      <c r="F1372" s="81" t="b">
        <v>0</v>
      </c>
      <c r="G1372" s="81" t="b">
        <v>0</v>
      </c>
    </row>
    <row r="1373" spans="1:7" ht="15">
      <c r="A1373" s="81" t="s">
        <v>2045</v>
      </c>
      <c r="B1373" s="81">
        <v>2</v>
      </c>
      <c r="C1373" s="119">
        <v>0.003301974358288642</v>
      </c>
      <c r="D1373" s="81" t="s">
        <v>1233</v>
      </c>
      <c r="E1373" s="81" t="b">
        <v>0</v>
      </c>
      <c r="F1373" s="81" t="b">
        <v>0</v>
      </c>
      <c r="G1373" s="81" t="b">
        <v>0</v>
      </c>
    </row>
    <row r="1374" spans="1:7" ht="15">
      <c r="A1374" s="81" t="s">
        <v>2046</v>
      </c>
      <c r="B1374" s="81">
        <v>2</v>
      </c>
      <c r="C1374" s="119">
        <v>0.003301974358288642</v>
      </c>
      <c r="D1374" s="81" t="s">
        <v>1233</v>
      </c>
      <c r="E1374" s="81" t="b">
        <v>0</v>
      </c>
      <c r="F1374" s="81" t="b">
        <v>1</v>
      </c>
      <c r="G1374" s="81" t="b">
        <v>0</v>
      </c>
    </row>
    <row r="1375" spans="1:7" ht="15">
      <c r="A1375" s="81" t="s">
        <v>2047</v>
      </c>
      <c r="B1375" s="81">
        <v>2</v>
      </c>
      <c r="C1375" s="119">
        <v>0.003301974358288642</v>
      </c>
      <c r="D1375" s="81" t="s">
        <v>1233</v>
      </c>
      <c r="E1375" s="81" t="b">
        <v>0</v>
      </c>
      <c r="F1375" s="81" t="b">
        <v>0</v>
      </c>
      <c r="G1375" s="81" t="b">
        <v>0</v>
      </c>
    </row>
    <row r="1376" spans="1:7" ht="15">
      <c r="A1376" s="81" t="s">
        <v>2048</v>
      </c>
      <c r="B1376" s="81">
        <v>2</v>
      </c>
      <c r="C1376" s="119">
        <v>0.003301974358288642</v>
      </c>
      <c r="D1376" s="81" t="s">
        <v>1233</v>
      </c>
      <c r="E1376" s="81" t="b">
        <v>0</v>
      </c>
      <c r="F1376" s="81" t="b">
        <v>0</v>
      </c>
      <c r="G1376" s="81" t="b">
        <v>0</v>
      </c>
    </row>
    <row r="1377" spans="1:7" ht="15">
      <c r="A1377" s="81" t="s">
        <v>2049</v>
      </c>
      <c r="B1377" s="81">
        <v>2</v>
      </c>
      <c r="C1377" s="119">
        <v>0.003301974358288642</v>
      </c>
      <c r="D1377" s="81" t="s">
        <v>1233</v>
      </c>
      <c r="E1377" s="81" t="b">
        <v>0</v>
      </c>
      <c r="F1377" s="81" t="b">
        <v>0</v>
      </c>
      <c r="G1377" s="81" t="b">
        <v>0</v>
      </c>
    </row>
    <row r="1378" spans="1:7" ht="15">
      <c r="A1378" s="81" t="s">
        <v>1509</v>
      </c>
      <c r="B1378" s="81">
        <v>2</v>
      </c>
      <c r="C1378" s="119">
        <v>0.003301974358288642</v>
      </c>
      <c r="D1378" s="81" t="s">
        <v>1233</v>
      </c>
      <c r="E1378" s="81" t="b">
        <v>1</v>
      </c>
      <c r="F1378" s="81" t="b">
        <v>0</v>
      </c>
      <c r="G1378" s="81" t="b">
        <v>0</v>
      </c>
    </row>
    <row r="1379" spans="1:7" ht="15">
      <c r="A1379" s="81" t="s">
        <v>1690</v>
      </c>
      <c r="B1379" s="81">
        <v>2</v>
      </c>
      <c r="C1379" s="119">
        <v>0.003301974358288642</v>
      </c>
      <c r="D1379" s="81" t="s">
        <v>1233</v>
      </c>
      <c r="E1379" s="81" t="b">
        <v>0</v>
      </c>
      <c r="F1379" s="81" t="b">
        <v>0</v>
      </c>
      <c r="G1379" s="81" t="b">
        <v>0</v>
      </c>
    </row>
    <row r="1380" spans="1:7" ht="15">
      <c r="A1380" s="81" t="s">
        <v>1525</v>
      </c>
      <c r="B1380" s="81">
        <v>2</v>
      </c>
      <c r="C1380" s="119">
        <v>0.003301974358288642</v>
      </c>
      <c r="D1380" s="81" t="s">
        <v>1233</v>
      </c>
      <c r="E1380" s="81" t="b">
        <v>0</v>
      </c>
      <c r="F1380" s="81" t="b">
        <v>0</v>
      </c>
      <c r="G1380" s="81" t="b">
        <v>0</v>
      </c>
    </row>
    <row r="1381" spans="1:7" ht="15">
      <c r="A1381" s="81" t="s">
        <v>2050</v>
      </c>
      <c r="B1381" s="81">
        <v>2</v>
      </c>
      <c r="C1381" s="119">
        <v>0.003301974358288642</v>
      </c>
      <c r="D1381" s="81" t="s">
        <v>1233</v>
      </c>
      <c r="E1381" s="81" t="b">
        <v>0</v>
      </c>
      <c r="F1381" s="81" t="b">
        <v>0</v>
      </c>
      <c r="G1381" s="81" t="b">
        <v>0</v>
      </c>
    </row>
    <row r="1382" spans="1:7" ht="15">
      <c r="A1382" s="81" t="s">
        <v>2051</v>
      </c>
      <c r="B1382" s="81">
        <v>2</v>
      </c>
      <c r="C1382" s="119">
        <v>0.003301974358288642</v>
      </c>
      <c r="D1382" s="81" t="s">
        <v>1233</v>
      </c>
      <c r="E1382" s="81" t="b">
        <v>0</v>
      </c>
      <c r="F1382" s="81" t="b">
        <v>0</v>
      </c>
      <c r="G1382" s="81" t="b">
        <v>0</v>
      </c>
    </row>
    <row r="1383" spans="1:7" ht="15">
      <c r="A1383" s="81" t="s">
        <v>2052</v>
      </c>
      <c r="B1383" s="81">
        <v>2</v>
      </c>
      <c r="C1383" s="119">
        <v>0.003301974358288642</v>
      </c>
      <c r="D1383" s="81" t="s">
        <v>1233</v>
      </c>
      <c r="E1383" s="81" t="b">
        <v>0</v>
      </c>
      <c r="F1383" s="81" t="b">
        <v>0</v>
      </c>
      <c r="G1383" s="81" t="b">
        <v>0</v>
      </c>
    </row>
    <row r="1384" spans="1:7" ht="15">
      <c r="A1384" s="81" t="s">
        <v>2053</v>
      </c>
      <c r="B1384" s="81">
        <v>2</v>
      </c>
      <c r="C1384" s="119">
        <v>0.003301974358288642</v>
      </c>
      <c r="D1384" s="81" t="s">
        <v>1233</v>
      </c>
      <c r="E1384" s="81" t="b">
        <v>0</v>
      </c>
      <c r="F1384" s="81" t="b">
        <v>0</v>
      </c>
      <c r="G1384" s="81" t="b">
        <v>0</v>
      </c>
    </row>
    <row r="1385" spans="1:7" ht="15">
      <c r="A1385" s="81" t="s">
        <v>2054</v>
      </c>
      <c r="B1385" s="81">
        <v>2</v>
      </c>
      <c r="C1385" s="119">
        <v>0.003301974358288642</v>
      </c>
      <c r="D1385" s="81" t="s">
        <v>1233</v>
      </c>
      <c r="E1385" s="81" t="b">
        <v>0</v>
      </c>
      <c r="F1385" s="81" t="b">
        <v>0</v>
      </c>
      <c r="G1385" s="81" t="b">
        <v>0</v>
      </c>
    </row>
    <row r="1386" spans="1:7" ht="15">
      <c r="A1386" s="81" t="s">
        <v>2055</v>
      </c>
      <c r="B1386" s="81">
        <v>2</v>
      </c>
      <c r="C1386" s="119">
        <v>0.003301974358288642</v>
      </c>
      <c r="D1386" s="81" t="s">
        <v>1233</v>
      </c>
      <c r="E1386" s="81" t="b">
        <v>0</v>
      </c>
      <c r="F1386" s="81" t="b">
        <v>0</v>
      </c>
      <c r="G1386" s="81" t="b">
        <v>0</v>
      </c>
    </row>
    <row r="1387" spans="1:7" ht="15">
      <c r="A1387" s="81" t="s">
        <v>2056</v>
      </c>
      <c r="B1387" s="81">
        <v>2</v>
      </c>
      <c r="C1387" s="119">
        <v>0.003301974358288642</v>
      </c>
      <c r="D1387" s="81" t="s">
        <v>1233</v>
      </c>
      <c r="E1387" s="81" t="b">
        <v>0</v>
      </c>
      <c r="F1387" s="81" t="b">
        <v>0</v>
      </c>
      <c r="G1387" s="81" t="b">
        <v>0</v>
      </c>
    </row>
    <row r="1388" spans="1:7" ht="15">
      <c r="A1388" s="81" t="s">
        <v>2057</v>
      </c>
      <c r="B1388" s="81">
        <v>2</v>
      </c>
      <c r="C1388" s="119">
        <v>0.003301974358288642</v>
      </c>
      <c r="D1388" s="81" t="s">
        <v>1233</v>
      </c>
      <c r="E1388" s="81" t="b">
        <v>0</v>
      </c>
      <c r="F1388" s="81" t="b">
        <v>0</v>
      </c>
      <c r="G1388" s="81" t="b">
        <v>0</v>
      </c>
    </row>
    <row r="1389" spans="1:7" ht="15">
      <c r="A1389" s="81" t="s">
        <v>2058</v>
      </c>
      <c r="B1389" s="81">
        <v>2</v>
      </c>
      <c r="C1389" s="119">
        <v>0.003301974358288642</v>
      </c>
      <c r="D1389" s="81" t="s">
        <v>1233</v>
      </c>
      <c r="E1389" s="81" t="b">
        <v>0</v>
      </c>
      <c r="F1389" s="81" t="b">
        <v>0</v>
      </c>
      <c r="G1389" s="81" t="b">
        <v>0</v>
      </c>
    </row>
    <row r="1390" spans="1:7" ht="15">
      <c r="A1390" s="81" t="s">
        <v>2059</v>
      </c>
      <c r="B1390" s="81">
        <v>2</v>
      </c>
      <c r="C1390" s="119">
        <v>0.003301974358288642</v>
      </c>
      <c r="D1390" s="81" t="s">
        <v>1233</v>
      </c>
      <c r="E1390" s="81" t="b">
        <v>0</v>
      </c>
      <c r="F1390" s="81" t="b">
        <v>0</v>
      </c>
      <c r="G1390" s="81" t="b">
        <v>0</v>
      </c>
    </row>
    <row r="1391" spans="1:7" ht="15">
      <c r="A1391" s="81" t="s">
        <v>2060</v>
      </c>
      <c r="B1391" s="81">
        <v>2</v>
      </c>
      <c r="C1391" s="119">
        <v>0.003301974358288642</v>
      </c>
      <c r="D1391" s="81" t="s">
        <v>1233</v>
      </c>
      <c r="E1391" s="81" t="b">
        <v>0</v>
      </c>
      <c r="F1391" s="81" t="b">
        <v>0</v>
      </c>
      <c r="G1391" s="81" t="b">
        <v>0</v>
      </c>
    </row>
    <row r="1392" spans="1:7" ht="15">
      <c r="A1392" s="81" t="s">
        <v>2061</v>
      </c>
      <c r="B1392" s="81">
        <v>2</v>
      </c>
      <c r="C1392" s="119">
        <v>0.003301974358288642</v>
      </c>
      <c r="D1392" s="81" t="s">
        <v>1233</v>
      </c>
      <c r="E1392" s="81" t="b">
        <v>0</v>
      </c>
      <c r="F1392" s="81" t="b">
        <v>0</v>
      </c>
      <c r="G1392" s="81" t="b">
        <v>0</v>
      </c>
    </row>
    <row r="1393" spans="1:7" ht="15">
      <c r="A1393" s="81" t="s">
        <v>2062</v>
      </c>
      <c r="B1393" s="81">
        <v>2</v>
      </c>
      <c r="C1393" s="119">
        <v>0.003301974358288642</v>
      </c>
      <c r="D1393" s="81" t="s">
        <v>1233</v>
      </c>
      <c r="E1393" s="81" t="b">
        <v>0</v>
      </c>
      <c r="F1393" s="81" t="b">
        <v>0</v>
      </c>
      <c r="G1393" s="81" t="b">
        <v>0</v>
      </c>
    </row>
    <row r="1394" spans="1:7" ht="15">
      <c r="A1394" s="81" t="s">
        <v>2063</v>
      </c>
      <c r="B1394" s="81">
        <v>2</v>
      </c>
      <c r="C1394" s="119">
        <v>0.003301974358288642</v>
      </c>
      <c r="D1394" s="81" t="s">
        <v>1233</v>
      </c>
      <c r="E1394" s="81" t="b">
        <v>0</v>
      </c>
      <c r="F1394" s="81" t="b">
        <v>0</v>
      </c>
      <c r="G1394" s="81" t="b">
        <v>0</v>
      </c>
    </row>
    <row r="1395" spans="1:7" ht="15">
      <c r="A1395" s="81" t="s">
        <v>2064</v>
      </c>
      <c r="B1395" s="81">
        <v>2</v>
      </c>
      <c r="C1395" s="119">
        <v>0.003301974358288642</v>
      </c>
      <c r="D1395" s="81" t="s">
        <v>1233</v>
      </c>
      <c r="E1395" s="81" t="b">
        <v>0</v>
      </c>
      <c r="F1395" s="81" t="b">
        <v>0</v>
      </c>
      <c r="G1395" s="81" t="b">
        <v>0</v>
      </c>
    </row>
    <row r="1396" spans="1:7" ht="15">
      <c r="A1396" s="81" t="s">
        <v>2065</v>
      </c>
      <c r="B1396" s="81">
        <v>2</v>
      </c>
      <c r="C1396" s="119">
        <v>0.003301974358288642</v>
      </c>
      <c r="D1396" s="81" t="s">
        <v>1233</v>
      </c>
      <c r="E1396" s="81" t="b">
        <v>0</v>
      </c>
      <c r="F1396" s="81" t="b">
        <v>0</v>
      </c>
      <c r="G1396" s="81" t="b">
        <v>0</v>
      </c>
    </row>
    <row r="1397" spans="1:7" ht="15">
      <c r="A1397" s="81" t="s">
        <v>2066</v>
      </c>
      <c r="B1397" s="81">
        <v>2</v>
      </c>
      <c r="C1397" s="119">
        <v>0.003301974358288642</v>
      </c>
      <c r="D1397" s="81" t="s">
        <v>1233</v>
      </c>
      <c r="E1397" s="81" t="b">
        <v>0</v>
      </c>
      <c r="F1397" s="81" t="b">
        <v>0</v>
      </c>
      <c r="G1397" s="81" t="b">
        <v>0</v>
      </c>
    </row>
    <row r="1398" spans="1:7" ht="15">
      <c r="A1398" s="81" t="s">
        <v>2067</v>
      </c>
      <c r="B1398" s="81">
        <v>2</v>
      </c>
      <c r="C1398" s="119">
        <v>0.003301974358288642</v>
      </c>
      <c r="D1398" s="81" t="s">
        <v>1233</v>
      </c>
      <c r="E1398" s="81" t="b">
        <v>0</v>
      </c>
      <c r="F1398" s="81" t="b">
        <v>0</v>
      </c>
      <c r="G1398" s="81" t="b">
        <v>0</v>
      </c>
    </row>
    <row r="1399" spans="1:7" ht="15">
      <c r="A1399" s="81" t="s">
        <v>2068</v>
      </c>
      <c r="B1399" s="81">
        <v>2</v>
      </c>
      <c r="C1399" s="119">
        <v>0.003301974358288642</v>
      </c>
      <c r="D1399" s="81" t="s">
        <v>1233</v>
      </c>
      <c r="E1399" s="81" t="b">
        <v>0</v>
      </c>
      <c r="F1399" s="81" t="b">
        <v>0</v>
      </c>
      <c r="G1399" s="81" t="b">
        <v>0</v>
      </c>
    </row>
    <row r="1400" spans="1:7" ht="15">
      <c r="A1400" s="81" t="s">
        <v>2069</v>
      </c>
      <c r="B1400" s="81">
        <v>2</v>
      </c>
      <c r="C1400" s="119">
        <v>0.003301974358288642</v>
      </c>
      <c r="D1400" s="81" t="s">
        <v>1233</v>
      </c>
      <c r="E1400" s="81" t="b">
        <v>0</v>
      </c>
      <c r="F1400" s="81" t="b">
        <v>0</v>
      </c>
      <c r="G1400" s="81" t="b">
        <v>0</v>
      </c>
    </row>
    <row r="1401" spans="1:7" ht="15">
      <c r="A1401" s="81" t="s">
        <v>2070</v>
      </c>
      <c r="B1401" s="81">
        <v>2</v>
      </c>
      <c r="C1401" s="119">
        <v>0.003301974358288642</v>
      </c>
      <c r="D1401" s="81" t="s">
        <v>1233</v>
      </c>
      <c r="E1401" s="81" t="b">
        <v>0</v>
      </c>
      <c r="F1401" s="81" t="b">
        <v>0</v>
      </c>
      <c r="G1401" s="81" t="b">
        <v>0</v>
      </c>
    </row>
    <row r="1402" spans="1:7" ht="15">
      <c r="A1402" s="81" t="s">
        <v>2071</v>
      </c>
      <c r="B1402" s="81">
        <v>2</v>
      </c>
      <c r="C1402" s="119">
        <v>0.003301974358288642</v>
      </c>
      <c r="D1402" s="81" t="s">
        <v>1233</v>
      </c>
      <c r="E1402" s="81" t="b">
        <v>0</v>
      </c>
      <c r="F1402" s="81" t="b">
        <v>0</v>
      </c>
      <c r="G1402" s="81" t="b">
        <v>0</v>
      </c>
    </row>
    <row r="1403" spans="1:7" ht="15">
      <c r="A1403" s="81" t="s">
        <v>2072</v>
      </c>
      <c r="B1403" s="81">
        <v>2</v>
      </c>
      <c r="C1403" s="119">
        <v>0.003301974358288642</v>
      </c>
      <c r="D1403" s="81" t="s">
        <v>1233</v>
      </c>
      <c r="E1403" s="81" t="b">
        <v>0</v>
      </c>
      <c r="F1403" s="81" t="b">
        <v>0</v>
      </c>
      <c r="G1403" s="81" t="b">
        <v>0</v>
      </c>
    </row>
    <row r="1404" spans="1:7" ht="15">
      <c r="A1404" s="81" t="s">
        <v>2073</v>
      </c>
      <c r="B1404" s="81">
        <v>2</v>
      </c>
      <c r="C1404" s="119">
        <v>0.003301974358288642</v>
      </c>
      <c r="D1404" s="81" t="s">
        <v>1233</v>
      </c>
      <c r="E1404" s="81" t="b">
        <v>0</v>
      </c>
      <c r="F1404" s="81" t="b">
        <v>0</v>
      </c>
      <c r="G1404" s="81" t="b">
        <v>0</v>
      </c>
    </row>
    <row r="1405" spans="1:7" ht="15">
      <c r="A1405" s="81" t="s">
        <v>2074</v>
      </c>
      <c r="B1405" s="81">
        <v>2</v>
      </c>
      <c r="C1405" s="119">
        <v>0.003301974358288642</v>
      </c>
      <c r="D1405" s="81" t="s">
        <v>1233</v>
      </c>
      <c r="E1405" s="81" t="b">
        <v>0</v>
      </c>
      <c r="F1405" s="81" t="b">
        <v>0</v>
      </c>
      <c r="G1405" s="81" t="b">
        <v>0</v>
      </c>
    </row>
    <row r="1406" spans="1:7" ht="15">
      <c r="A1406" s="81" t="s">
        <v>2075</v>
      </c>
      <c r="B1406" s="81">
        <v>2</v>
      </c>
      <c r="C1406" s="119">
        <v>0.003301974358288642</v>
      </c>
      <c r="D1406" s="81" t="s">
        <v>1233</v>
      </c>
      <c r="E1406" s="81" t="b">
        <v>0</v>
      </c>
      <c r="F1406" s="81" t="b">
        <v>0</v>
      </c>
      <c r="G1406" s="81" t="b">
        <v>0</v>
      </c>
    </row>
    <row r="1407" spans="1:7" ht="15">
      <c r="A1407" s="81" t="s">
        <v>2076</v>
      </c>
      <c r="B1407" s="81">
        <v>2</v>
      </c>
      <c r="C1407" s="119">
        <v>0.003301974358288642</v>
      </c>
      <c r="D1407" s="81" t="s">
        <v>1233</v>
      </c>
      <c r="E1407" s="81" t="b">
        <v>0</v>
      </c>
      <c r="F1407" s="81" t="b">
        <v>0</v>
      </c>
      <c r="G1407" s="81" t="b">
        <v>0</v>
      </c>
    </row>
    <row r="1408" spans="1:7" ht="15">
      <c r="A1408" s="81" t="s">
        <v>1318</v>
      </c>
      <c r="B1408" s="81">
        <v>2</v>
      </c>
      <c r="C1408" s="119">
        <v>0.00440263247771819</v>
      </c>
      <c r="D1408" s="81" t="s">
        <v>1233</v>
      </c>
      <c r="E1408" s="81" t="b">
        <v>0</v>
      </c>
      <c r="F1408" s="81" t="b">
        <v>0</v>
      </c>
      <c r="G1408" s="81" t="b">
        <v>0</v>
      </c>
    </row>
    <row r="1409" spans="1:7" ht="15">
      <c r="A1409" s="81" t="s">
        <v>2078</v>
      </c>
      <c r="B1409" s="81">
        <v>2</v>
      </c>
      <c r="C1409" s="119">
        <v>0.00440263247771819</v>
      </c>
      <c r="D1409" s="81" t="s">
        <v>1233</v>
      </c>
      <c r="E1409" s="81" t="b">
        <v>0</v>
      </c>
      <c r="F1409" s="81" t="b">
        <v>0</v>
      </c>
      <c r="G1409" s="81" t="b">
        <v>0</v>
      </c>
    </row>
    <row r="1410" spans="1:7" ht="15">
      <c r="A1410" s="81" t="s">
        <v>1286</v>
      </c>
      <c r="B1410" s="81">
        <v>8</v>
      </c>
      <c r="C1410" s="119">
        <v>0</v>
      </c>
      <c r="D1410" s="81" t="s">
        <v>1234</v>
      </c>
      <c r="E1410" s="81" t="b">
        <v>0</v>
      </c>
      <c r="F1410" s="81" t="b">
        <v>0</v>
      </c>
      <c r="G1410" s="81" t="b">
        <v>0</v>
      </c>
    </row>
    <row r="1411" spans="1:7" ht="15">
      <c r="A1411" s="81" t="s">
        <v>483</v>
      </c>
      <c r="B1411" s="81">
        <v>8</v>
      </c>
      <c r="C1411" s="119">
        <v>0</v>
      </c>
      <c r="D1411" s="81" t="s">
        <v>1234</v>
      </c>
      <c r="E1411" s="81" t="b">
        <v>0</v>
      </c>
      <c r="F1411" s="81" t="b">
        <v>0</v>
      </c>
      <c r="G1411" s="81" t="b">
        <v>0</v>
      </c>
    </row>
    <row r="1412" spans="1:7" ht="15">
      <c r="A1412" s="81" t="s">
        <v>468</v>
      </c>
      <c r="B1412" s="81">
        <v>7</v>
      </c>
      <c r="C1412" s="119">
        <v>0</v>
      </c>
      <c r="D1412" s="81" t="s">
        <v>1234</v>
      </c>
      <c r="E1412" s="81" t="b">
        <v>0</v>
      </c>
      <c r="F1412" s="81" t="b">
        <v>0</v>
      </c>
      <c r="G1412" s="81" t="b">
        <v>0</v>
      </c>
    </row>
    <row r="1413" spans="1:7" ht="15">
      <c r="A1413" s="81" t="s">
        <v>482</v>
      </c>
      <c r="B1413" s="81">
        <v>5</v>
      </c>
      <c r="C1413" s="119">
        <v>0.003414206441080327</v>
      </c>
      <c r="D1413" s="81" t="s">
        <v>1234</v>
      </c>
      <c r="E1413" s="81" t="b">
        <v>0</v>
      </c>
      <c r="F1413" s="81" t="b">
        <v>0</v>
      </c>
      <c r="G1413" s="81" t="b">
        <v>0</v>
      </c>
    </row>
    <row r="1414" spans="1:7" ht="15">
      <c r="A1414" s="81" t="s">
        <v>1289</v>
      </c>
      <c r="B1414" s="81">
        <v>4</v>
      </c>
      <c r="C1414" s="119">
        <v>0.010169496156079918</v>
      </c>
      <c r="D1414" s="81" t="s">
        <v>1234</v>
      </c>
      <c r="E1414" s="81" t="b">
        <v>0</v>
      </c>
      <c r="F1414" s="81" t="b">
        <v>0</v>
      </c>
      <c r="G1414" s="81" t="b">
        <v>0</v>
      </c>
    </row>
    <row r="1415" spans="1:7" ht="15">
      <c r="A1415" s="81" t="s">
        <v>1358</v>
      </c>
      <c r="B1415" s="81">
        <v>4</v>
      </c>
      <c r="C1415" s="119">
        <v>0.004542767265164381</v>
      </c>
      <c r="D1415" s="81" t="s">
        <v>1234</v>
      </c>
      <c r="E1415" s="81" t="b">
        <v>1</v>
      </c>
      <c r="F1415" s="81" t="b">
        <v>0</v>
      </c>
      <c r="G1415" s="81" t="b">
        <v>0</v>
      </c>
    </row>
    <row r="1416" spans="1:7" ht="15">
      <c r="A1416" s="81" t="s">
        <v>1537</v>
      </c>
      <c r="B1416" s="81">
        <v>4</v>
      </c>
      <c r="C1416" s="119">
        <v>0.004542767265164381</v>
      </c>
      <c r="D1416" s="81" t="s">
        <v>1234</v>
      </c>
      <c r="E1416" s="81" t="b">
        <v>0</v>
      </c>
      <c r="F1416" s="81" t="b">
        <v>0</v>
      </c>
      <c r="G1416" s="81" t="b">
        <v>0</v>
      </c>
    </row>
    <row r="1417" spans="1:7" ht="15">
      <c r="A1417" s="81" t="s">
        <v>1538</v>
      </c>
      <c r="B1417" s="81">
        <v>4</v>
      </c>
      <c r="C1417" s="119">
        <v>0.004542767265164381</v>
      </c>
      <c r="D1417" s="81" t="s">
        <v>1234</v>
      </c>
      <c r="E1417" s="81" t="b">
        <v>0</v>
      </c>
      <c r="F1417" s="81" t="b">
        <v>0</v>
      </c>
      <c r="G1417" s="81" t="b">
        <v>0</v>
      </c>
    </row>
    <row r="1418" spans="1:7" ht="15">
      <c r="A1418" s="81" t="s">
        <v>1287</v>
      </c>
      <c r="B1418" s="81">
        <v>4</v>
      </c>
      <c r="C1418" s="119">
        <v>0.004542767265164381</v>
      </c>
      <c r="D1418" s="81" t="s">
        <v>1234</v>
      </c>
      <c r="E1418" s="81" t="b">
        <v>0</v>
      </c>
      <c r="F1418" s="81" t="b">
        <v>0</v>
      </c>
      <c r="G1418" s="81" t="b">
        <v>0</v>
      </c>
    </row>
    <row r="1419" spans="1:7" ht="15">
      <c r="A1419" s="81" t="s">
        <v>1345</v>
      </c>
      <c r="B1419" s="81">
        <v>4</v>
      </c>
      <c r="C1419" s="119">
        <v>0.004542767265164381</v>
      </c>
      <c r="D1419" s="81" t="s">
        <v>1234</v>
      </c>
      <c r="E1419" s="81" t="b">
        <v>0</v>
      </c>
      <c r="F1419" s="81" t="b">
        <v>0</v>
      </c>
      <c r="G1419" s="81" t="b">
        <v>0</v>
      </c>
    </row>
    <row r="1420" spans="1:7" ht="15">
      <c r="A1420" s="81" t="s">
        <v>1332</v>
      </c>
      <c r="B1420" s="81">
        <v>4</v>
      </c>
      <c r="C1420" s="119">
        <v>0.004542767265164381</v>
      </c>
      <c r="D1420" s="81" t="s">
        <v>1234</v>
      </c>
      <c r="E1420" s="81" t="b">
        <v>0</v>
      </c>
      <c r="F1420" s="81" t="b">
        <v>0</v>
      </c>
      <c r="G1420" s="81" t="b">
        <v>0</v>
      </c>
    </row>
    <row r="1421" spans="1:7" ht="15">
      <c r="A1421" s="81" t="s">
        <v>1354</v>
      </c>
      <c r="B1421" s="81">
        <v>4</v>
      </c>
      <c r="C1421" s="119">
        <v>0.004542767265164381</v>
      </c>
      <c r="D1421" s="81" t="s">
        <v>1234</v>
      </c>
      <c r="E1421" s="81" t="b">
        <v>0</v>
      </c>
      <c r="F1421" s="81" t="b">
        <v>0</v>
      </c>
      <c r="G1421" s="81" t="b">
        <v>0</v>
      </c>
    </row>
    <row r="1422" spans="1:7" ht="15">
      <c r="A1422" s="81" t="s">
        <v>1539</v>
      </c>
      <c r="B1422" s="81">
        <v>4</v>
      </c>
      <c r="C1422" s="119">
        <v>0.004542767265164381</v>
      </c>
      <c r="D1422" s="81" t="s">
        <v>1234</v>
      </c>
      <c r="E1422" s="81" t="b">
        <v>0</v>
      </c>
      <c r="F1422" s="81" t="b">
        <v>0</v>
      </c>
      <c r="G1422" s="81" t="b">
        <v>0</v>
      </c>
    </row>
    <row r="1423" spans="1:7" ht="15">
      <c r="A1423" s="81" t="s">
        <v>1299</v>
      </c>
      <c r="B1423" s="81">
        <v>4</v>
      </c>
      <c r="C1423" s="119">
        <v>0.004542767265164381</v>
      </c>
      <c r="D1423" s="81" t="s">
        <v>1234</v>
      </c>
      <c r="E1423" s="81" t="b">
        <v>0</v>
      </c>
      <c r="F1423" s="81" t="b">
        <v>0</v>
      </c>
      <c r="G1423" s="81" t="b">
        <v>0</v>
      </c>
    </row>
    <row r="1424" spans="1:7" ht="15">
      <c r="A1424" s="81" t="s">
        <v>1540</v>
      </c>
      <c r="B1424" s="81">
        <v>4</v>
      </c>
      <c r="C1424" s="119">
        <v>0.004542767265164381</v>
      </c>
      <c r="D1424" s="81" t="s">
        <v>1234</v>
      </c>
      <c r="E1424" s="81" t="b">
        <v>0</v>
      </c>
      <c r="F1424" s="81" t="b">
        <v>0</v>
      </c>
      <c r="G1424" s="81" t="b">
        <v>0</v>
      </c>
    </row>
    <row r="1425" spans="1:7" ht="15">
      <c r="A1425" s="81" t="s">
        <v>1297</v>
      </c>
      <c r="B1425" s="81">
        <v>4</v>
      </c>
      <c r="C1425" s="119">
        <v>0.004542767265164381</v>
      </c>
      <c r="D1425" s="81" t="s">
        <v>1234</v>
      </c>
      <c r="E1425" s="81" t="b">
        <v>0</v>
      </c>
      <c r="F1425" s="81" t="b">
        <v>0</v>
      </c>
      <c r="G1425" s="81" t="b">
        <v>0</v>
      </c>
    </row>
    <row r="1426" spans="1:7" ht="15">
      <c r="A1426" s="81" t="s">
        <v>1426</v>
      </c>
      <c r="B1426" s="81">
        <v>4</v>
      </c>
      <c r="C1426" s="119">
        <v>0.004542767265164381</v>
      </c>
      <c r="D1426" s="81" t="s">
        <v>1234</v>
      </c>
      <c r="E1426" s="81" t="b">
        <v>0</v>
      </c>
      <c r="F1426" s="81" t="b">
        <v>0</v>
      </c>
      <c r="G1426" s="81" t="b">
        <v>0</v>
      </c>
    </row>
    <row r="1427" spans="1:7" ht="15">
      <c r="A1427" s="81" t="s">
        <v>1372</v>
      </c>
      <c r="B1427" s="81">
        <v>4</v>
      </c>
      <c r="C1427" s="119">
        <v>0.004542767265164381</v>
      </c>
      <c r="D1427" s="81" t="s">
        <v>1234</v>
      </c>
      <c r="E1427" s="81" t="b">
        <v>0</v>
      </c>
      <c r="F1427" s="81" t="b">
        <v>0</v>
      </c>
      <c r="G1427" s="81" t="b">
        <v>0</v>
      </c>
    </row>
    <row r="1428" spans="1:7" ht="15">
      <c r="A1428" s="81" t="s">
        <v>1541</v>
      </c>
      <c r="B1428" s="81">
        <v>4</v>
      </c>
      <c r="C1428" s="119">
        <v>0.004542767265164381</v>
      </c>
      <c r="D1428" s="81" t="s">
        <v>1234</v>
      </c>
      <c r="E1428" s="81" t="b">
        <v>0</v>
      </c>
      <c r="F1428" s="81" t="b">
        <v>0</v>
      </c>
      <c r="G1428" s="81" t="b">
        <v>0</v>
      </c>
    </row>
    <row r="1429" spans="1:7" ht="15">
      <c r="A1429" s="81" t="s">
        <v>1446</v>
      </c>
      <c r="B1429" s="81">
        <v>4</v>
      </c>
      <c r="C1429" s="119">
        <v>0.004542767265164381</v>
      </c>
      <c r="D1429" s="81" t="s">
        <v>1234</v>
      </c>
      <c r="E1429" s="81" t="b">
        <v>1</v>
      </c>
      <c r="F1429" s="81" t="b">
        <v>0</v>
      </c>
      <c r="G1429" s="81" t="b">
        <v>0</v>
      </c>
    </row>
    <row r="1430" spans="1:7" ht="15">
      <c r="A1430" s="81" t="s">
        <v>1411</v>
      </c>
      <c r="B1430" s="81">
        <v>4</v>
      </c>
      <c r="C1430" s="119">
        <v>0.004542767265164381</v>
      </c>
      <c r="D1430" s="81" t="s">
        <v>1234</v>
      </c>
      <c r="E1430" s="81" t="b">
        <v>0</v>
      </c>
      <c r="F1430" s="81" t="b">
        <v>0</v>
      </c>
      <c r="G1430" s="81" t="b">
        <v>0</v>
      </c>
    </row>
    <row r="1431" spans="1:7" ht="15">
      <c r="A1431" s="81" t="s">
        <v>1542</v>
      </c>
      <c r="B1431" s="81">
        <v>4</v>
      </c>
      <c r="C1431" s="119">
        <v>0.004542767265164381</v>
      </c>
      <c r="D1431" s="81" t="s">
        <v>1234</v>
      </c>
      <c r="E1431" s="81" t="b">
        <v>0</v>
      </c>
      <c r="F1431" s="81" t="b">
        <v>0</v>
      </c>
      <c r="G1431" s="81" t="b">
        <v>0</v>
      </c>
    </row>
    <row r="1432" spans="1:7" ht="15">
      <c r="A1432" s="81" t="s">
        <v>1442</v>
      </c>
      <c r="B1432" s="81">
        <v>4</v>
      </c>
      <c r="C1432" s="119">
        <v>0.004542767265164381</v>
      </c>
      <c r="D1432" s="81" t="s">
        <v>1234</v>
      </c>
      <c r="E1432" s="81" t="b">
        <v>0</v>
      </c>
      <c r="F1432" s="81" t="b">
        <v>0</v>
      </c>
      <c r="G1432" s="81" t="b">
        <v>0</v>
      </c>
    </row>
    <row r="1433" spans="1:7" ht="15">
      <c r="A1433" s="81" t="s">
        <v>1448</v>
      </c>
      <c r="B1433" s="81">
        <v>4</v>
      </c>
      <c r="C1433" s="119">
        <v>0.004542767265164381</v>
      </c>
      <c r="D1433" s="81" t="s">
        <v>1234</v>
      </c>
      <c r="E1433" s="81" t="b">
        <v>0</v>
      </c>
      <c r="F1433" s="81" t="b">
        <v>0</v>
      </c>
      <c r="G1433" s="81" t="b">
        <v>0</v>
      </c>
    </row>
    <row r="1434" spans="1:7" ht="15">
      <c r="A1434" s="81" t="s">
        <v>1333</v>
      </c>
      <c r="B1434" s="81">
        <v>4</v>
      </c>
      <c r="C1434" s="119">
        <v>0.004542767265164381</v>
      </c>
      <c r="D1434" s="81" t="s">
        <v>1234</v>
      </c>
      <c r="E1434" s="81" t="b">
        <v>0</v>
      </c>
      <c r="F1434" s="81" t="b">
        <v>0</v>
      </c>
      <c r="G1434" s="81" t="b">
        <v>0</v>
      </c>
    </row>
    <row r="1435" spans="1:7" ht="15">
      <c r="A1435" s="81" t="s">
        <v>1445</v>
      </c>
      <c r="B1435" s="81">
        <v>4</v>
      </c>
      <c r="C1435" s="119">
        <v>0.004542767265164381</v>
      </c>
      <c r="D1435" s="81" t="s">
        <v>1234</v>
      </c>
      <c r="E1435" s="81" t="b">
        <v>0</v>
      </c>
      <c r="F1435" s="81" t="b">
        <v>0</v>
      </c>
      <c r="G1435" s="81" t="b">
        <v>0</v>
      </c>
    </row>
    <row r="1436" spans="1:7" ht="15">
      <c r="A1436" s="81" t="s">
        <v>1353</v>
      </c>
      <c r="B1436" s="81">
        <v>4</v>
      </c>
      <c r="C1436" s="119">
        <v>0.004542767265164381</v>
      </c>
      <c r="D1436" s="81" t="s">
        <v>1234</v>
      </c>
      <c r="E1436" s="81" t="b">
        <v>0</v>
      </c>
      <c r="F1436" s="81" t="b">
        <v>0</v>
      </c>
      <c r="G1436" s="81" t="b">
        <v>0</v>
      </c>
    </row>
    <row r="1437" spans="1:7" ht="15">
      <c r="A1437" s="81" t="s">
        <v>1543</v>
      </c>
      <c r="B1437" s="81">
        <v>4</v>
      </c>
      <c r="C1437" s="119">
        <v>0.004542767265164381</v>
      </c>
      <c r="D1437" s="81" t="s">
        <v>1234</v>
      </c>
      <c r="E1437" s="81" t="b">
        <v>0</v>
      </c>
      <c r="F1437" s="81" t="b">
        <v>0</v>
      </c>
      <c r="G1437" s="81" t="b">
        <v>0</v>
      </c>
    </row>
    <row r="1438" spans="1:7" ht="15">
      <c r="A1438" s="81" t="s">
        <v>1544</v>
      </c>
      <c r="B1438" s="81">
        <v>4</v>
      </c>
      <c r="C1438" s="119">
        <v>0.004542767265164381</v>
      </c>
      <c r="D1438" s="81" t="s">
        <v>1234</v>
      </c>
      <c r="E1438" s="81" t="b">
        <v>0</v>
      </c>
      <c r="F1438" s="81" t="b">
        <v>0</v>
      </c>
      <c r="G1438" s="81" t="b">
        <v>0</v>
      </c>
    </row>
    <row r="1439" spans="1:7" ht="15">
      <c r="A1439" s="81" t="s">
        <v>481</v>
      </c>
      <c r="B1439" s="81">
        <v>4</v>
      </c>
      <c r="C1439" s="119">
        <v>0.004542767265164381</v>
      </c>
      <c r="D1439" s="81" t="s">
        <v>1234</v>
      </c>
      <c r="E1439" s="81" t="b">
        <v>0</v>
      </c>
      <c r="F1439" s="81" t="b">
        <v>0</v>
      </c>
      <c r="G1439" s="81" t="b">
        <v>0</v>
      </c>
    </row>
    <row r="1440" spans="1:7" ht="15">
      <c r="A1440" s="81" t="s">
        <v>1293</v>
      </c>
      <c r="B1440" s="81">
        <v>3</v>
      </c>
      <c r="C1440" s="119">
        <v>0.005158553064877492</v>
      </c>
      <c r="D1440" s="81" t="s">
        <v>1234</v>
      </c>
      <c r="E1440" s="81" t="b">
        <v>0</v>
      </c>
      <c r="F1440" s="81" t="b">
        <v>0</v>
      </c>
      <c r="G1440" s="81" t="b">
        <v>0</v>
      </c>
    </row>
    <row r="1441" spans="1:7" ht="15">
      <c r="A1441" s="81" t="s">
        <v>1916</v>
      </c>
      <c r="B1441" s="81">
        <v>2</v>
      </c>
      <c r="C1441" s="119">
        <v>0.005084748078039959</v>
      </c>
      <c r="D1441" s="81" t="s">
        <v>1234</v>
      </c>
      <c r="E1441" s="81" t="b">
        <v>0</v>
      </c>
      <c r="F1441" s="81" t="b">
        <v>0</v>
      </c>
      <c r="G1441" s="81" t="b">
        <v>0</v>
      </c>
    </row>
    <row r="1442" spans="1:7" ht="15">
      <c r="A1442" s="81" t="s">
        <v>1917</v>
      </c>
      <c r="B1442" s="81">
        <v>2</v>
      </c>
      <c r="C1442" s="119">
        <v>0.005084748078039959</v>
      </c>
      <c r="D1442" s="81" t="s">
        <v>1234</v>
      </c>
      <c r="E1442" s="81" t="b">
        <v>0</v>
      </c>
      <c r="F1442" s="81" t="b">
        <v>0</v>
      </c>
      <c r="G1442" s="81" t="b">
        <v>0</v>
      </c>
    </row>
    <row r="1443" spans="1:7" ht="15">
      <c r="A1443" s="81" t="s">
        <v>1918</v>
      </c>
      <c r="B1443" s="81">
        <v>2</v>
      </c>
      <c r="C1443" s="119">
        <v>0.005084748078039959</v>
      </c>
      <c r="D1443" s="81" t="s">
        <v>1234</v>
      </c>
      <c r="E1443" s="81" t="b">
        <v>0</v>
      </c>
      <c r="F1443" s="81" t="b">
        <v>0</v>
      </c>
      <c r="G1443" s="81" t="b">
        <v>0</v>
      </c>
    </row>
    <row r="1444" spans="1:7" ht="15">
      <c r="A1444" s="81" t="s">
        <v>1373</v>
      </c>
      <c r="B1444" s="81">
        <v>2</v>
      </c>
      <c r="C1444" s="119">
        <v>0.005084748078039959</v>
      </c>
      <c r="D1444" s="81" t="s">
        <v>1234</v>
      </c>
      <c r="E1444" s="81" t="b">
        <v>0</v>
      </c>
      <c r="F1444" s="81" t="b">
        <v>0</v>
      </c>
      <c r="G1444" s="81" t="b">
        <v>0</v>
      </c>
    </row>
    <row r="1445" spans="1:7" ht="15">
      <c r="A1445" s="81" t="s">
        <v>1919</v>
      </c>
      <c r="B1445" s="81">
        <v>2</v>
      </c>
      <c r="C1445" s="119">
        <v>0.005084748078039959</v>
      </c>
      <c r="D1445" s="81" t="s">
        <v>1234</v>
      </c>
      <c r="E1445" s="81" t="b">
        <v>0</v>
      </c>
      <c r="F1445" s="81" t="b">
        <v>0</v>
      </c>
      <c r="G1445" s="81" t="b">
        <v>0</v>
      </c>
    </row>
    <row r="1446" spans="1:7" ht="15">
      <c r="A1446" s="81" t="s">
        <v>1321</v>
      </c>
      <c r="B1446" s="81">
        <v>2</v>
      </c>
      <c r="C1446" s="119">
        <v>0.005084748078039959</v>
      </c>
      <c r="D1446" s="81" t="s">
        <v>1234</v>
      </c>
      <c r="E1446" s="81" t="b">
        <v>0</v>
      </c>
      <c r="F1446" s="81" t="b">
        <v>0</v>
      </c>
      <c r="G1446" s="81" t="b">
        <v>0</v>
      </c>
    </row>
    <row r="1447" spans="1:7" ht="15">
      <c r="A1447" s="81" t="s">
        <v>1920</v>
      </c>
      <c r="B1447" s="81">
        <v>2</v>
      </c>
      <c r="C1447" s="119">
        <v>0.005084748078039959</v>
      </c>
      <c r="D1447" s="81" t="s">
        <v>1234</v>
      </c>
      <c r="E1447" s="81" t="b">
        <v>1</v>
      </c>
      <c r="F1447" s="81" t="b">
        <v>0</v>
      </c>
      <c r="G1447" s="81" t="b">
        <v>0</v>
      </c>
    </row>
    <row r="1448" spans="1:7" ht="15">
      <c r="A1448" s="81" t="s">
        <v>1662</v>
      </c>
      <c r="B1448" s="81">
        <v>2</v>
      </c>
      <c r="C1448" s="119">
        <v>0.005084748078039959</v>
      </c>
      <c r="D1448" s="81" t="s">
        <v>1234</v>
      </c>
      <c r="E1448" s="81" t="b">
        <v>0</v>
      </c>
      <c r="F1448" s="81" t="b">
        <v>0</v>
      </c>
      <c r="G1448" s="81" t="b">
        <v>0</v>
      </c>
    </row>
    <row r="1449" spans="1:7" ht="15">
      <c r="A1449" s="81" t="s">
        <v>1921</v>
      </c>
      <c r="B1449" s="81">
        <v>2</v>
      </c>
      <c r="C1449" s="119">
        <v>0.005084748078039959</v>
      </c>
      <c r="D1449" s="81" t="s">
        <v>1234</v>
      </c>
      <c r="E1449" s="81" t="b">
        <v>0</v>
      </c>
      <c r="F1449" s="81" t="b">
        <v>0</v>
      </c>
      <c r="G1449" s="81" t="b">
        <v>0</v>
      </c>
    </row>
    <row r="1450" spans="1:7" ht="15">
      <c r="A1450" s="81" t="s">
        <v>1327</v>
      </c>
      <c r="B1450" s="81">
        <v>2</v>
      </c>
      <c r="C1450" s="119">
        <v>0.005084748078039959</v>
      </c>
      <c r="D1450" s="81" t="s">
        <v>1234</v>
      </c>
      <c r="E1450" s="81" t="b">
        <v>0</v>
      </c>
      <c r="F1450" s="81" t="b">
        <v>0</v>
      </c>
      <c r="G1450" s="81" t="b">
        <v>0</v>
      </c>
    </row>
    <row r="1451" spans="1:7" ht="15">
      <c r="A1451" s="81" t="s">
        <v>1922</v>
      </c>
      <c r="B1451" s="81">
        <v>2</v>
      </c>
      <c r="C1451" s="119">
        <v>0.005084748078039959</v>
      </c>
      <c r="D1451" s="81" t="s">
        <v>1234</v>
      </c>
      <c r="E1451" s="81" t="b">
        <v>0</v>
      </c>
      <c r="F1451" s="81" t="b">
        <v>0</v>
      </c>
      <c r="G1451" s="81" t="b">
        <v>0</v>
      </c>
    </row>
    <row r="1452" spans="1:7" ht="15">
      <c r="A1452" s="81" t="s">
        <v>1923</v>
      </c>
      <c r="B1452" s="81">
        <v>2</v>
      </c>
      <c r="C1452" s="119">
        <v>0.005084748078039959</v>
      </c>
      <c r="D1452" s="81" t="s">
        <v>1234</v>
      </c>
      <c r="E1452" s="81" t="b">
        <v>0</v>
      </c>
      <c r="F1452" s="81" t="b">
        <v>0</v>
      </c>
      <c r="G1452" s="81" t="b">
        <v>0</v>
      </c>
    </row>
    <row r="1453" spans="1:7" ht="15">
      <c r="A1453" s="81" t="s">
        <v>1924</v>
      </c>
      <c r="B1453" s="81">
        <v>2</v>
      </c>
      <c r="C1453" s="119">
        <v>0.005084748078039959</v>
      </c>
      <c r="D1453" s="81" t="s">
        <v>1234</v>
      </c>
      <c r="E1453" s="81" t="b">
        <v>0</v>
      </c>
      <c r="F1453" s="81" t="b">
        <v>0</v>
      </c>
      <c r="G1453" s="81" t="b">
        <v>0</v>
      </c>
    </row>
    <row r="1454" spans="1:7" ht="15">
      <c r="A1454" s="81" t="s">
        <v>1925</v>
      </c>
      <c r="B1454" s="81">
        <v>2</v>
      </c>
      <c r="C1454" s="119">
        <v>0.005084748078039959</v>
      </c>
      <c r="D1454" s="81" t="s">
        <v>1234</v>
      </c>
      <c r="E1454" s="81" t="b">
        <v>0</v>
      </c>
      <c r="F1454" s="81" t="b">
        <v>0</v>
      </c>
      <c r="G1454" s="81" t="b">
        <v>0</v>
      </c>
    </row>
    <row r="1455" spans="1:7" ht="15">
      <c r="A1455" s="81" t="s">
        <v>1325</v>
      </c>
      <c r="B1455" s="81">
        <v>2</v>
      </c>
      <c r="C1455" s="119">
        <v>0.005084748078039959</v>
      </c>
      <c r="D1455" s="81" t="s">
        <v>1234</v>
      </c>
      <c r="E1455" s="81" t="b">
        <v>0</v>
      </c>
      <c r="F1455" s="81" t="b">
        <v>0</v>
      </c>
      <c r="G1455" s="81" t="b">
        <v>0</v>
      </c>
    </row>
    <row r="1456" spans="1:7" ht="15">
      <c r="A1456" s="81" t="s">
        <v>1280</v>
      </c>
      <c r="B1456" s="81">
        <v>2</v>
      </c>
      <c r="C1456" s="119">
        <v>0.005084748078039959</v>
      </c>
      <c r="D1456" s="81" t="s">
        <v>1234</v>
      </c>
      <c r="E1456" s="81" t="b">
        <v>0</v>
      </c>
      <c r="F1456" s="81" t="b">
        <v>0</v>
      </c>
      <c r="G1456" s="81" t="b">
        <v>0</v>
      </c>
    </row>
    <row r="1457" spans="1:7" ht="15">
      <c r="A1457" s="81" t="s">
        <v>1288</v>
      </c>
      <c r="B1457" s="81">
        <v>2</v>
      </c>
      <c r="C1457" s="119">
        <v>0.005084748078039959</v>
      </c>
      <c r="D1457" s="81" t="s">
        <v>1234</v>
      </c>
      <c r="E1457" s="81" t="b">
        <v>0</v>
      </c>
      <c r="F1457" s="81" t="b">
        <v>0</v>
      </c>
      <c r="G1457" s="81" t="b">
        <v>0</v>
      </c>
    </row>
    <row r="1458" spans="1:7" ht="15">
      <c r="A1458" s="81" t="s">
        <v>1282</v>
      </c>
      <c r="B1458" s="81">
        <v>2</v>
      </c>
      <c r="C1458" s="119">
        <v>0.005084748078039959</v>
      </c>
      <c r="D1458" s="81" t="s">
        <v>1234</v>
      </c>
      <c r="E1458" s="81" t="b">
        <v>0</v>
      </c>
      <c r="F1458" s="81" t="b">
        <v>0</v>
      </c>
      <c r="G1458" s="81" t="b">
        <v>0</v>
      </c>
    </row>
    <row r="1459" spans="1:7" ht="15">
      <c r="A1459" s="81" t="s">
        <v>1433</v>
      </c>
      <c r="B1459" s="81">
        <v>2</v>
      </c>
      <c r="C1459" s="119">
        <v>0.007898112523497727</v>
      </c>
      <c r="D1459" s="81" t="s">
        <v>1234</v>
      </c>
      <c r="E1459" s="81" t="b">
        <v>0</v>
      </c>
      <c r="F1459" s="81" t="b">
        <v>0</v>
      </c>
      <c r="G1459" s="81" t="b">
        <v>0</v>
      </c>
    </row>
    <row r="1460" spans="1:7" ht="15">
      <c r="A1460" s="81" t="s">
        <v>1330</v>
      </c>
      <c r="B1460" s="81">
        <v>2</v>
      </c>
      <c r="C1460" s="119">
        <v>0.007898112523497727</v>
      </c>
      <c r="D1460" s="81" t="s">
        <v>1234</v>
      </c>
      <c r="E1460" s="81" t="b">
        <v>0</v>
      </c>
      <c r="F1460" s="81" t="b">
        <v>0</v>
      </c>
      <c r="G1460" s="81" t="b">
        <v>0</v>
      </c>
    </row>
    <row r="1461" spans="1:7" ht="15">
      <c r="A1461" s="81" t="s">
        <v>1529</v>
      </c>
      <c r="B1461" s="81">
        <v>4</v>
      </c>
      <c r="C1461" s="119">
        <v>0</v>
      </c>
      <c r="D1461" s="81" t="s">
        <v>1235</v>
      </c>
      <c r="E1461" s="81" t="b">
        <v>0</v>
      </c>
      <c r="F1461" s="81" t="b">
        <v>1</v>
      </c>
      <c r="G1461" s="81" t="b">
        <v>0</v>
      </c>
    </row>
    <row r="1462" spans="1:7" ht="15">
      <c r="A1462" s="81" t="s">
        <v>487</v>
      </c>
      <c r="B1462" s="81">
        <v>4</v>
      </c>
      <c r="C1462" s="119">
        <v>0</v>
      </c>
      <c r="D1462" s="81" t="s">
        <v>1235</v>
      </c>
      <c r="E1462" s="81" t="b">
        <v>0</v>
      </c>
      <c r="F1462" s="81" t="b">
        <v>0</v>
      </c>
      <c r="G1462" s="81" t="b">
        <v>0</v>
      </c>
    </row>
    <row r="1463" spans="1:7" ht="15">
      <c r="A1463" s="81" t="s">
        <v>1332</v>
      </c>
      <c r="B1463" s="81">
        <v>4</v>
      </c>
      <c r="C1463" s="119">
        <v>0</v>
      </c>
      <c r="D1463" s="81" t="s">
        <v>1235</v>
      </c>
      <c r="E1463" s="81" t="b">
        <v>0</v>
      </c>
      <c r="F1463" s="81" t="b">
        <v>0</v>
      </c>
      <c r="G1463" s="81" t="b">
        <v>0</v>
      </c>
    </row>
    <row r="1464" spans="1:7" ht="15">
      <c r="A1464" s="81" t="s">
        <v>1297</v>
      </c>
      <c r="B1464" s="81">
        <v>4</v>
      </c>
      <c r="C1464" s="119">
        <v>0</v>
      </c>
      <c r="D1464" s="81" t="s">
        <v>1235</v>
      </c>
      <c r="E1464" s="81" t="b">
        <v>0</v>
      </c>
      <c r="F1464" s="81" t="b">
        <v>0</v>
      </c>
      <c r="G1464" s="81" t="b">
        <v>0</v>
      </c>
    </row>
    <row r="1465" spans="1:7" ht="15">
      <c r="A1465" s="81" t="s">
        <v>1360</v>
      </c>
      <c r="B1465" s="81">
        <v>4</v>
      </c>
      <c r="C1465" s="119">
        <v>0</v>
      </c>
      <c r="D1465" s="81" t="s">
        <v>1235</v>
      </c>
      <c r="E1465" s="81" t="b">
        <v>1</v>
      </c>
      <c r="F1465" s="81" t="b">
        <v>0</v>
      </c>
      <c r="G1465" s="81" t="b">
        <v>0</v>
      </c>
    </row>
    <row r="1466" spans="1:7" ht="15">
      <c r="A1466" s="81" t="s">
        <v>486</v>
      </c>
      <c r="B1466" s="81">
        <v>4</v>
      </c>
      <c r="C1466" s="119">
        <v>0</v>
      </c>
      <c r="D1466" s="81" t="s">
        <v>1235</v>
      </c>
      <c r="E1466" s="81" t="b">
        <v>0</v>
      </c>
      <c r="F1466" s="81" t="b">
        <v>0</v>
      </c>
      <c r="G1466" s="81" t="b">
        <v>0</v>
      </c>
    </row>
    <row r="1467" spans="1:7" ht="15">
      <c r="A1467" s="81" t="s">
        <v>485</v>
      </c>
      <c r="B1467" s="81">
        <v>4</v>
      </c>
      <c r="C1467" s="119">
        <v>0</v>
      </c>
      <c r="D1467" s="81" t="s">
        <v>1235</v>
      </c>
      <c r="E1467" s="81" t="b">
        <v>0</v>
      </c>
      <c r="F1467" s="81" t="b">
        <v>0</v>
      </c>
      <c r="G1467" s="81" t="b">
        <v>0</v>
      </c>
    </row>
    <row r="1468" spans="1:7" ht="15">
      <c r="A1468" s="81" t="s">
        <v>1530</v>
      </c>
      <c r="B1468" s="81">
        <v>4</v>
      </c>
      <c r="C1468" s="119">
        <v>0</v>
      </c>
      <c r="D1468" s="81" t="s">
        <v>1235</v>
      </c>
      <c r="E1468" s="81" t="b">
        <v>0</v>
      </c>
      <c r="F1468" s="81" t="b">
        <v>0</v>
      </c>
      <c r="G1468" s="81" t="b">
        <v>0</v>
      </c>
    </row>
    <row r="1469" spans="1:7" ht="15">
      <c r="A1469" s="81" t="s">
        <v>1310</v>
      </c>
      <c r="B1469" s="81">
        <v>4</v>
      </c>
      <c r="C1469" s="119">
        <v>0</v>
      </c>
      <c r="D1469" s="81" t="s">
        <v>1235</v>
      </c>
      <c r="E1469" s="81" t="b">
        <v>0</v>
      </c>
      <c r="F1469" s="81" t="b">
        <v>0</v>
      </c>
      <c r="G1469" s="81" t="b">
        <v>0</v>
      </c>
    </row>
    <row r="1470" spans="1:7" ht="15">
      <c r="A1470" s="81" t="s">
        <v>1452</v>
      </c>
      <c r="B1470" s="81">
        <v>4</v>
      </c>
      <c r="C1470" s="119">
        <v>0</v>
      </c>
      <c r="D1470" s="81" t="s">
        <v>1235</v>
      </c>
      <c r="E1470" s="81" t="b">
        <v>1</v>
      </c>
      <c r="F1470" s="81" t="b">
        <v>0</v>
      </c>
      <c r="G1470" s="81" t="b">
        <v>0</v>
      </c>
    </row>
    <row r="1471" spans="1:7" ht="15">
      <c r="A1471" s="81" t="s">
        <v>1531</v>
      </c>
      <c r="B1471" s="81">
        <v>4</v>
      </c>
      <c r="C1471" s="119">
        <v>0</v>
      </c>
      <c r="D1471" s="81" t="s">
        <v>1235</v>
      </c>
      <c r="E1471" s="81" t="b">
        <v>0</v>
      </c>
      <c r="F1471" s="81" t="b">
        <v>0</v>
      </c>
      <c r="G1471" s="81" t="b">
        <v>0</v>
      </c>
    </row>
    <row r="1472" spans="1:7" ht="15">
      <c r="A1472" s="81" t="s">
        <v>484</v>
      </c>
      <c r="B1472" s="81">
        <v>4</v>
      </c>
      <c r="C1472" s="119">
        <v>0</v>
      </c>
      <c r="D1472" s="81" t="s">
        <v>1235</v>
      </c>
      <c r="E1472" s="81" t="b">
        <v>0</v>
      </c>
      <c r="F1472" s="81" t="b">
        <v>0</v>
      </c>
      <c r="G1472" s="81" t="b">
        <v>0</v>
      </c>
    </row>
    <row r="1473" spans="1:7" ht="15">
      <c r="A1473" s="81" t="s">
        <v>1283</v>
      </c>
      <c r="B1473" s="81">
        <v>4</v>
      </c>
      <c r="C1473" s="119">
        <v>0</v>
      </c>
      <c r="D1473" s="81" t="s">
        <v>1235</v>
      </c>
      <c r="E1473" s="81" t="b">
        <v>0</v>
      </c>
      <c r="F1473" s="81" t="b">
        <v>0</v>
      </c>
      <c r="G1473" s="81" t="b">
        <v>0</v>
      </c>
    </row>
    <row r="1474" spans="1:7" ht="15">
      <c r="A1474" s="81" t="s">
        <v>1532</v>
      </c>
      <c r="B1474" s="81">
        <v>4</v>
      </c>
      <c r="C1474" s="119">
        <v>0</v>
      </c>
      <c r="D1474" s="81" t="s">
        <v>1235</v>
      </c>
      <c r="E1474" s="81" t="b">
        <v>0</v>
      </c>
      <c r="F1474" s="81" t="b">
        <v>0</v>
      </c>
      <c r="G1474" s="81" t="b">
        <v>0</v>
      </c>
    </row>
    <row r="1475" spans="1:7" ht="15">
      <c r="A1475" s="81" t="s">
        <v>1318</v>
      </c>
      <c r="B1475" s="81">
        <v>4</v>
      </c>
      <c r="C1475" s="119">
        <v>0</v>
      </c>
      <c r="D1475" s="81" t="s">
        <v>1235</v>
      </c>
      <c r="E1475" s="81" t="b">
        <v>0</v>
      </c>
      <c r="F1475" s="81" t="b">
        <v>0</v>
      </c>
      <c r="G1475" s="81" t="b">
        <v>0</v>
      </c>
    </row>
    <row r="1476" spans="1:7" ht="15">
      <c r="A1476" s="81" t="s">
        <v>1533</v>
      </c>
      <c r="B1476" s="81">
        <v>4</v>
      </c>
      <c r="C1476" s="119">
        <v>0</v>
      </c>
      <c r="D1476" s="81" t="s">
        <v>1235</v>
      </c>
      <c r="E1476" s="81" t="b">
        <v>0</v>
      </c>
      <c r="F1476" s="81" t="b">
        <v>0</v>
      </c>
      <c r="G1476" s="81" t="b">
        <v>0</v>
      </c>
    </row>
    <row r="1477" spans="1:7" ht="15">
      <c r="A1477" s="81" t="s">
        <v>1534</v>
      </c>
      <c r="B1477" s="81">
        <v>4</v>
      </c>
      <c r="C1477" s="119">
        <v>0</v>
      </c>
      <c r="D1477" s="81" t="s">
        <v>1235</v>
      </c>
      <c r="E1477" s="81" t="b">
        <v>0</v>
      </c>
      <c r="F1477" s="81" t="b">
        <v>0</v>
      </c>
      <c r="G1477" s="81" t="b">
        <v>0</v>
      </c>
    </row>
    <row r="1478" spans="1:7" ht="15">
      <c r="A1478" s="81" t="s">
        <v>848</v>
      </c>
      <c r="B1478" s="81">
        <v>4</v>
      </c>
      <c r="C1478" s="119">
        <v>0</v>
      </c>
      <c r="D1478" s="81" t="s">
        <v>1235</v>
      </c>
      <c r="E1478" s="81" t="b">
        <v>0</v>
      </c>
      <c r="F1478" s="81" t="b">
        <v>0</v>
      </c>
      <c r="G1478" s="81" t="b">
        <v>0</v>
      </c>
    </row>
    <row r="1479" spans="1:7" ht="15">
      <c r="A1479" s="81" t="s">
        <v>1535</v>
      </c>
      <c r="B1479" s="81">
        <v>4</v>
      </c>
      <c r="C1479" s="119">
        <v>0</v>
      </c>
      <c r="D1479" s="81" t="s">
        <v>1235</v>
      </c>
      <c r="E1479" s="81" t="b">
        <v>0</v>
      </c>
      <c r="F1479" s="81" t="b">
        <v>0</v>
      </c>
      <c r="G1479" s="81" t="b">
        <v>0</v>
      </c>
    </row>
    <row r="1480" spans="1:7" ht="15">
      <c r="A1480" s="81" t="s">
        <v>468</v>
      </c>
      <c r="B1480" s="81">
        <v>8</v>
      </c>
      <c r="C1480" s="119">
        <v>0</v>
      </c>
      <c r="D1480" s="81" t="s">
        <v>1236</v>
      </c>
      <c r="E1480" s="81" t="b">
        <v>0</v>
      </c>
      <c r="F1480" s="81" t="b">
        <v>0</v>
      </c>
      <c r="G1480" s="81" t="b">
        <v>0</v>
      </c>
    </row>
    <row r="1481" spans="1:7" ht="15">
      <c r="A1481" s="81" t="s">
        <v>477</v>
      </c>
      <c r="B1481" s="81">
        <v>4</v>
      </c>
      <c r="C1481" s="119">
        <v>0</v>
      </c>
      <c r="D1481" s="81" t="s">
        <v>1236</v>
      </c>
      <c r="E1481" s="81" t="b">
        <v>0</v>
      </c>
      <c r="F1481" s="81" t="b">
        <v>0</v>
      </c>
      <c r="G1481" s="81" t="b">
        <v>0</v>
      </c>
    </row>
    <row r="1482" spans="1:7" ht="15">
      <c r="A1482" s="81" t="s">
        <v>476</v>
      </c>
      <c r="B1482" s="81">
        <v>4</v>
      </c>
      <c r="C1482" s="119">
        <v>0</v>
      </c>
      <c r="D1482" s="81" t="s">
        <v>1236</v>
      </c>
      <c r="E1482" s="81" t="b">
        <v>0</v>
      </c>
      <c r="F1482" s="81" t="b">
        <v>0</v>
      </c>
      <c r="G1482" s="81" t="b">
        <v>0</v>
      </c>
    </row>
    <row r="1483" spans="1:7" ht="15">
      <c r="A1483" s="81" t="s">
        <v>475</v>
      </c>
      <c r="B1483" s="81">
        <v>4</v>
      </c>
      <c r="C1483" s="119">
        <v>0</v>
      </c>
      <c r="D1483" s="81" t="s">
        <v>1236</v>
      </c>
      <c r="E1483" s="81" t="b">
        <v>0</v>
      </c>
      <c r="F1483" s="81" t="b">
        <v>0</v>
      </c>
      <c r="G1483" s="81" t="b">
        <v>0</v>
      </c>
    </row>
    <row r="1484" spans="1:7" ht="15">
      <c r="A1484" s="81" t="s">
        <v>474</v>
      </c>
      <c r="B1484" s="81">
        <v>4</v>
      </c>
      <c r="C1484" s="119">
        <v>0</v>
      </c>
      <c r="D1484" s="81" t="s">
        <v>1236</v>
      </c>
      <c r="E1484" s="81" t="b">
        <v>0</v>
      </c>
      <c r="F1484" s="81" t="b">
        <v>0</v>
      </c>
      <c r="G1484" s="81" t="b">
        <v>0</v>
      </c>
    </row>
    <row r="1485" spans="1:7" ht="15">
      <c r="A1485" s="81" t="s">
        <v>1369</v>
      </c>
      <c r="B1485" s="81">
        <v>4</v>
      </c>
      <c r="C1485" s="119">
        <v>0</v>
      </c>
      <c r="D1485" s="81" t="s">
        <v>1236</v>
      </c>
      <c r="E1485" s="81" t="b">
        <v>0</v>
      </c>
      <c r="F1485" s="81" t="b">
        <v>0</v>
      </c>
      <c r="G1485" s="81" t="b">
        <v>0</v>
      </c>
    </row>
    <row r="1486" spans="1:7" ht="15">
      <c r="A1486" s="81" t="s">
        <v>1549</v>
      </c>
      <c r="B1486" s="81">
        <v>4</v>
      </c>
      <c r="C1486" s="119">
        <v>0</v>
      </c>
      <c r="D1486" s="81" t="s">
        <v>1236</v>
      </c>
      <c r="E1486" s="81" t="b">
        <v>0</v>
      </c>
      <c r="F1486" s="81" t="b">
        <v>0</v>
      </c>
      <c r="G1486" s="81" t="b">
        <v>0</v>
      </c>
    </row>
    <row r="1487" spans="1:7" ht="15">
      <c r="A1487" s="81" t="s">
        <v>1376</v>
      </c>
      <c r="B1487" s="81">
        <v>4</v>
      </c>
      <c r="C1487" s="119">
        <v>0</v>
      </c>
      <c r="D1487" s="81" t="s">
        <v>1236</v>
      </c>
      <c r="E1487" s="81" t="b">
        <v>0</v>
      </c>
      <c r="F1487" s="81" t="b">
        <v>0</v>
      </c>
      <c r="G1487" s="81" t="b">
        <v>0</v>
      </c>
    </row>
    <row r="1488" spans="1:7" ht="15">
      <c r="A1488" s="81" t="s">
        <v>1355</v>
      </c>
      <c r="B1488" s="81">
        <v>4</v>
      </c>
      <c r="C1488" s="119">
        <v>0</v>
      </c>
      <c r="D1488" s="81" t="s">
        <v>1236</v>
      </c>
      <c r="E1488" s="81" t="b">
        <v>0</v>
      </c>
      <c r="F1488" s="81" t="b">
        <v>0</v>
      </c>
      <c r="G1488" s="81" t="b">
        <v>0</v>
      </c>
    </row>
    <row r="1489" spans="1:7" ht="15">
      <c r="A1489" s="81" t="s">
        <v>1295</v>
      </c>
      <c r="B1489" s="81">
        <v>4</v>
      </c>
      <c r="C1489" s="119">
        <v>0</v>
      </c>
      <c r="D1489" s="81" t="s">
        <v>1236</v>
      </c>
      <c r="E1489" s="81" t="b">
        <v>0</v>
      </c>
      <c r="F1489" s="81" t="b">
        <v>0</v>
      </c>
      <c r="G1489" s="81" t="b">
        <v>0</v>
      </c>
    </row>
    <row r="1490" spans="1:7" ht="15">
      <c r="A1490" s="81" t="s">
        <v>1550</v>
      </c>
      <c r="B1490" s="81">
        <v>4</v>
      </c>
      <c r="C1490" s="119">
        <v>0</v>
      </c>
      <c r="D1490" s="81" t="s">
        <v>1236</v>
      </c>
      <c r="E1490" s="81" t="b">
        <v>0</v>
      </c>
      <c r="F1490" s="81" t="b">
        <v>0</v>
      </c>
      <c r="G1490" s="81" t="b">
        <v>0</v>
      </c>
    </row>
    <row r="1491" spans="1:7" ht="15">
      <c r="A1491" s="81" t="s">
        <v>1350</v>
      </c>
      <c r="B1491" s="81">
        <v>4</v>
      </c>
      <c r="C1491" s="119">
        <v>0</v>
      </c>
      <c r="D1491" s="81" t="s">
        <v>1236</v>
      </c>
      <c r="E1491" s="81" t="b">
        <v>0</v>
      </c>
      <c r="F1491" s="81" t="b">
        <v>0</v>
      </c>
      <c r="G1491" s="81" t="b">
        <v>0</v>
      </c>
    </row>
    <row r="1492" spans="1:7" ht="15">
      <c r="A1492" s="81" t="s">
        <v>1430</v>
      </c>
      <c r="B1492" s="81">
        <v>4</v>
      </c>
      <c r="C1492" s="119">
        <v>0</v>
      </c>
      <c r="D1492" s="81" t="s">
        <v>1236</v>
      </c>
      <c r="E1492" s="81" t="b">
        <v>0</v>
      </c>
      <c r="F1492" s="81" t="b">
        <v>0</v>
      </c>
      <c r="G1492" s="81" t="b">
        <v>0</v>
      </c>
    </row>
    <row r="1493" spans="1:7" ht="15">
      <c r="A1493" s="81" t="s">
        <v>1351</v>
      </c>
      <c r="B1493" s="81">
        <v>4</v>
      </c>
      <c r="C1493" s="119">
        <v>0</v>
      </c>
      <c r="D1493" s="81" t="s">
        <v>1236</v>
      </c>
      <c r="E1493" s="81" t="b">
        <v>0</v>
      </c>
      <c r="F1493" s="81" t="b">
        <v>0</v>
      </c>
      <c r="G1493" s="81" t="b">
        <v>0</v>
      </c>
    </row>
    <row r="1494" spans="1:7" ht="15">
      <c r="A1494" s="81" t="s">
        <v>1315</v>
      </c>
      <c r="B1494" s="81">
        <v>4</v>
      </c>
      <c r="C1494" s="119">
        <v>0</v>
      </c>
      <c r="D1494" s="81" t="s">
        <v>1236</v>
      </c>
      <c r="E1494" s="81" t="b">
        <v>0</v>
      </c>
      <c r="F1494" s="81" t="b">
        <v>0</v>
      </c>
      <c r="G1494" s="81" t="b">
        <v>0</v>
      </c>
    </row>
    <row r="1495" spans="1:7" ht="15">
      <c r="A1495" s="81" t="s">
        <v>1551</v>
      </c>
      <c r="B1495" s="81">
        <v>4</v>
      </c>
      <c r="C1495" s="119">
        <v>0</v>
      </c>
      <c r="D1495" s="81" t="s">
        <v>1236</v>
      </c>
      <c r="E1495" s="81" t="b">
        <v>0</v>
      </c>
      <c r="F1495" s="81" t="b">
        <v>0</v>
      </c>
      <c r="G1495" s="81" t="b">
        <v>0</v>
      </c>
    </row>
    <row r="1496" spans="1:7" ht="15">
      <c r="A1496" s="81" t="s">
        <v>1370</v>
      </c>
      <c r="B1496" s="81">
        <v>4</v>
      </c>
      <c r="C1496" s="119">
        <v>0</v>
      </c>
      <c r="D1496" s="81" t="s">
        <v>1236</v>
      </c>
      <c r="E1496" s="81" t="b">
        <v>0</v>
      </c>
      <c r="F1496" s="81" t="b">
        <v>0</v>
      </c>
      <c r="G1496" s="81" t="b">
        <v>0</v>
      </c>
    </row>
    <row r="1497" spans="1:7" ht="15">
      <c r="A1497" s="81" t="s">
        <v>1320</v>
      </c>
      <c r="B1497" s="81">
        <v>4</v>
      </c>
      <c r="C1497" s="119">
        <v>0</v>
      </c>
      <c r="D1497" s="81" t="s">
        <v>1236</v>
      </c>
      <c r="E1497" s="81" t="b">
        <v>0</v>
      </c>
      <c r="F1497" s="81" t="b">
        <v>0</v>
      </c>
      <c r="G1497" s="81" t="b">
        <v>0</v>
      </c>
    </row>
    <row r="1498" spans="1:7" ht="15">
      <c r="A1498" s="81" t="s">
        <v>1313</v>
      </c>
      <c r="B1498" s="81">
        <v>4</v>
      </c>
      <c r="C1498" s="119">
        <v>0</v>
      </c>
      <c r="D1498" s="81" t="s">
        <v>1236</v>
      </c>
      <c r="E1498" s="81" t="b">
        <v>0</v>
      </c>
      <c r="F1498" s="81" t="b">
        <v>0</v>
      </c>
      <c r="G1498" s="81" t="b">
        <v>0</v>
      </c>
    </row>
    <row r="1499" spans="1:7" ht="15">
      <c r="A1499" s="81" t="s">
        <v>1352</v>
      </c>
      <c r="B1499" s="81">
        <v>4</v>
      </c>
      <c r="C1499" s="119">
        <v>0</v>
      </c>
      <c r="D1499" s="81" t="s">
        <v>1236</v>
      </c>
      <c r="E1499" s="81" t="b">
        <v>0</v>
      </c>
      <c r="F1499" s="81" t="b">
        <v>0</v>
      </c>
      <c r="G1499" s="81" t="b">
        <v>0</v>
      </c>
    </row>
    <row r="1500" spans="1:7" ht="15">
      <c r="A1500" s="81" t="s">
        <v>1552</v>
      </c>
      <c r="B1500" s="81">
        <v>4</v>
      </c>
      <c r="C1500" s="119">
        <v>0</v>
      </c>
      <c r="D1500" s="81" t="s">
        <v>1236</v>
      </c>
      <c r="E1500" s="81" t="b">
        <v>0</v>
      </c>
      <c r="F1500" s="81" t="b">
        <v>0</v>
      </c>
      <c r="G1500" s="81" t="b">
        <v>0</v>
      </c>
    </row>
    <row r="1501" spans="1:7" ht="15">
      <c r="A1501" s="81" t="s">
        <v>1553</v>
      </c>
      <c r="B1501" s="81">
        <v>4</v>
      </c>
      <c r="C1501" s="119">
        <v>0</v>
      </c>
      <c r="D1501" s="81" t="s">
        <v>1236</v>
      </c>
      <c r="E1501" s="81" t="b">
        <v>0</v>
      </c>
      <c r="F1501" s="81" t="b">
        <v>0</v>
      </c>
      <c r="G1501" s="81" t="b">
        <v>0</v>
      </c>
    </row>
    <row r="1502" spans="1:7" ht="15">
      <c r="A1502" s="81" t="s">
        <v>1284</v>
      </c>
      <c r="B1502" s="81">
        <v>8</v>
      </c>
      <c r="C1502" s="119">
        <v>0</v>
      </c>
      <c r="D1502" s="81" t="s">
        <v>1237</v>
      </c>
      <c r="E1502" s="81" t="b">
        <v>0</v>
      </c>
      <c r="F1502" s="81" t="b">
        <v>0</v>
      </c>
      <c r="G1502" s="81" t="b">
        <v>0</v>
      </c>
    </row>
    <row r="1503" spans="1:7" ht="15">
      <c r="A1503" s="81" t="s">
        <v>1400</v>
      </c>
      <c r="B1503" s="81">
        <v>6</v>
      </c>
      <c r="C1503" s="119">
        <v>0</v>
      </c>
      <c r="D1503" s="81" t="s">
        <v>1237</v>
      </c>
      <c r="E1503" s="81" t="b">
        <v>0</v>
      </c>
      <c r="F1503" s="81" t="b">
        <v>0</v>
      </c>
      <c r="G1503" s="81" t="b">
        <v>0</v>
      </c>
    </row>
    <row r="1504" spans="1:7" ht="15">
      <c r="A1504" s="81" t="s">
        <v>1502</v>
      </c>
      <c r="B1504" s="81">
        <v>4</v>
      </c>
      <c r="C1504" s="119">
        <v>0</v>
      </c>
      <c r="D1504" s="81" t="s">
        <v>1237</v>
      </c>
      <c r="E1504" s="81" t="b">
        <v>0</v>
      </c>
      <c r="F1504" s="81" t="b">
        <v>0</v>
      </c>
      <c r="G1504" s="81" t="b">
        <v>0</v>
      </c>
    </row>
    <row r="1505" spans="1:7" ht="15">
      <c r="A1505" s="81" t="s">
        <v>1503</v>
      </c>
      <c r="B1505" s="81">
        <v>4</v>
      </c>
      <c r="C1505" s="119">
        <v>0</v>
      </c>
      <c r="D1505" s="81" t="s">
        <v>1237</v>
      </c>
      <c r="E1505" s="81" t="b">
        <v>0</v>
      </c>
      <c r="F1505" s="81" t="b">
        <v>0</v>
      </c>
      <c r="G1505" s="81" t="b">
        <v>0</v>
      </c>
    </row>
    <row r="1506" spans="1:7" ht="15">
      <c r="A1506" s="81" t="s">
        <v>1349</v>
      </c>
      <c r="B1506" s="81">
        <v>4</v>
      </c>
      <c r="C1506" s="119">
        <v>0</v>
      </c>
      <c r="D1506" s="81" t="s">
        <v>1237</v>
      </c>
      <c r="E1506" s="81" t="b">
        <v>0</v>
      </c>
      <c r="F1506" s="81" t="b">
        <v>0</v>
      </c>
      <c r="G1506" s="81" t="b">
        <v>0</v>
      </c>
    </row>
    <row r="1507" spans="1:7" ht="15">
      <c r="A1507" s="81" t="s">
        <v>1367</v>
      </c>
      <c r="B1507" s="81">
        <v>4</v>
      </c>
      <c r="C1507" s="119">
        <v>0</v>
      </c>
      <c r="D1507" s="81" t="s">
        <v>1237</v>
      </c>
      <c r="E1507" s="81" t="b">
        <v>0</v>
      </c>
      <c r="F1507" s="81" t="b">
        <v>0</v>
      </c>
      <c r="G1507" s="81" t="b">
        <v>0</v>
      </c>
    </row>
    <row r="1508" spans="1:7" ht="15">
      <c r="A1508" s="81" t="s">
        <v>492</v>
      </c>
      <c r="B1508" s="81">
        <v>4</v>
      </c>
      <c r="C1508" s="119">
        <v>0</v>
      </c>
      <c r="D1508" s="81" t="s">
        <v>1237</v>
      </c>
      <c r="E1508" s="81" t="b">
        <v>0</v>
      </c>
      <c r="F1508" s="81" t="b">
        <v>0</v>
      </c>
      <c r="G1508" s="81" t="b">
        <v>0</v>
      </c>
    </row>
    <row r="1509" spans="1:7" ht="15">
      <c r="A1509" s="81" t="s">
        <v>1501</v>
      </c>
      <c r="B1509" s="81">
        <v>2</v>
      </c>
      <c r="C1509" s="119">
        <v>0</v>
      </c>
      <c r="D1509" s="81" t="s">
        <v>1237</v>
      </c>
      <c r="E1509" s="81" t="b">
        <v>0</v>
      </c>
      <c r="F1509" s="81" t="b">
        <v>0</v>
      </c>
      <c r="G1509" s="81" t="b">
        <v>0</v>
      </c>
    </row>
    <row r="1510" spans="1:7" ht="15">
      <c r="A1510" s="81" t="s">
        <v>1867</v>
      </c>
      <c r="B1510" s="81">
        <v>2</v>
      </c>
      <c r="C1510" s="119">
        <v>0</v>
      </c>
      <c r="D1510" s="81" t="s">
        <v>1237</v>
      </c>
      <c r="E1510" s="81" t="b">
        <v>0</v>
      </c>
      <c r="F1510" s="81" t="b">
        <v>0</v>
      </c>
      <c r="G1510" s="81" t="b">
        <v>0</v>
      </c>
    </row>
    <row r="1511" spans="1:7" ht="15">
      <c r="A1511" s="81" t="s">
        <v>1868</v>
      </c>
      <c r="B1511" s="81">
        <v>2</v>
      </c>
      <c r="C1511" s="119">
        <v>0</v>
      </c>
      <c r="D1511" s="81" t="s">
        <v>1237</v>
      </c>
      <c r="E1511" s="81" t="b">
        <v>0</v>
      </c>
      <c r="F1511" s="81" t="b">
        <v>0</v>
      </c>
      <c r="G1511" s="81" t="b">
        <v>0</v>
      </c>
    </row>
    <row r="1512" spans="1:7" ht="15">
      <c r="A1512" s="81" t="s">
        <v>1869</v>
      </c>
      <c r="B1512" s="81">
        <v>2</v>
      </c>
      <c r="C1512" s="119">
        <v>0</v>
      </c>
      <c r="D1512" s="81" t="s">
        <v>1237</v>
      </c>
      <c r="E1512" s="81" t="b">
        <v>0</v>
      </c>
      <c r="F1512" s="81" t="b">
        <v>0</v>
      </c>
      <c r="G1512" s="81" t="b">
        <v>0</v>
      </c>
    </row>
    <row r="1513" spans="1:7" ht="15">
      <c r="A1513" s="81" t="s">
        <v>1870</v>
      </c>
      <c r="B1513" s="81">
        <v>2</v>
      </c>
      <c r="C1513" s="119">
        <v>0</v>
      </c>
      <c r="D1513" s="81" t="s">
        <v>1237</v>
      </c>
      <c r="E1513" s="81" t="b">
        <v>0</v>
      </c>
      <c r="F1513" s="81" t="b">
        <v>0</v>
      </c>
      <c r="G1513" s="81" t="b">
        <v>0</v>
      </c>
    </row>
    <row r="1514" spans="1:7" ht="15">
      <c r="A1514" s="81" t="s">
        <v>1871</v>
      </c>
      <c r="B1514" s="81">
        <v>2</v>
      </c>
      <c r="C1514" s="119">
        <v>0</v>
      </c>
      <c r="D1514" s="81" t="s">
        <v>1237</v>
      </c>
      <c r="E1514" s="81" t="b">
        <v>0</v>
      </c>
      <c r="F1514" s="81" t="b">
        <v>0</v>
      </c>
      <c r="G1514" s="81" t="b">
        <v>0</v>
      </c>
    </row>
    <row r="1515" spans="1:7" ht="15">
      <c r="A1515" s="81" t="s">
        <v>1872</v>
      </c>
      <c r="B1515" s="81">
        <v>2</v>
      </c>
      <c r="C1515" s="119">
        <v>0</v>
      </c>
      <c r="D1515" s="81" t="s">
        <v>1237</v>
      </c>
      <c r="E1515" s="81" t="b">
        <v>0</v>
      </c>
      <c r="F1515" s="81" t="b">
        <v>1</v>
      </c>
      <c r="G1515" s="81" t="b">
        <v>0</v>
      </c>
    </row>
    <row r="1516" spans="1:7" ht="15">
      <c r="A1516" s="81" t="s">
        <v>1504</v>
      </c>
      <c r="B1516" s="81">
        <v>2</v>
      </c>
      <c r="C1516" s="119">
        <v>0</v>
      </c>
      <c r="D1516" s="81" t="s">
        <v>1237</v>
      </c>
      <c r="E1516" s="81" t="b">
        <v>0</v>
      </c>
      <c r="F1516" s="81" t="b">
        <v>0</v>
      </c>
      <c r="G1516" s="81" t="b">
        <v>0</v>
      </c>
    </row>
    <row r="1517" spans="1:7" ht="15">
      <c r="A1517" s="81" t="s">
        <v>1873</v>
      </c>
      <c r="B1517" s="81">
        <v>2</v>
      </c>
      <c r="C1517" s="119">
        <v>0</v>
      </c>
      <c r="D1517" s="81" t="s">
        <v>1237</v>
      </c>
      <c r="E1517" s="81" t="b">
        <v>0</v>
      </c>
      <c r="F1517" s="81" t="b">
        <v>0</v>
      </c>
      <c r="G1517" s="81" t="b">
        <v>0</v>
      </c>
    </row>
    <row r="1518" spans="1:7" ht="15">
      <c r="A1518" s="81" t="s">
        <v>1390</v>
      </c>
      <c r="B1518" s="81">
        <v>2</v>
      </c>
      <c r="C1518" s="119">
        <v>0</v>
      </c>
      <c r="D1518" s="81" t="s">
        <v>1237</v>
      </c>
      <c r="E1518" s="81" t="b">
        <v>0</v>
      </c>
      <c r="F1518" s="81" t="b">
        <v>0</v>
      </c>
      <c r="G1518" s="81" t="b">
        <v>0</v>
      </c>
    </row>
    <row r="1519" spans="1:7" ht="15">
      <c r="A1519" s="81" t="s">
        <v>1654</v>
      </c>
      <c r="B1519" s="81">
        <v>2</v>
      </c>
      <c r="C1519" s="119">
        <v>0</v>
      </c>
      <c r="D1519" s="81" t="s">
        <v>1237</v>
      </c>
      <c r="E1519" s="81" t="b">
        <v>0</v>
      </c>
      <c r="F1519" s="81" t="b">
        <v>0</v>
      </c>
      <c r="G1519" s="81" t="b">
        <v>0</v>
      </c>
    </row>
    <row r="1520" spans="1:7" ht="15">
      <c r="A1520" s="81" t="s">
        <v>1289</v>
      </c>
      <c r="B1520" s="81">
        <v>2</v>
      </c>
      <c r="C1520" s="119">
        <v>0</v>
      </c>
      <c r="D1520" s="81" t="s">
        <v>1237</v>
      </c>
      <c r="E1520" s="81" t="b">
        <v>0</v>
      </c>
      <c r="F1520" s="81" t="b">
        <v>0</v>
      </c>
      <c r="G1520" s="81" t="b">
        <v>0</v>
      </c>
    </row>
    <row r="1521" spans="1:7" ht="15">
      <c r="A1521" s="81" t="s">
        <v>1291</v>
      </c>
      <c r="B1521" s="81">
        <v>2</v>
      </c>
      <c r="C1521" s="119">
        <v>0</v>
      </c>
      <c r="D1521" s="81" t="s">
        <v>1237</v>
      </c>
      <c r="E1521" s="81" t="b">
        <v>0</v>
      </c>
      <c r="F1521" s="81" t="b">
        <v>0</v>
      </c>
      <c r="G1521" s="81" t="b">
        <v>0</v>
      </c>
    </row>
    <row r="1522" spans="1:7" ht="15">
      <c r="A1522" s="81" t="s">
        <v>1281</v>
      </c>
      <c r="B1522" s="81">
        <v>2</v>
      </c>
      <c r="C1522" s="119">
        <v>0</v>
      </c>
      <c r="D1522" s="81" t="s">
        <v>1237</v>
      </c>
      <c r="E1522" s="81" t="b">
        <v>0</v>
      </c>
      <c r="F1522" s="81" t="b">
        <v>0</v>
      </c>
      <c r="G1522" s="81" t="b">
        <v>0</v>
      </c>
    </row>
    <row r="1523" spans="1:7" ht="15">
      <c r="A1523" s="81" t="s">
        <v>1874</v>
      </c>
      <c r="B1523" s="81">
        <v>2</v>
      </c>
      <c r="C1523" s="119">
        <v>0</v>
      </c>
      <c r="D1523" s="81" t="s">
        <v>1237</v>
      </c>
      <c r="E1523" s="81" t="b">
        <v>0</v>
      </c>
      <c r="F1523" s="81" t="b">
        <v>0</v>
      </c>
      <c r="G1523" s="81" t="b">
        <v>0</v>
      </c>
    </row>
    <row r="1524" spans="1:7" ht="15">
      <c r="A1524" s="81" t="s">
        <v>1636</v>
      </c>
      <c r="B1524" s="81">
        <v>2</v>
      </c>
      <c r="C1524" s="119">
        <v>0</v>
      </c>
      <c r="D1524" s="81" t="s">
        <v>1237</v>
      </c>
      <c r="E1524" s="81" t="b">
        <v>0</v>
      </c>
      <c r="F1524" s="81" t="b">
        <v>0</v>
      </c>
      <c r="G1524" s="81" t="b">
        <v>0</v>
      </c>
    </row>
    <row r="1525" spans="1:7" ht="15">
      <c r="A1525" s="81" t="s">
        <v>1875</v>
      </c>
      <c r="B1525" s="81">
        <v>2</v>
      </c>
      <c r="C1525" s="119">
        <v>0</v>
      </c>
      <c r="D1525" s="81" t="s">
        <v>1237</v>
      </c>
      <c r="E1525" s="81" t="b">
        <v>0</v>
      </c>
      <c r="F1525" s="81" t="b">
        <v>0</v>
      </c>
      <c r="G1525" s="81" t="b">
        <v>0</v>
      </c>
    </row>
    <row r="1526" spans="1:7" ht="15">
      <c r="A1526" s="81" t="s">
        <v>1876</v>
      </c>
      <c r="B1526" s="81">
        <v>2</v>
      </c>
      <c r="C1526" s="119">
        <v>0</v>
      </c>
      <c r="D1526" s="81" t="s">
        <v>1237</v>
      </c>
      <c r="E1526" s="81" t="b">
        <v>0</v>
      </c>
      <c r="F1526" s="81" t="b">
        <v>1</v>
      </c>
      <c r="G1526" s="81" t="b">
        <v>0</v>
      </c>
    </row>
    <row r="1527" spans="1:7" ht="15">
      <c r="A1527" s="81" t="s">
        <v>1336</v>
      </c>
      <c r="B1527" s="81">
        <v>2</v>
      </c>
      <c r="C1527" s="119">
        <v>0</v>
      </c>
      <c r="D1527" s="81" t="s">
        <v>1237</v>
      </c>
      <c r="E1527" s="81" t="b">
        <v>0</v>
      </c>
      <c r="F1527" s="81" t="b">
        <v>0</v>
      </c>
      <c r="G1527" s="81" t="b">
        <v>0</v>
      </c>
    </row>
    <row r="1528" spans="1:7" ht="15">
      <c r="A1528" s="81" t="s">
        <v>1877</v>
      </c>
      <c r="B1528" s="81">
        <v>2</v>
      </c>
      <c r="C1528" s="119">
        <v>0</v>
      </c>
      <c r="D1528" s="81" t="s">
        <v>1237</v>
      </c>
      <c r="E1528" s="81" t="b">
        <v>0</v>
      </c>
      <c r="F1528" s="81" t="b">
        <v>0</v>
      </c>
      <c r="G1528" s="81" t="b">
        <v>0</v>
      </c>
    </row>
    <row r="1529" spans="1:7" ht="15">
      <c r="A1529" s="81" t="s">
        <v>1878</v>
      </c>
      <c r="B1529" s="81">
        <v>2</v>
      </c>
      <c r="C1529" s="119">
        <v>0</v>
      </c>
      <c r="D1529" s="81" t="s">
        <v>1237</v>
      </c>
      <c r="E1529" s="81" t="b">
        <v>0</v>
      </c>
      <c r="F1529" s="81" t="b">
        <v>0</v>
      </c>
      <c r="G1529" s="81" t="b">
        <v>0</v>
      </c>
    </row>
    <row r="1530" spans="1:7" ht="15">
      <c r="A1530" s="81" t="s">
        <v>1394</v>
      </c>
      <c r="B1530" s="81">
        <v>2</v>
      </c>
      <c r="C1530" s="119">
        <v>0</v>
      </c>
      <c r="D1530" s="81" t="s">
        <v>1237</v>
      </c>
      <c r="E1530" s="81" t="b">
        <v>0</v>
      </c>
      <c r="F1530" s="81" t="b">
        <v>0</v>
      </c>
      <c r="G1530" s="81" t="b">
        <v>0</v>
      </c>
    </row>
    <row r="1531" spans="1:7" ht="15">
      <c r="A1531" s="81" t="s">
        <v>1879</v>
      </c>
      <c r="B1531" s="81">
        <v>2</v>
      </c>
      <c r="C1531" s="119">
        <v>0</v>
      </c>
      <c r="D1531" s="81" t="s">
        <v>1237</v>
      </c>
      <c r="E1531" s="81" t="b">
        <v>0</v>
      </c>
      <c r="F1531" s="81" t="b">
        <v>0</v>
      </c>
      <c r="G1531" s="81" t="b">
        <v>0</v>
      </c>
    </row>
    <row r="1532" spans="1:7" ht="15">
      <c r="A1532" s="81" t="s">
        <v>1293</v>
      </c>
      <c r="B1532" s="81">
        <v>2</v>
      </c>
      <c r="C1532" s="119">
        <v>0</v>
      </c>
      <c r="D1532" s="81" t="s">
        <v>1237</v>
      </c>
      <c r="E1532" s="81" t="b">
        <v>0</v>
      </c>
      <c r="F1532" s="81" t="b">
        <v>0</v>
      </c>
      <c r="G1532" s="81" t="b">
        <v>0</v>
      </c>
    </row>
    <row r="1533" spans="1:7" ht="15">
      <c r="A1533" s="81" t="s">
        <v>1880</v>
      </c>
      <c r="B1533" s="81">
        <v>2</v>
      </c>
      <c r="C1533" s="119">
        <v>0</v>
      </c>
      <c r="D1533" s="81" t="s">
        <v>1237</v>
      </c>
      <c r="E1533" s="81" t="b">
        <v>0</v>
      </c>
      <c r="F1533" s="81" t="b">
        <v>0</v>
      </c>
      <c r="G1533" s="81" t="b">
        <v>0</v>
      </c>
    </row>
    <row r="1534" spans="1:7" ht="15">
      <c r="A1534" s="81" t="s">
        <v>1286</v>
      </c>
      <c r="B1534" s="81">
        <v>2</v>
      </c>
      <c r="C1534" s="119">
        <v>0</v>
      </c>
      <c r="D1534" s="81" t="s">
        <v>1237</v>
      </c>
      <c r="E1534" s="81" t="b">
        <v>0</v>
      </c>
      <c r="F1534" s="81" t="b">
        <v>0</v>
      </c>
      <c r="G1534" s="81" t="b">
        <v>0</v>
      </c>
    </row>
    <row r="1535" spans="1:7" ht="15">
      <c r="A1535" s="81" t="s">
        <v>1881</v>
      </c>
      <c r="B1535" s="81">
        <v>2</v>
      </c>
      <c r="C1535" s="119">
        <v>0</v>
      </c>
      <c r="D1535" s="81" t="s">
        <v>1237</v>
      </c>
      <c r="E1535" s="81" t="b">
        <v>0</v>
      </c>
      <c r="F1535" s="81" t="b">
        <v>0</v>
      </c>
      <c r="G1535" s="81" t="b">
        <v>0</v>
      </c>
    </row>
    <row r="1536" spans="1:7" ht="15">
      <c r="A1536" s="81" t="s">
        <v>1882</v>
      </c>
      <c r="B1536" s="81">
        <v>2</v>
      </c>
      <c r="C1536" s="119">
        <v>0</v>
      </c>
      <c r="D1536" s="81" t="s">
        <v>1237</v>
      </c>
      <c r="E1536" s="81" t="b">
        <v>0</v>
      </c>
      <c r="F1536" s="81" t="b">
        <v>0</v>
      </c>
      <c r="G1536" s="81" t="b">
        <v>0</v>
      </c>
    </row>
    <row r="1537" spans="1:7" ht="15">
      <c r="A1537" s="81" t="s">
        <v>1617</v>
      </c>
      <c r="B1537" s="81">
        <v>2</v>
      </c>
      <c r="C1537" s="119">
        <v>0</v>
      </c>
      <c r="D1537" s="81" t="s">
        <v>1237</v>
      </c>
      <c r="E1537" s="81" t="b">
        <v>0</v>
      </c>
      <c r="F1537" s="81" t="b">
        <v>0</v>
      </c>
      <c r="G1537" s="81" t="b">
        <v>0</v>
      </c>
    </row>
    <row r="1538" spans="1:7" ht="15">
      <c r="A1538" s="81" t="s">
        <v>1883</v>
      </c>
      <c r="B1538" s="81">
        <v>2</v>
      </c>
      <c r="C1538" s="119">
        <v>0</v>
      </c>
      <c r="D1538" s="81" t="s">
        <v>1237</v>
      </c>
      <c r="E1538" s="81" t="b">
        <v>0</v>
      </c>
      <c r="F1538" s="81" t="b">
        <v>0</v>
      </c>
      <c r="G1538" s="81" t="b">
        <v>0</v>
      </c>
    </row>
    <row r="1539" spans="1:7" ht="15">
      <c r="A1539" s="81" t="s">
        <v>1884</v>
      </c>
      <c r="B1539" s="81">
        <v>2</v>
      </c>
      <c r="C1539" s="119">
        <v>0</v>
      </c>
      <c r="D1539" s="81" t="s">
        <v>1237</v>
      </c>
      <c r="E1539" s="81" t="b">
        <v>0</v>
      </c>
      <c r="F1539" s="81" t="b">
        <v>0</v>
      </c>
      <c r="G1539" s="81" t="b">
        <v>0</v>
      </c>
    </row>
    <row r="1540" spans="1:7" ht="15">
      <c r="A1540" s="81" t="s">
        <v>1885</v>
      </c>
      <c r="B1540" s="81">
        <v>2</v>
      </c>
      <c r="C1540" s="119">
        <v>0</v>
      </c>
      <c r="D1540" s="81" t="s">
        <v>1237</v>
      </c>
      <c r="E1540" s="81" t="b">
        <v>0</v>
      </c>
      <c r="F1540" s="81" t="b">
        <v>0</v>
      </c>
      <c r="G1540" s="81" t="b">
        <v>0</v>
      </c>
    </row>
    <row r="1541" spans="1:7" ht="15">
      <c r="A1541" s="81" t="s">
        <v>1886</v>
      </c>
      <c r="B1541" s="81">
        <v>2</v>
      </c>
      <c r="C1541" s="119">
        <v>0</v>
      </c>
      <c r="D1541" s="81" t="s">
        <v>1237</v>
      </c>
      <c r="E1541" s="81" t="b">
        <v>0</v>
      </c>
      <c r="F1541" s="81" t="b">
        <v>0</v>
      </c>
      <c r="G1541" s="81" t="b">
        <v>0</v>
      </c>
    </row>
    <row r="1542" spans="1:7" ht="15">
      <c r="A1542" s="81" t="s">
        <v>1887</v>
      </c>
      <c r="B1542" s="81">
        <v>2</v>
      </c>
      <c r="C1542" s="119">
        <v>0</v>
      </c>
      <c r="D1542" s="81" t="s">
        <v>1237</v>
      </c>
      <c r="E1542" s="81" t="b">
        <v>0</v>
      </c>
      <c r="F1542" s="81" t="b">
        <v>0</v>
      </c>
      <c r="G1542" s="81" t="b">
        <v>0</v>
      </c>
    </row>
    <row r="1543" spans="1:7" ht="15">
      <c r="A1543" s="81" t="s">
        <v>1366</v>
      </c>
      <c r="B1543" s="81">
        <v>2</v>
      </c>
      <c r="C1543" s="119">
        <v>0</v>
      </c>
      <c r="D1543" s="81" t="s">
        <v>1237</v>
      </c>
      <c r="E1543" s="81" t="b">
        <v>0</v>
      </c>
      <c r="F1543" s="81" t="b">
        <v>0</v>
      </c>
      <c r="G1543" s="81" t="b">
        <v>0</v>
      </c>
    </row>
    <row r="1544" spans="1:7" ht="15">
      <c r="A1544" s="81" t="s">
        <v>1888</v>
      </c>
      <c r="B1544" s="81">
        <v>2</v>
      </c>
      <c r="C1544" s="119">
        <v>0</v>
      </c>
      <c r="D1544" s="81" t="s">
        <v>1237</v>
      </c>
      <c r="E1544" s="81" t="b">
        <v>0</v>
      </c>
      <c r="F1544" s="81" t="b">
        <v>0</v>
      </c>
      <c r="G1544" s="81" t="b">
        <v>0</v>
      </c>
    </row>
    <row r="1545" spans="1:7" ht="15">
      <c r="A1545" s="81" t="s">
        <v>1889</v>
      </c>
      <c r="B1545" s="81">
        <v>2</v>
      </c>
      <c r="C1545" s="119">
        <v>0</v>
      </c>
      <c r="D1545" s="81" t="s">
        <v>1237</v>
      </c>
      <c r="E1545" s="81" t="b">
        <v>0</v>
      </c>
      <c r="F1545" s="81" t="b">
        <v>0</v>
      </c>
      <c r="G1545" s="81" t="b">
        <v>0</v>
      </c>
    </row>
    <row r="1546" spans="1:7" ht="15">
      <c r="A1546" s="81" t="s">
        <v>1890</v>
      </c>
      <c r="B1546" s="81">
        <v>2</v>
      </c>
      <c r="C1546" s="119">
        <v>0</v>
      </c>
      <c r="D1546" s="81" t="s">
        <v>1237</v>
      </c>
      <c r="E1546" s="81" t="b">
        <v>0</v>
      </c>
      <c r="F1546" s="81" t="b">
        <v>0</v>
      </c>
      <c r="G1546" s="81" t="b">
        <v>0</v>
      </c>
    </row>
    <row r="1547" spans="1:7" ht="15">
      <c r="A1547" s="81" t="s">
        <v>1891</v>
      </c>
      <c r="B1547" s="81">
        <v>2</v>
      </c>
      <c r="C1547" s="119">
        <v>0</v>
      </c>
      <c r="D1547" s="81" t="s">
        <v>1237</v>
      </c>
      <c r="E1547" s="81" t="b">
        <v>0</v>
      </c>
      <c r="F1547" s="81" t="b">
        <v>0</v>
      </c>
      <c r="G1547" s="81" t="b">
        <v>0</v>
      </c>
    </row>
    <row r="1548" spans="1:7" ht="15">
      <c r="A1548" s="81" t="s">
        <v>1326</v>
      </c>
      <c r="B1548" s="81">
        <v>2</v>
      </c>
      <c r="C1548" s="119">
        <v>0</v>
      </c>
      <c r="D1548" s="81" t="s">
        <v>1237</v>
      </c>
      <c r="E1548" s="81" t="b">
        <v>0</v>
      </c>
      <c r="F1548" s="81" t="b">
        <v>0</v>
      </c>
      <c r="G1548" s="81" t="b">
        <v>0</v>
      </c>
    </row>
    <row r="1549" spans="1:7" ht="15">
      <c r="A1549" s="81" t="s">
        <v>1892</v>
      </c>
      <c r="B1549" s="81">
        <v>2</v>
      </c>
      <c r="C1549" s="119">
        <v>0</v>
      </c>
      <c r="D1549" s="81" t="s">
        <v>1237</v>
      </c>
      <c r="E1549" s="81" t="b">
        <v>0</v>
      </c>
      <c r="F1549" s="81" t="b">
        <v>0</v>
      </c>
      <c r="G1549" s="81" t="b">
        <v>0</v>
      </c>
    </row>
    <row r="1550" spans="1:7" ht="15">
      <c r="A1550" s="81" t="s">
        <v>1505</v>
      </c>
      <c r="B1550" s="81">
        <v>2</v>
      </c>
      <c r="C1550" s="119">
        <v>0</v>
      </c>
      <c r="D1550" s="81" t="s">
        <v>1237</v>
      </c>
      <c r="E1550" s="81" t="b">
        <v>0</v>
      </c>
      <c r="F1550" s="81" t="b">
        <v>0</v>
      </c>
      <c r="G1550" s="81" t="b">
        <v>0</v>
      </c>
    </row>
    <row r="1551" spans="1:7" ht="15">
      <c r="A1551" s="81" t="s">
        <v>1491</v>
      </c>
      <c r="B1551" s="81">
        <v>2</v>
      </c>
      <c r="C1551" s="119">
        <v>0</v>
      </c>
      <c r="D1551" s="81" t="s">
        <v>1237</v>
      </c>
      <c r="E1551" s="81" t="b">
        <v>0</v>
      </c>
      <c r="F1551" s="81" t="b">
        <v>0</v>
      </c>
      <c r="G1551" s="81" t="b">
        <v>0</v>
      </c>
    </row>
    <row r="1552" spans="1:7" ht="15">
      <c r="A1552" s="81" t="s">
        <v>1641</v>
      </c>
      <c r="B1552" s="81">
        <v>2</v>
      </c>
      <c r="C1552" s="119">
        <v>0</v>
      </c>
      <c r="D1552" s="81" t="s">
        <v>1237</v>
      </c>
      <c r="E1552" s="81" t="b">
        <v>0</v>
      </c>
      <c r="F1552" s="81" t="b">
        <v>0</v>
      </c>
      <c r="G1552" s="81" t="b">
        <v>0</v>
      </c>
    </row>
    <row r="1553" spans="1:7" ht="15">
      <c r="A1553" s="81" t="s">
        <v>1333</v>
      </c>
      <c r="B1553" s="81">
        <v>2</v>
      </c>
      <c r="C1553" s="119">
        <v>0</v>
      </c>
      <c r="D1553" s="81" t="s">
        <v>1237</v>
      </c>
      <c r="E1553" s="81" t="b">
        <v>0</v>
      </c>
      <c r="F1553" s="81" t="b">
        <v>0</v>
      </c>
      <c r="G1553" s="81" t="b">
        <v>0</v>
      </c>
    </row>
    <row r="1554" spans="1:7" ht="15">
      <c r="A1554" s="81" t="s">
        <v>1893</v>
      </c>
      <c r="B1554" s="81">
        <v>2</v>
      </c>
      <c r="C1554" s="119">
        <v>0</v>
      </c>
      <c r="D1554" s="81" t="s">
        <v>1237</v>
      </c>
      <c r="E1554" s="81" t="b">
        <v>0</v>
      </c>
      <c r="F1554" s="81" t="b">
        <v>0</v>
      </c>
      <c r="G1554" s="81" t="b">
        <v>0</v>
      </c>
    </row>
    <row r="1555" spans="1:7" ht="15">
      <c r="A1555" s="81" t="s">
        <v>1655</v>
      </c>
      <c r="B1555" s="81">
        <v>2</v>
      </c>
      <c r="C1555" s="119">
        <v>0</v>
      </c>
      <c r="D1555" s="81" t="s">
        <v>1237</v>
      </c>
      <c r="E1555" s="81" t="b">
        <v>0</v>
      </c>
      <c r="F1555" s="81" t="b">
        <v>0</v>
      </c>
      <c r="G1555" s="81" t="b">
        <v>0</v>
      </c>
    </row>
    <row r="1556" spans="1:7" ht="15">
      <c r="A1556" s="81" t="s">
        <v>1619</v>
      </c>
      <c r="B1556" s="81">
        <v>2</v>
      </c>
      <c r="C1556" s="119">
        <v>0</v>
      </c>
      <c r="D1556" s="81" t="s">
        <v>1237</v>
      </c>
      <c r="E1556" s="81" t="b">
        <v>0</v>
      </c>
      <c r="F1556" s="81" t="b">
        <v>0</v>
      </c>
      <c r="G1556" s="81" t="b">
        <v>0</v>
      </c>
    </row>
    <row r="1557" spans="1:7" ht="15">
      <c r="A1557" s="81" t="s">
        <v>491</v>
      </c>
      <c r="B1557" s="81">
        <v>2</v>
      </c>
      <c r="C1557" s="119">
        <v>0</v>
      </c>
      <c r="D1557" s="81" t="s">
        <v>1237</v>
      </c>
      <c r="E1557" s="81" t="b">
        <v>0</v>
      </c>
      <c r="F1557" s="81" t="b">
        <v>0</v>
      </c>
      <c r="G1557" s="81" t="b">
        <v>0</v>
      </c>
    </row>
    <row r="1558" spans="1:7" ht="15">
      <c r="A1558" s="81" t="s">
        <v>1894</v>
      </c>
      <c r="B1558" s="81">
        <v>2</v>
      </c>
      <c r="C1558" s="119">
        <v>0</v>
      </c>
      <c r="D1558" s="81" t="s">
        <v>1237</v>
      </c>
      <c r="E1558" s="81" t="b">
        <v>0</v>
      </c>
      <c r="F1558" s="81" t="b">
        <v>0</v>
      </c>
      <c r="G1558" s="81" t="b">
        <v>0</v>
      </c>
    </row>
    <row r="1559" spans="1:7" ht="15">
      <c r="A1559" s="81" t="s">
        <v>1895</v>
      </c>
      <c r="B1559" s="81">
        <v>2</v>
      </c>
      <c r="C1559" s="119">
        <v>0</v>
      </c>
      <c r="D1559" s="81" t="s">
        <v>1237</v>
      </c>
      <c r="E1559" s="81" t="b">
        <v>0</v>
      </c>
      <c r="F1559" s="81" t="b">
        <v>0</v>
      </c>
      <c r="G1559" s="81" t="b">
        <v>0</v>
      </c>
    </row>
    <row r="1560" spans="1:7" ht="15">
      <c r="A1560" s="81" t="s">
        <v>1355</v>
      </c>
      <c r="B1560" s="81">
        <v>2</v>
      </c>
      <c r="C1560" s="119">
        <v>0</v>
      </c>
      <c r="D1560" s="81" t="s">
        <v>1237</v>
      </c>
      <c r="E1560" s="81" t="b">
        <v>0</v>
      </c>
      <c r="F1560" s="81" t="b">
        <v>0</v>
      </c>
      <c r="G1560" s="81" t="b">
        <v>0</v>
      </c>
    </row>
    <row r="1561" spans="1:7" ht="15">
      <c r="A1561" s="81" t="s">
        <v>1398</v>
      </c>
      <c r="B1561" s="81">
        <v>2</v>
      </c>
      <c r="C1561" s="119">
        <v>0</v>
      </c>
      <c r="D1561" s="81" t="s">
        <v>1237</v>
      </c>
      <c r="E1561" s="81" t="b">
        <v>0</v>
      </c>
      <c r="F1561" s="81" t="b">
        <v>0</v>
      </c>
      <c r="G1561" s="81" t="b">
        <v>0</v>
      </c>
    </row>
    <row r="1562" spans="1:7" ht="15">
      <c r="A1562" s="81" t="s">
        <v>1656</v>
      </c>
      <c r="B1562" s="81">
        <v>2</v>
      </c>
      <c r="C1562" s="119">
        <v>0</v>
      </c>
      <c r="D1562" s="81" t="s">
        <v>1237</v>
      </c>
      <c r="E1562" s="81" t="b">
        <v>0</v>
      </c>
      <c r="F1562" s="81" t="b">
        <v>0</v>
      </c>
      <c r="G1562" s="81" t="b">
        <v>0</v>
      </c>
    </row>
    <row r="1563" spans="1:7" ht="15">
      <c r="A1563" s="81" t="s">
        <v>1320</v>
      </c>
      <c r="B1563" s="81">
        <v>2</v>
      </c>
      <c r="C1563" s="119">
        <v>0</v>
      </c>
      <c r="D1563" s="81" t="s">
        <v>1237</v>
      </c>
      <c r="E1563" s="81" t="b">
        <v>0</v>
      </c>
      <c r="F1563" s="81" t="b">
        <v>0</v>
      </c>
      <c r="G1563" s="81" t="b">
        <v>0</v>
      </c>
    </row>
    <row r="1564" spans="1:7" ht="15">
      <c r="A1564" s="81" t="s">
        <v>1313</v>
      </c>
      <c r="B1564" s="81">
        <v>2</v>
      </c>
      <c r="C1564" s="119">
        <v>0</v>
      </c>
      <c r="D1564" s="81" t="s">
        <v>1237</v>
      </c>
      <c r="E1564" s="81" t="b">
        <v>0</v>
      </c>
      <c r="F1564" s="81" t="b">
        <v>0</v>
      </c>
      <c r="G1564" s="81" t="b">
        <v>0</v>
      </c>
    </row>
    <row r="1565" spans="1:7" ht="15">
      <c r="A1565" s="81" t="s">
        <v>439</v>
      </c>
      <c r="B1565" s="81">
        <v>2</v>
      </c>
      <c r="C1565" s="119">
        <v>0</v>
      </c>
      <c r="D1565" s="81" t="s">
        <v>1237</v>
      </c>
      <c r="E1565" s="81" t="b">
        <v>0</v>
      </c>
      <c r="F1565" s="81" t="b">
        <v>0</v>
      </c>
      <c r="G1565" s="81" t="b">
        <v>0</v>
      </c>
    </row>
    <row r="1566" spans="1:7" ht="15">
      <c r="A1566" s="81" t="s">
        <v>1506</v>
      </c>
      <c r="B1566" s="81">
        <v>2</v>
      </c>
      <c r="C1566" s="119">
        <v>0</v>
      </c>
      <c r="D1566" s="81" t="s">
        <v>1237</v>
      </c>
      <c r="E1566" s="81" t="b">
        <v>0</v>
      </c>
      <c r="F1566" s="81" t="b">
        <v>0</v>
      </c>
      <c r="G1566" s="81" t="b">
        <v>0</v>
      </c>
    </row>
    <row r="1567" spans="1:7" ht="15">
      <c r="A1567" s="81" t="s">
        <v>1657</v>
      </c>
      <c r="B1567" s="81">
        <v>2</v>
      </c>
      <c r="C1567" s="119">
        <v>0</v>
      </c>
      <c r="D1567" s="81" t="s">
        <v>1237</v>
      </c>
      <c r="E1567" s="81" t="b">
        <v>0</v>
      </c>
      <c r="F1567" s="81" t="b">
        <v>0</v>
      </c>
      <c r="G1567" s="81" t="b">
        <v>0</v>
      </c>
    </row>
    <row r="1568" spans="1:7" ht="15">
      <c r="A1568" s="81" t="s">
        <v>1647</v>
      </c>
      <c r="B1568" s="81">
        <v>2</v>
      </c>
      <c r="C1568" s="119">
        <v>0</v>
      </c>
      <c r="D1568" s="81" t="s">
        <v>1237</v>
      </c>
      <c r="E1568" s="81" t="b">
        <v>0</v>
      </c>
      <c r="F1568" s="81" t="b">
        <v>0</v>
      </c>
      <c r="G1568" s="81" t="b">
        <v>0</v>
      </c>
    </row>
    <row r="1569" spans="1:7" ht="15">
      <c r="A1569" s="81" t="s">
        <v>1401</v>
      </c>
      <c r="B1569" s="81">
        <v>2</v>
      </c>
      <c r="C1569" s="119">
        <v>0</v>
      </c>
      <c r="D1569" s="81" t="s">
        <v>1237</v>
      </c>
      <c r="E1569" s="81" t="b">
        <v>0</v>
      </c>
      <c r="F1569" s="81" t="b">
        <v>0</v>
      </c>
      <c r="G1569" s="81" t="b">
        <v>0</v>
      </c>
    </row>
    <row r="1570" spans="1:7" ht="15">
      <c r="A1570" s="81" t="s">
        <v>1658</v>
      </c>
      <c r="B1570" s="81">
        <v>2</v>
      </c>
      <c r="C1570" s="119">
        <v>0</v>
      </c>
      <c r="D1570" s="81" t="s">
        <v>1237</v>
      </c>
      <c r="E1570" s="81" t="b">
        <v>0</v>
      </c>
      <c r="F1570" s="81" t="b">
        <v>0</v>
      </c>
      <c r="G1570" s="81" t="b">
        <v>0</v>
      </c>
    </row>
    <row r="1571" spans="1:7" ht="15">
      <c r="A1571" s="81" t="s">
        <v>1304</v>
      </c>
      <c r="B1571" s="81">
        <v>2</v>
      </c>
      <c r="C1571" s="119">
        <v>0</v>
      </c>
      <c r="D1571" s="81" t="s">
        <v>1237</v>
      </c>
      <c r="E1571" s="81" t="b">
        <v>0</v>
      </c>
      <c r="F1571" s="81" t="b">
        <v>0</v>
      </c>
      <c r="G1571" s="81" t="b">
        <v>0</v>
      </c>
    </row>
    <row r="1572" spans="1:7" ht="15">
      <c r="A1572" s="81" t="s">
        <v>1498</v>
      </c>
      <c r="B1572" s="81">
        <v>2</v>
      </c>
      <c r="C1572" s="119">
        <v>0</v>
      </c>
      <c r="D1572" s="81" t="s">
        <v>1237</v>
      </c>
      <c r="E1572" s="81" t="b">
        <v>0</v>
      </c>
      <c r="F1572" s="81" t="b">
        <v>0</v>
      </c>
      <c r="G1572" s="81" t="b">
        <v>0</v>
      </c>
    </row>
    <row r="1573" spans="1:7" ht="15">
      <c r="A1573" s="81" t="s">
        <v>1659</v>
      </c>
      <c r="B1573" s="81">
        <v>2</v>
      </c>
      <c r="C1573" s="119">
        <v>0</v>
      </c>
      <c r="D1573" s="81" t="s">
        <v>1237</v>
      </c>
      <c r="E1573" s="81" t="b">
        <v>0</v>
      </c>
      <c r="F1573" s="81" t="b">
        <v>0</v>
      </c>
      <c r="G1573" s="81" t="b">
        <v>0</v>
      </c>
    </row>
    <row r="1574" spans="1:7" ht="15">
      <c r="A1574" s="81" t="s">
        <v>1287</v>
      </c>
      <c r="B1574" s="81">
        <v>2</v>
      </c>
      <c r="C1574" s="119">
        <v>0</v>
      </c>
      <c r="D1574" s="81" t="s">
        <v>1237</v>
      </c>
      <c r="E1574" s="81" t="b">
        <v>0</v>
      </c>
      <c r="F1574" s="81" t="b">
        <v>0</v>
      </c>
      <c r="G1574" s="81" t="b">
        <v>0</v>
      </c>
    </row>
    <row r="1575" spans="1:7" ht="15">
      <c r="A1575" s="81" t="s">
        <v>1896</v>
      </c>
      <c r="B1575" s="81">
        <v>2</v>
      </c>
      <c r="C1575" s="119">
        <v>0</v>
      </c>
      <c r="D1575" s="81" t="s">
        <v>1237</v>
      </c>
      <c r="E1575" s="81" t="b">
        <v>0</v>
      </c>
      <c r="F1575" s="81" t="b">
        <v>0</v>
      </c>
      <c r="G1575" s="81" t="b">
        <v>0</v>
      </c>
    </row>
    <row r="1576" spans="1:7" ht="15">
      <c r="A1576" s="81" t="s">
        <v>1437</v>
      </c>
      <c r="B1576" s="81">
        <v>2</v>
      </c>
      <c r="C1576" s="119">
        <v>0</v>
      </c>
      <c r="D1576" s="81" t="s">
        <v>1237</v>
      </c>
      <c r="E1576" s="81" t="b">
        <v>0</v>
      </c>
      <c r="F1576" s="81" t="b">
        <v>0</v>
      </c>
      <c r="G1576" s="81" t="b">
        <v>0</v>
      </c>
    </row>
    <row r="1577" spans="1:7" ht="15">
      <c r="A1577" s="81" t="s">
        <v>1292</v>
      </c>
      <c r="B1577" s="81">
        <v>2</v>
      </c>
      <c r="C1577" s="119">
        <v>0</v>
      </c>
      <c r="D1577" s="81" t="s">
        <v>1237</v>
      </c>
      <c r="E1577" s="81" t="b">
        <v>0</v>
      </c>
      <c r="F1577" s="81" t="b">
        <v>0</v>
      </c>
      <c r="G1577" s="81" t="b">
        <v>0</v>
      </c>
    </row>
    <row r="1578" spans="1:7" ht="15">
      <c r="A1578" s="81" t="s">
        <v>1507</v>
      </c>
      <c r="B1578" s="81">
        <v>2</v>
      </c>
      <c r="C1578" s="119">
        <v>0</v>
      </c>
      <c r="D1578" s="81" t="s">
        <v>1237</v>
      </c>
      <c r="E1578" s="81" t="b">
        <v>0</v>
      </c>
      <c r="F1578" s="81" t="b">
        <v>0</v>
      </c>
      <c r="G1578" s="81" t="b">
        <v>0</v>
      </c>
    </row>
    <row r="1579" spans="1:7" ht="15">
      <c r="A1579" s="81" t="s">
        <v>1897</v>
      </c>
      <c r="B1579" s="81">
        <v>2</v>
      </c>
      <c r="C1579" s="119">
        <v>0</v>
      </c>
      <c r="D1579" s="81" t="s">
        <v>1237</v>
      </c>
      <c r="E1579" s="81" t="b">
        <v>0</v>
      </c>
      <c r="F1579" s="81" t="b">
        <v>0</v>
      </c>
      <c r="G1579" s="81" t="b">
        <v>0</v>
      </c>
    </row>
    <row r="1580" spans="1:7" ht="15">
      <c r="A1580" s="81" t="s">
        <v>1296</v>
      </c>
      <c r="B1580" s="81">
        <v>2</v>
      </c>
      <c r="C1580" s="119">
        <v>0</v>
      </c>
      <c r="D1580" s="81" t="s">
        <v>1237</v>
      </c>
      <c r="E1580" s="81" t="b">
        <v>0</v>
      </c>
      <c r="F1580" s="81" t="b">
        <v>0</v>
      </c>
      <c r="G1580" s="81" t="b">
        <v>0</v>
      </c>
    </row>
    <row r="1581" spans="1:7" ht="15">
      <c r="A1581" s="81" t="s">
        <v>1898</v>
      </c>
      <c r="B1581" s="81">
        <v>2</v>
      </c>
      <c r="C1581" s="119">
        <v>0</v>
      </c>
      <c r="D1581" s="81" t="s">
        <v>1237</v>
      </c>
      <c r="E1581" s="81" t="b">
        <v>0</v>
      </c>
      <c r="F1581" s="81" t="b">
        <v>0</v>
      </c>
      <c r="G1581" s="81" t="b">
        <v>0</v>
      </c>
    </row>
    <row r="1582" spans="1:7" ht="15">
      <c r="A1582" s="81" t="s">
        <v>1280</v>
      </c>
      <c r="B1582" s="81">
        <v>2</v>
      </c>
      <c r="C1582" s="119">
        <v>0</v>
      </c>
      <c r="D1582" s="81" t="s">
        <v>1237</v>
      </c>
      <c r="E1582" s="81" t="b">
        <v>0</v>
      </c>
      <c r="F1582" s="81" t="b">
        <v>0</v>
      </c>
      <c r="G1582" s="81" t="b">
        <v>0</v>
      </c>
    </row>
    <row r="1583" spans="1:7" ht="15">
      <c r="A1583" s="81" t="s">
        <v>1899</v>
      </c>
      <c r="B1583" s="81">
        <v>2</v>
      </c>
      <c r="C1583" s="119">
        <v>0</v>
      </c>
      <c r="D1583" s="81" t="s">
        <v>1237</v>
      </c>
      <c r="E1583" s="81" t="b">
        <v>0</v>
      </c>
      <c r="F1583" s="81" t="b">
        <v>0</v>
      </c>
      <c r="G1583" s="81" t="b">
        <v>0</v>
      </c>
    </row>
    <row r="1584" spans="1:7" ht="15">
      <c r="A1584" s="81" t="s">
        <v>1900</v>
      </c>
      <c r="B1584" s="81">
        <v>2</v>
      </c>
      <c r="C1584" s="119">
        <v>0</v>
      </c>
      <c r="D1584" s="81" t="s">
        <v>1237</v>
      </c>
      <c r="E1584" s="81" t="b">
        <v>0</v>
      </c>
      <c r="F1584" s="81" t="b">
        <v>0</v>
      </c>
      <c r="G1584" s="81" t="b">
        <v>0</v>
      </c>
    </row>
    <row r="1585" spans="1:7" ht="15">
      <c r="A1585" s="81" t="s">
        <v>1901</v>
      </c>
      <c r="B1585" s="81">
        <v>2</v>
      </c>
      <c r="C1585" s="119">
        <v>0</v>
      </c>
      <c r="D1585" s="81" t="s">
        <v>1237</v>
      </c>
      <c r="E1585" s="81" t="b">
        <v>0</v>
      </c>
      <c r="F1585" s="81" t="b">
        <v>0</v>
      </c>
      <c r="G1585" s="81" t="b">
        <v>0</v>
      </c>
    </row>
    <row r="1586" spans="1:7" ht="15">
      <c r="A1586" s="81" t="s">
        <v>1902</v>
      </c>
      <c r="B1586" s="81">
        <v>2</v>
      </c>
      <c r="C1586" s="119">
        <v>0</v>
      </c>
      <c r="D1586" s="81" t="s">
        <v>1237</v>
      </c>
      <c r="E1586" s="81" t="b">
        <v>0</v>
      </c>
      <c r="F1586" s="81" t="b">
        <v>0</v>
      </c>
      <c r="G1586" s="81" t="b">
        <v>0</v>
      </c>
    </row>
    <row r="1587" spans="1:7" ht="15">
      <c r="A1587" s="81" t="s">
        <v>1903</v>
      </c>
      <c r="B1587" s="81">
        <v>2</v>
      </c>
      <c r="C1587" s="119">
        <v>0</v>
      </c>
      <c r="D1587" s="81" t="s">
        <v>1237</v>
      </c>
      <c r="E1587" s="81" t="b">
        <v>0</v>
      </c>
      <c r="F1587" s="81" t="b">
        <v>0</v>
      </c>
      <c r="G1587" s="81" t="b">
        <v>0</v>
      </c>
    </row>
    <row r="1588" spans="1:7" ht="15">
      <c r="A1588" s="81" t="s">
        <v>848</v>
      </c>
      <c r="B1588" s="81">
        <v>2</v>
      </c>
      <c r="C1588" s="119">
        <v>0</v>
      </c>
      <c r="D1588" s="81" t="s">
        <v>1237</v>
      </c>
      <c r="E1588" s="81" t="b">
        <v>0</v>
      </c>
      <c r="F1588" s="81" t="b">
        <v>0</v>
      </c>
      <c r="G1588" s="81" t="b">
        <v>0</v>
      </c>
    </row>
    <row r="1589" spans="1:7" ht="15">
      <c r="A1589" s="81" t="s">
        <v>1904</v>
      </c>
      <c r="B1589" s="81">
        <v>2</v>
      </c>
      <c r="C1589" s="119">
        <v>0</v>
      </c>
      <c r="D1589" s="81" t="s">
        <v>1237</v>
      </c>
      <c r="E1589" s="81" t="b">
        <v>0</v>
      </c>
      <c r="F1589" s="81" t="b">
        <v>0</v>
      </c>
      <c r="G1589" s="81" t="b">
        <v>0</v>
      </c>
    </row>
    <row r="1590" spans="1:7" ht="15">
      <c r="A1590" s="81" t="s">
        <v>1508</v>
      </c>
      <c r="B1590" s="81">
        <v>2</v>
      </c>
      <c r="C1590" s="119">
        <v>0</v>
      </c>
      <c r="D1590" s="81" t="s">
        <v>1237</v>
      </c>
      <c r="E1590" s="81" t="b">
        <v>0</v>
      </c>
      <c r="F1590" s="81" t="b">
        <v>0</v>
      </c>
      <c r="G1590" s="81" t="b">
        <v>0</v>
      </c>
    </row>
    <row r="1591" spans="1:7" ht="15">
      <c r="A1591" s="81" t="s">
        <v>1301</v>
      </c>
      <c r="B1591" s="81">
        <v>18</v>
      </c>
      <c r="C1591" s="119">
        <v>0.011217071609815773</v>
      </c>
      <c r="D1591" s="81" t="s">
        <v>1238</v>
      </c>
      <c r="E1591" s="81" t="b">
        <v>0</v>
      </c>
      <c r="F1591" s="81" t="b">
        <v>0</v>
      </c>
      <c r="G1591" s="81" t="b">
        <v>0</v>
      </c>
    </row>
    <row r="1592" spans="1:7" ht="15">
      <c r="A1592" s="81" t="s">
        <v>1317</v>
      </c>
      <c r="B1592" s="81">
        <v>12</v>
      </c>
      <c r="C1592" s="119">
        <v>0</v>
      </c>
      <c r="D1592" s="81" t="s">
        <v>1238</v>
      </c>
      <c r="E1592" s="81" t="b">
        <v>0</v>
      </c>
      <c r="F1592" s="81" t="b">
        <v>0</v>
      </c>
      <c r="G1592" s="81" t="b">
        <v>0</v>
      </c>
    </row>
    <row r="1593" spans="1:7" ht="15">
      <c r="A1593" s="81" t="s">
        <v>1306</v>
      </c>
      <c r="B1593" s="81">
        <v>9</v>
      </c>
      <c r="C1593" s="119">
        <v>0.005608535804907886</v>
      </c>
      <c r="D1593" s="81" t="s">
        <v>1238</v>
      </c>
      <c r="E1593" s="81" t="b">
        <v>0</v>
      </c>
      <c r="F1593" s="81" t="b">
        <v>0</v>
      </c>
      <c r="G1593" s="81" t="b">
        <v>0</v>
      </c>
    </row>
    <row r="1594" spans="1:7" ht="15">
      <c r="A1594" s="81" t="s">
        <v>1287</v>
      </c>
      <c r="B1594" s="81">
        <v>6</v>
      </c>
      <c r="C1594" s="119">
        <v>0.003739023869938591</v>
      </c>
      <c r="D1594" s="81" t="s">
        <v>1238</v>
      </c>
      <c r="E1594" s="81" t="b">
        <v>0</v>
      </c>
      <c r="F1594" s="81" t="b">
        <v>0</v>
      </c>
      <c r="G1594" s="81" t="b">
        <v>0</v>
      </c>
    </row>
    <row r="1595" spans="1:7" ht="15">
      <c r="A1595" s="81" t="s">
        <v>1281</v>
      </c>
      <c r="B1595" s="81">
        <v>6</v>
      </c>
      <c r="C1595" s="119">
        <v>0.003739023869938591</v>
      </c>
      <c r="D1595" s="81" t="s">
        <v>1238</v>
      </c>
      <c r="E1595" s="81" t="b">
        <v>0</v>
      </c>
      <c r="F1595" s="81" t="b">
        <v>0</v>
      </c>
      <c r="G1595" s="81" t="b">
        <v>0</v>
      </c>
    </row>
    <row r="1596" spans="1:7" ht="15">
      <c r="A1596" s="81" t="s">
        <v>1453</v>
      </c>
      <c r="B1596" s="81">
        <v>5</v>
      </c>
      <c r="C1596" s="119">
        <v>0</v>
      </c>
      <c r="D1596" s="81" t="s">
        <v>1238</v>
      </c>
      <c r="E1596" s="81" t="b">
        <v>0</v>
      </c>
      <c r="F1596" s="81" t="b">
        <v>0</v>
      </c>
      <c r="G1596" s="81" t="b">
        <v>0</v>
      </c>
    </row>
    <row r="1597" spans="1:7" ht="15">
      <c r="A1597" s="81" t="s">
        <v>1303</v>
      </c>
      <c r="B1597" s="81">
        <v>5</v>
      </c>
      <c r="C1597" s="119">
        <v>0</v>
      </c>
      <c r="D1597" s="81" t="s">
        <v>1238</v>
      </c>
      <c r="E1597" s="81" t="b">
        <v>0</v>
      </c>
      <c r="F1597" s="81" t="b">
        <v>0</v>
      </c>
      <c r="G1597" s="81" t="b">
        <v>0</v>
      </c>
    </row>
    <row r="1598" spans="1:7" ht="15">
      <c r="A1598" s="81" t="s">
        <v>1300</v>
      </c>
      <c r="B1598" s="81">
        <v>5</v>
      </c>
      <c r="C1598" s="119">
        <v>0</v>
      </c>
      <c r="D1598" s="81" t="s">
        <v>1238</v>
      </c>
      <c r="E1598" s="81" t="b">
        <v>0</v>
      </c>
      <c r="F1598" s="81" t="b">
        <v>0</v>
      </c>
      <c r="G1598" s="81" t="b">
        <v>0</v>
      </c>
    </row>
    <row r="1599" spans="1:7" ht="15">
      <c r="A1599" s="81" t="s">
        <v>1454</v>
      </c>
      <c r="B1599" s="81">
        <v>5</v>
      </c>
      <c r="C1599" s="119">
        <v>0</v>
      </c>
      <c r="D1599" s="81" t="s">
        <v>1238</v>
      </c>
      <c r="E1599" s="81" t="b">
        <v>0</v>
      </c>
      <c r="F1599" s="81" t="b">
        <v>0</v>
      </c>
      <c r="G1599" s="81" t="b">
        <v>0</v>
      </c>
    </row>
    <row r="1600" spans="1:7" ht="15">
      <c r="A1600" s="81" t="s">
        <v>1455</v>
      </c>
      <c r="B1600" s="81">
        <v>5</v>
      </c>
      <c r="C1600" s="119">
        <v>0</v>
      </c>
      <c r="D1600" s="81" t="s">
        <v>1238</v>
      </c>
      <c r="E1600" s="81" t="b">
        <v>0</v>
      </c>
      <c r="F1600" s="81" t="b">
        <v>0</v>
      </c>
      <c r="G1600" s="81" t="b">
        <v>0</v>
      </c>
    </row>
    <row r="1601" spans="1:7" ht="15">
      <c r="A1601" s="81" t="s">
        <v>1311</v>
      </c>
      <c r="B1601" s="81">
        <v>5</v>
      </c>
      <c r="C1601" s="119">
        <v>0</v>
      </c>
      <c r="D1601" s="81" t="s">
        <v>1238</v>
      </c>
      <c r="E1601" s="81" t="b">
        <v>0</v>
      </c>
      <c r="F1601" s="81" t="b">
        <v>0</v>
      </c>
      <c r="G1601" s="81" t="b">
        <v>0</v>
      </c>
    </row>
    <row r="1602" spans="1:7" ht="15">
      <c r="A1602" s="81" t="s">
        <v>1456</v>
      </c>
      <c r="B1602" s="81">
        <v>5</v>
      </c>
      <c r="C1602" s="119">
        <v>0</v>
      </c>
      <c r="D1602" s="81" t="s">
        <v>1238</v>
      </c>
      <c r="E1602" s="81" t="b">
        <v>0</v>
      </c>
      <c r="F1602" s="81" t="b">
        <v>0</v>
      </c>
      <c r="G1602" s="81" t="b">
        <v>0</v>
      </c>
    </row>
    <row r="1603" spans="1:7" ht="15">
      <c r="A1603" s="81" t="s">
        <v>1457</v>
      </c>
      <c r="B1603" s="81">
        <v>5</v>
      </c>
      <c r="C1603" s="119">
        <v>0</v>
      </c>
      <c r="D1603" s="81" t="s">
        <v>1238</v>
      </c>
      <c r="E1603" s="81" t="b">
        <v>0</v>
      </c>
      <c r="F1603" s="81" t="b">
        <v>0</v>
      </c>
      <c r="G1603" s="81" t="b">
        <v>0</v>
      </c>
    </row>
    <row r="1604" spans="1:7" ht="15">
      <c r="A1604" s="81" t="s">
        <v>1458</v>
      </c>
      <c r="B1604" s="81">
        <v>5</v>
      </c>
      <c r="C1604" s="119">
        <v>0</v>
      </c>
      <c r="D1604" s="81" t="s">
        <v>1238</v>
      </c>
      <c r="E1604" s="81" t="b">
        <v>0</v>
      </c>
      <c r="F1604" s="81" t="b">
        <v>0</v>
      </c>
      <c r="G1604" s="81" t="b">
        <v>0</v>
      </c>
    </row>
    <row r="1605" spans="1:7" ht="15">
      <c r="A1605" s="81" t="s">
        <v>1459</v>
      </c>
      <c r="B1605" s="81">
        <v>5</v>
      </c>
      <c r="C1605" s="119">
        <v>0</v>
      </c>
      <c r="D1605" s="81" t="s">
        <v>1238</v>
      </c>
      <c r="E1605" s="81" t="b">
        <v>0</v>
      </c>
      <c r="F1605" s="81" t="b">
        <v>0</v>
      </c>
      <c r="G1605" s="81" t="b">
        <v>0</v>
      </c>
    </row>
    <row r="1606" spans="1:7" ht="15">
      <c r="A1606" s="81" t="s">
        <v>1460</v>
      </c>
      <c r="B1606" s="81">
        <v>5</v>
      </c>
      <c r="C1606" s="119">
        <v>0</v>
      </c>
      <c r="D1606" s="81" t="s">
        <v>1238</v>
      </c>
      <c r="E1606" s="81" t="b">
        <v>0</v>
      </c>
      <c r="F1606" s="81" t="b">
        <v>0</v>
      </c>
      <c r="G1606" s="81" t="b">
        <v>0</v>
      </c>
    </row>
    <row r="1607" spans="1:7" ht="15">
      <c r="A1607" s="81" t="s">
        <v>1340</v>
      </c>
      <c r="B1607" s="81">
        <v>5</v>
      </c>
      <c r="C1607" s="119">
        <v>0</v>
      </c>
      <c r="D1607" s="81" t="s">
        <v>1238</v>
      </c>
      <c r="E1607" s="81" t="b">
        <v>0</v>
      </c>
      <c r="F1607" s="81" t="b">
        <v>0</v>
      </c>
      <c r="G1607" s="81" t="b">
        <v>0</v>
      </c>
    </row>
    <row r="1608" spans="1:7" ht="15">
      <c r="A1608" s="81" t="s">
        <v>1461</v>
      </c>
      <c r="B1608" s="81">
        <v>5</v>
      </c>
      <c r="C1608" s="119">
        <v>0</v>
      </c>
      <c r="D1608" s="81" t="s">
        <v>1238</v>
      </c>
      <c r="E1608" s="81" t="b">
        <v>0</v>
      </c>
      <c r="F1608" s="81" t="b">
        <v>0</v>
      </c>
      <c r="G1608" s="81" t="b">
        <v>0</v>
      </c>
    </row>
    <row r="1609" spans="1:7" ht="15">
      <c r="A1609" s="81" t="s">
        <v>1322</v>
      </c>
      <c r="B1609" s="81">
        <v>5</v>
      </c>
      <c r="C1609" s="119">
        <v>0</v>
      </c>
      <c r="D1609" s="81" t="s">
        <v>1238</v>
      </c>
      <c r="E1609" s="81" t="b">
        <v>0</v>
      </c>
      <c r="F1609" s="81" t="b">
        <v>0</v>
      </c>
      <c r="G1609" s="81" t="b">
        <v>0</v>
      </c>
    </row>
    <row r="1610" spans="1:7" ht="15">
      <c r="A1610" s="81" t="s">
        <v>1288</v>
      </c>
      <c r="B1610" s="81">
        <v>5</v>
      </c>
      <c r="C1610" s="119">
        <v>0</v>
      </c>
      <c r="D1610" s="81" t="s">
        <v>1238</v>
      </c>
      <c r="E1610" s="81" t="b">
        <v>0</v>
      </c>
      <c r="F1610" s="81" t="b">
        <v>0</v>
      </c>
      <c r="G1610" s="81" t="b">
        <v>0</v>
      </c>
    </row>
    <row r="1611" spans="1:7" ht="15">
      <c r="A1611" s="81" t="s">
        <v>1406</v>
      </c>
      <c r="B1611" s="81">
        <v>5</v>
      </c>
      <c r="C1611" s="119">
        <v>0</v>
      </c>
      <c r="D1611" s="81" t="s">
        <v>1238</v>
      </c>
      <c r="E1611" s="81" t="b">
        <v>0</v>
      </c>
      <c r="F1611" s="81" t="b">
        <v>0</v>
      </c>
      <c r="G1611" s="81" t="b">
        <v>0</v>
      </c>
    </row>
    <row r="1612" spans="1:7" ht="15">
      <c r="A1612" s="81" t="s">
        <v>1462</v>
      </c>
      <c r="B1612" s="81">
        <v>5</v>
      </c>
      <c r="C1612" s="119">
        <v>0</v>
      </c>
      <c r="D1612" s="81" t="s">
        <v>1238</v>
      </c>
      <c r="E1612" s="81" t="b">
        <v>0</v>
      </c>
      <c r="F1612" s="81" t="b">
        <v>0</v>
      </c>
      <c r="G1612" s="81" t="b">
        <v>0</v>
      </c>
    </row>
    <row r="1613" spans="1:7" ht="15">
      <c r="A1613" s="81" t="s">
        <v>1280</v>
      </c>
      <c r="B1613" s="81">
        <v>5</v>
      </c>
      <c r="C1613" s="119">
        <v>0</v>
      </c>
      <c r="D1613" s="81" t="s">
        <v>1238</v>
      </c>
      <c r="E1613" s="81" t="b">
        <v>0</v>
      </c>
      <c r="F1613" s="81" t="b">
        <v>0</v>
      </c>
      <c r="G1613" s="81" t="b">
        <v>0</v>
      </c>
    </row>
    <row r="1614" spans="1:7" ht="15">
      <c r="A1614" s="81" t="s">
        <v>1463</v>
      </c>
      <c r="B1614" s="81">
        <v>5</v>
      </c>
      <c r="C1614" s="119">
        <v>0</v>
      </c>
      <c r="D1614" s="81" t="s">
        <v>1238</v>
      </c>
      <c r="E1614" s="81" t="b">
        <v>0</v>
      </c>
      <c r="F1614" s="81" t="b">
        <v>0</v>
      </c>
      <c r="G1614" s="81" t="b">
        <v>0</v>
      </c>
    </row>
    <row r="1615" spans="1:7" ht="15">
      <c r="A1615" s="81" t="s">
        <v>1339</v>
      </c>
      <c r="B1615" s="81">
        <v>5</v>
      </c>
      <c r="C1615" s="119">
        <v>0</v>
      </c>
      <c r="D1615" s="81" t="s">
        <v>1238</v>
      </c>
      <c r="E1615" s="81" t="b">
        <v>0</v>
      </c>
      <c r="F1615" s="81" t="b">
        <v>0</v>
      </c>
      <c r="G1615" s="81" t="b">
        <v>0</v>
      </c>
    </row>
    <row r="1616" spans="1:7" ht="15">
      <c r="A1616" s="81" t="s">
        <v>1464</v>
      </c>
      <c r="B1616" s="81">
        <v>5</v>
      </c>
      <c r="C1616" s="119">
        <v>0</v>
      </c>
      <c r="D1616" s="81" t="s">
        <v>1238</v>
      </c>
      <c r="E1616" s="81" t="b">
        <v>0</v>
      </c>
      <c r="F1616" s="81" t="b">
        <v>0</v>
      </c>
      <c r="G1616" s="81" t="b">
        <v>0</v>
      </c>
    </row>
    <row r="1617" spans="1:7" ht="15">
      <c r="A1617" s="81" t="s">
        <v>1465</v>
      </c>
      <c r="B1617" s="81">
        <v>5</v>
      </c>
      <c r="C1617" s="119">
        <v>0</v>
      </c>
      <c r="D1617" s="81" t="s">
        <v>1238</v>
      </c>
      <c r="E1617" s="81" t="b">
        <v>0</v>
      </c>
      <c r="F1617" s="81" t="b">
        <v>0</v>
      </c>
      <c r="G1617" s="81" t="b">
        <v>0</v>
      </c>
    </row>
    <row r="1618" spans="1:7" ht="15">
      <c r="A1618" s="81" t="s">
        <v>1466</v>
      </c>
      <c r="B1618" s="81">
        <v>5</v>
      </c>
      <c r="C1618" s="119">
        <v>0</v>
      </c>
      <c r="D1618" s="81" t="s">
        <v>1238</v>
      </c>
      <c r="E1618" s="81" t="b">
        <v>0</v>
      </c>
      <c r="F1618" s="81" t="b">
        <v>0</v>
      </c>
      <c r="G1618" s="81" t="b">
        <v>0</v>
      </c>
    </row>
    <row r="1619" spans="1:7" ht="15">
      <c r="A1619" s="81" t="s">
        <v>1467</v>
      </c>
      <c r="B1619" s="81">
        <v>5</v>
      </c>
      <c r="C1619" s="119">
        <v>0</v>
      </c>
      <c r="D1619" s="81" t="s">
        <v>1238</v>
      </c>
      <c r="E1619" s="81" t="b">
        <v>0</v>
      </c>
      <c r="F1619" s="81" t="b">
        <v>0</v>
      </c>
      <c r="G1619" s="81" t="b">
        <v>0</v>
      </c>
    </row>
    <row r="1620" spans="1:7" ht="15">
      <c r="A1620" s="81" t="s">
        <v>848</v>
      </c>
      <c r="B1620" s="81">
        <v>5</v>
      </c>
      <c r="C1620" s="119">
        <v>0</v>
      </c>
      <c r="D1620" s="81" t="s">
        <v>1238</v>
      </c>
      <c r="E1620" s="81" t="b">
        <v>0</v>
      </c>
      <c r="F1620" s="81" t="b">
        <v>0</v>
      </c>
      <c r="G1620" s="81" t="b">
        <v>0</v>
      </c>
    </row>
    <row r="1621" spans="1:7" ht="15">
      <c r="A1621" s="81" t="s">
        <v>1403</v>
      </c>
      <c r="B1621" s="81">
        <v>5</v>
      </c>
      <c r="C1621" s="119">
        <v>0</v>
      </c>
      <c r="D1621" s="81" t="s">
        <v>1238</v>
      </c>
      <c r="E1621" s="81" t="b">
        <v>0</v>
      </c>
      <c r="F1621" s="81" t="b">
        <v>0</v>
      </c>
      <c r="G1621" s="81" t="b">
        <v>0</v>
      </c>
    </row>
    <row r="1622" spans="1:7" ht="15">
      <c r="A1622" s="81" t="s">
        <v>1468</v>
      </c>
      <c r="B1622" s="81">
        <v>5</v>
      </c>
      <c r="C1622" s="119">
        <v>0</v>
      </c>
      <c r="D1622" s="81" t="s">
        <v>1238</v>
      </c>
      <c r="E1622" s="81" t="b">
        <v>0</v>
      </c>
      <c r="F1622" s="81" t="b">
        <v>0</v>
      </c>
      <c r="G1622" s="81" t="b">
        <v>0</v>
      </c>
    </row>
    <row r="1623" spans="1:7" ht="15">
      <c r="A1623" s="81" t="s">
        <v>1359</v>
      </c>
      <c r="B1623" s="81">
        <v>4</v>
      </c>
      <c r="C1623" s="119">
        <v>0.0010888765506523192</v>
      </c>
      <c r="D1623" s="81" t="s">
        <v>1238</v>
      </c>
      <c r="E1623" s="81" t="b">
        <v>0</v>
      </c>
      <c r="F1623" s="81" t="b">
        <v>0</v>
      </c>
      <c r="G1623" s="81" t="b">
        <v>0</v>
      </c>
    </row>
    <row r="1624" spans="1:7" ht="15">
      <c r="A1624" s="81" t="s">
        <v>1557</v>
      </c>
      <c r="B1624" s="81">
        <v>4</v>
      </c>
      <c r="C1624" s="119">
        <v>0.0010888765506523192</v>
      </c>
      <c r="D1624" s="81" t="s">
        <v>1238</v>
      </c>
      <c r="E1624" s="81" t="b">
        <v>0</v>
      </c>
      <c r="F1624" s="81" t="b">
        <v>0</v>
      </c>
      <c r="G1624" s="81" t="b">
        <v>0</v>
      </c>
    </row>
    <row r="1625" spans="1:7" ht="15">
      <c r="A1625" s="81" t="s">
        <v>1302</v>
      </c>
      <c r="B1625" s="81">
        <v>4</v>
      </c>
      <c r="C1625" s="119">
        <v>0.0010888765506523192</v>
      </c>
      <c r="D1625" s="81" t="s">
        <v>1238</v>
      </c>
      <c r="E1625" s="81" t="b">
        <v>0</v>
      </c>
      <c r="F1625" s="81" t="b">
        <v>0</v>
      </c>
      <c r="G1625" s="81" t="b">
        <v>0</v>
      </c>
    </row>
    <row r="1626" spans="1:7" ht="15">
      <c r="A1626" s="81" t="s">
        <v>1319</v>
      </c>
      <c r="B1626" s="81">
        <v>4</v>
      </c>
      <c r="C1626" s="119">
        <v>0.0010888765506523192</v>
      </c>
      <c r="D1626" s="81" t="s">
        <v>1238</v>
      </c>
      <c r="E1626" s="81" t="b">
        <v>0</v>
      </c>
      <c r="F1626" s="81" t="b">
        <v>0</v>
      </c>
      <c r="G1626" s="81" t="b">
        <v>0</v>
      </c>
    </row>
    <row r="1627" spans="1:7" ht="15">
      <c r="A1627" s="81" t="s">
        <v>1299</v>
      </c>
      <c r="B1627" s="81">
        <v>4</v>
      </c>
      <c r="C1627" s="119">
        <v>0.0010888765506523192</v>
      </c>
      <c r="D1627" s="81" t="s">
        <v>1238</v>
      </c>
      <c r="E1627" s="81" t="b">
        <v>0</v>
      </c>
      <c r="F1627" s="81" t="b">
        <v>0</v>
      </c>
      <c r="G1627" s="81" t="b">
        <v>0</v>
      </c>
    </row>
    <row r="1628" spans="1:7" ht="15">
      <c r="A1628" s="81" t="s">
        <v>1691</v>
      </c>
      <c r="B1628" s="81">
        <v>3</v>
      </c>
      <c r="C1628" s="119">
        <v>0.0018695119349692955</v>
      </c>
      <c r="D1628" s="81" t="s">
        <v>1238</v>
      </c>
      <c r="E1628" s="81" t="b">
        <v>1</v>
      </c>
      <c r="F1628" s="81" t="b">
        <v>0</v>
      </c>
      <c r="G1628" s="81" t="b">
        <v>0</v>
      </c>
    </row>
    <row r="1629" spans="1:7" ht="15">
      <c r="A1629" s="81" t="s">
        <v>1416</v>
      </c>
      <c r="B1629" s="81">
        <v>3</v>
      </c>
      <c r="C1629" s="119">
        <v>0.0018695119349692955</v>
      </c>
      <c r="D1629" s="81" t="s">
        <v>1238</v>
      </c>
      <c r="E1629" s="81" t="b">
        <v>0</v>
      </c>
      <c r="F1629" s="81" t="b">
        <v>0</v>
      </c>
      <c r="G1629" s="81" t="b">
        <v>0</v>
      </c>
    </row>
    <row r="1630" spans="1:7" ht="15">
      <c r="A1630" s="81" t="s">
        <v>1440</v>
      </c>
      <c r="B1630" s="81">
        <v>3</v>
      </c>
      <c r="C1630" s="119">
        <v>0.0018695119349692955</v>
      </c>
      <c r="D1630" s="81" t="s">
        <v>1238</v>
      </c>
      <c r="E1630" s="81" t="b">
        <v>0</v>
      </c>
      <c r="F1630" s="81" t="b">
        <v>0</v>
      </c>
      <c r="G1630" s="81" t="b">
        <v>0</v>
      </c>
    </row>
    <row r="1631" spans="1:7" ht="15">
      <c r="A1631" s="81" t="s">
        <v>1692</v>
      </c>
      <c r="B1631" s="81">
        <v>3</v>
      </c>
      <c r="C1631" s="119">
        <v>0.0018695119349692955</v>
      </c>
      <c r="D1631" s="81" t="s">
        <v>1238</v>
      </c>
      <c r="E1631" s="81" t="b">
        <v>0</v>
      </c>
      <c r="F1631" s="81" t="b">
        <v>0</v>
      </c>
      <c r="G1631" s="81" t="b">
        <v>0</v>
      </c>
    </row>
    <row r="1632" spans="1:7" ht="15">
      <c r="A1632" s="81" t="s">
        <v>1558</v>
      </c>
      <c r="B1632" s="81">
        <v>3</v>
      </c>
      <c r="C1632" s="119">
        <v>0.0018695119349692955</v>
      </c>
      <c r="D1632" s="81" t="s">
        <v>1238</v>
      </c>
      <c r="E1632" s="81" t="b">
        <v>0</v>
      </c>
      <c r="F1632" s="81" t="b">
        <v>0</v>
      </c>
      <c r="G1632" s="81" t="b">
        <v>0</v>
      </c>
    </row>
    <row r="1633" spans="1:7" ht="15">
      <c r="A1633" s="81" t="s">
        <v>1424</v>
      </c>
      <c r="B1633" s="81">
        <v>3</v>
      </c>
      <c r="C1633" s="119">
        <v>0.0018695119349692955</v>
      </c>
      <c r="D1633" s="81" t="s">
        <v>1238</v>
      </c>
      <c r="E1633" s="81" t="b">
        <v>0</v>
      </c>
      <c r="F1633" s="81" t="b">
        <v>0</v>
      </c>
      <c r="G1633" s="81" t="b">
        <v>0</v>
      </c>
    </row>
    <row r="1634" spans="1:7" ht="15">
      <c r="A1634" s="81" t="s">
        <v>1693</v>
      </c>
      <c r="B1634" s="81">
        <v>3</v>
      </c>
      <c r="C1634" s="119">
        <v>0.0018695119349692955</v>
      </c>
      <c r="D1634" s="81" t="s">
        <v>1238</v>
      </c>
      <c r="E1634" s="81" t="b">
        <v>0</v>
      </c>
      <c r="F1634" s="81" t="b">
        <v>0</v>
      </c>
      <c r="G1634" s="81" t="b">
        <v>0</v>
      </c>
    </row>
    <row r="1635" spans="1:7" ht="15">
      <c r="A1635" s="81" t="s">
        <v>1694</v>
      </c>
      <c r="B1635" s="81">
        <v>3</v>
      </c>
      <c r="C1635" s="119">
        <v>0.0018695119349692955</v>
      </c>
      <c r="D1635" s="81" t="s">
        <v>1238</v>
      </c>
      <c r="E1635" s="81" t="b">
        <v>0</v>
      </c>
      <c r="F1635" s="81" t="b">
        <v>0</v>
      </c>
      <c r="G1635" s="81" t="b">
        <v>0</v>
      </c>
    </row>
    <row r="1636" spans="1:7" ht="15">
      <c r="A1636" s="81" t="s">
        <v>1695</v>
      </c>
      <c r="B1636" s="81">
        <v>3</v>
      </c>
      <c r="C1636" s="119">
        <v>0.0018695119349692955</v>
      </c>
      <c r="D1636" s="81" t="s">
        <v>1238</v>
      </c>
      <c r="E1636" s="81" t="b">
        <v>0</v>
      </c>
      <c r="F1636" s="81" t="b">
        <v>0</v>
      </c>
      <c r="G1636" s="81" t="b">
        <v>0</v>
      </c>
    </row>
    <row r="1637" spans="1:7" ht="15">
      <c r="A1637" s="81" t="s">
        <v>1696</v>
      </c>
      <c r="B1637" s="81">
        <v>3</v>
      </c>
      <c r="C1637" s="119">
        <v>0.0018695119349692955</v>
      </c>
      <c r="D1637" s="81" t="s">
        <v>1238</v>
      </c>
      <c r="E1637" s="81" t="b">
        <v>0</v>
      </c>
      <c r="F1637" s="81" t="b">
        <v>0</v>
      </c>
      <c r="G1637" s="81" t="b">
        <v>0</v>
      </c>
    </row>
    <row r="1638" spans="1:7" ht="15">
      <c r="A1638" s="81" t="s">
        <v>1697</v>
      </c>
      <c r="B1638" s="81">
        <v>3</v>
      </c>
      <c r="C1638" s="119">
        <v>0.0018695119349692955</v>
      </c>
      <c r="D1638" s="81" t="s">
        <v>1238</v>
      </c>
      <c r="E1638" s="81" t="b">
        <v>0</v>
      </c>
      <c r="F1638" s="81" t="b">
        <v>0</v>
      </c>
      <c r="G1638" s="81" t="b">
        <v>0</v>
      </c>
    </row>
    <row r="1639" spans="1:7" ht="15">
      <c r="A1639" s="81" t="s">
        <v>1698</v>
      </c>
      <c r="B1639" s="81">
        <v>3</v>
      </c>
      <c r="C1639" s="119">
        <v>0.0018695119349692955</v>
      </c>
      <c r="D1639" s="81" t="s">
        <v>1238</v>
      </c>
      <c r="E1639" s="81" t="b">
        <v>0</v>
      </c>
      <c r="F1639" s="81" t="b">
        <v>0</v>
      </c>
      <c r="G1639" s="81" t="b">
        <v>0</v>
      </c>
    </row>
    <row r="1640" spans="1:7" ht="15">
      <c r="A1640" s="81" t="s">
        <v>1699</v>
      </c>
      <c r="B1640" s="81">
        <v>3</v>
      </c>
      <c r="C1640" s="119">
        <v>0.0018695119349692955</v>
      </c>
      <c r="D1640" s="81" t="s">
        <v>1238</v>
      </c>
      <c r="E1640" s="81" t="b">
        <v>0</v>
      </c>
      <c r="F1640" s="81" t="b">
        <v>0</v>
      </c>
      <c r="G1640" s="81" t="b">
        <v>0</v>
      </c>
    </row>
    <row r="1641" spans="1:7" ht="15">
      <c r="A1641" s="81" t="s">
        <v>1700</v>
      </c>
      <c r="B1641" s="81">
        <v>3</v>
      </c>
      <c r="C1641" s="119">
        <v>0.0018695119349692955</v>
      </c>
      <c r="D1641" s="81" t="s">
        <v>1238</v>
      </c>
      <c r="E1641" s="81" t="b">
        <v>0</v>
      </c>
      <c r="F1641" s="81" t="b">
        <v>0</v>
      </c>
      <c r="G1641" s="81" t="b">
        <v>0</v>
      </c>
    </row>
    <row r="1642" spans="1:7" ht="15">
      <c r="A1642" s="81" t="s">
        <v>1701</v>
      </c>
      <c r="B1642" s="81">
        <v>3</v>
      </c>
      <c r="C1642" s="119">
        <v>0.0018695119349692955</v>
      </c>
      <c r="D1642" s="81" t="s">
        <v>1238</v>
      </c>
      <c r="E1642" s="81" t="b">
        <v>0</v>
      </c>
      <c r="F1642" s="81" t="b">
        <v>0</v>
      </c>
      <c r="G1642" s="81" t="b">
        <v>0</v>
      </c>
    </row>
    <row r="1643" spans="1:7" ht="15">
      <c r="A1643" s="81" t="s">
        <v>1546</v>
      </c>
      <c r="B1643" s="81">
        <v>3</v>
      </c>
      <c r="C1643" s="119">
        <v>0.0018695119349692955</v>
      </c>
      <c r="D1643" s="81" t="s">
        <v>1238</v>
      </c>
      <c r="E1643" s="81" t="b">
        <v>0</v>
      </c>
      <c r="F1643" s="81" t="b">
        <v>0</v>
      </c>
      <c r="G1643" s="81" t="b">
        <v>0</v>
      </c>
    </row>
    <row r="1644" spans="1:7" ht="15">
      <c r="A1644" s="81" t="s">
        <v>1326</v>
      </c>
      <c r="B1644" s="81">
        <v>3</v>
      </c>
      <c r="C1644" s="119">
        <v>0.0018695119349692955</v>
      </c>
      <c r="D1644" s="81" t="s">
        <v>1238</v>
      </c>
      <c r="E1644" s="81" t="b">
        <v>0</v>
      </c>
      <c r="F1644" s="81" t="b">
        <v>0</v>
      </c>
      <c r="G1644" s="81" t="b">
        <v>0</v>
      </c>
    </row>
    <row r="1645" spans="1:7" ht="15">
      <c r="A1645" s="81" t="s">
        <v>1482</v>
      </c>
      <c r="B1645" s="81">
        <v>3</v>
      </c>
      <c r="C1645" s="119">
        <v>0.0018695119349692955</v>
      </c>
      <c r="D1645" s="81" t="s">
        <v>1238</v>
      </c>
      <c r="E1645" s="81" t="b">
        <v>0</v>
      </c>
      <c r="F1645" s="81" t="b">
        <v>0</v>
      </c>
      <c r="G1645" s="81" t="b">
        <v>0</v>
      </c>
    </row>
    <row r="1646" spans="1:7" ht="15">
      <c r="A1646" s="81" t="s">
        <v>1545</v>
      </c>
      <c r="B1646" s="81">
        <v>3</v>
      </c>
      <c r="C1646" s="119">
        <v>0.0018695119349692955</v>
      </c>
      <c r="D1646" s="81" t="s">
        <v>1238</v>
      </c>
      <c r="E1646" s="81" t="b">
        <v>0</v>
      </c>
      <c r="F1646" s="81" t="b">
        <v>0</v>
      </c>
      <c r="G1646" s="81" t="b">
        <v>0</v>
      </c>
    </row>
    <row r="1647" spans="1:7" ht="15">
      <c r="A1647" s="81" t="s">
        <v>1702</v>
      </c>
      <c r="B1647" s="81">
        <v>3</v>
      </c>
      <c r="C1647" s="119">
        <v>0.0018695119349692955</v>
      </c>
      <c r="D1647" s="81" t="s">
        <v>1238</v>
      </c>
      <c r="E1647" s="81" t="b">
        <v>0</v>
      </c>
      <c r="F1647" s="81" t="b">
        <v>0</v>
      </c>
      <c r="G1647" s="81" t="b">
        <v>0</v>
      </c>
    </row>
    <row r="1648" spans="1:7" ht="15">
      <c r="A1648" s="81" t="s">
        <v>1337</v>
      </c>
      <c r="B1648" s="81">
        <v>3</v>
      </c>
      <c r="C1648" s="119">
        <v>0.0018695119349692955</v>
      </c>
      <c r="D1648" s="81" t="s">
        <v>1238</v>
      </c>
      <c r="E1648" s="81" t="b">
        <v>0</v>
      </c>
      <c r="F1648" s="81" t="b">
        <v>0</v>
      </c>
      <c r="G1648" s="81" t="b">
        <v>0</v>
      </c>
    </row>
    <row r="1649" spans="1:7" ht="15">
      <c r="A1649" s="81" t="s">
        <v>1373</v>
      </c>
      <c r="B1649" s="81">
        <v>3</v>
      </c>
      <c r="C1649" s="119">
        <v>0.0018695119349692955</v>
      </c>
      <c r="D1649" s="81" t="s">
        <v>1238</v>
      </c>
      <c r="E1649" s="81" t="b">
        <v>0</v>
      </c>
      <c r="F1649" s="81" t="b">
        <v>0</v>
      </c>
      <c r="G1649" s="81" t="b">
        <v>0</v>
      </c>
    </row>
    <row r="1650" spans="1:7" ht="15">
      <c r="A1650" s="81" t="s">
        <v>1703</v>
      </c>
      <c r="B1650" s="81">
        <v>3</v>
      </c>
      <c r="C1650" s="119">
        <v>0.0018695119349692955</v>
      </c>
      <c r="D1650" s="81" t="s">
        <v>1238</v>
      </c>
      <c r="E1650" s="81" t="b">
        <v>0</v>
      </c>
      <c r="F1650" s="81" t="b">
        <v>0</v>
      </c>
      <c r="G1650" s="81" t="b">
        <v>0</v>
      </c>
    </row>
    <row r="1651" spans="1:7" ht="15">
      <c r="A1651" s="81" t="s">
        <v>1704</v>
      </c>
      <c r="B1651" s="81">
        <v>3</v>
      </c>
      <c r="C1651" s="119">
        <v>0.0018695119349692955</v>
      </c>
      <c r="D1651" s="81" t="s">
        <v>1238</v>
      </c>
      <c r="E1651" s="81" t="b">
        <v>0</v>
      </c>
      <c r="F1651" s="81" t="b">
        <v>0</v>
      </c>
      <c r="G1651" s="81" t="b">
        <v>0</v>
      </c>
    </row>
    <row r="1652" spans="1:7" ht="15">
      <c r="A1652" s="81" t="s">
        <v>1449</v>
      </c>
      <c r="B1652" s="81">
        <v>3</v>
      </c>
      <c r="C1652" s="119">
        <v>0.0018695119349692955</v>
      </c>
      <c r="D1652" s="81" t="s">
        <v>1238</v>
      </c>
      <c r="E1652" s="81" t="b">
        <v>0</v>
      </c>
      <c r="F1652" s="81" t="b">
        <v>0</v>
      </c>
      <c r="G1652" s="81" t="b">
        <v>0</v>
      </c>
    </row>
    <row r="1653" spans="1:7" ht="15">
      <c r="A1653" s="81" t="s">
        <v>1705</v>
      </c>
      <c r="B1653" s="81">
        <v>3</v>
      </c>
      <c r="C1653" s="119">
        <v>0.0018695119349692955</v>
      </c>
      <c r="D1653" s="81" t="s">
        <v>1238</v>
      </c>
      <c r="E1653" s="81" t="b">
        <v>0</v>
      </c>
      <c r="F1653" s="81" t="b">
        <v>0</v>
      </c>
      <c r="G1653" s="81" t="b">
        <v>0</v>
      </c>
    </row>
    <row r="1654" spans="1:7" ht="15">
      <c r="A1654" s="81" t="s">
        <v>1356</v>
      </c>
      <c r="B1654" s="81">
        <v>3</v>
      </c>
      <c r="C1654" s="119">
        <v>0.0018695119349692955</v>
      </c>
      <c r="D1654" s="81" t="s">
        <v>1238</v>
      </c>
      <c r="E1654" s="81" t="b">
        <v>0</v>
      </c>
      <c r="F1654" s="81" t="b">
        <v>0</v>
      </c>
      <c r="G1654" s="81" t="b">
        <v>0</v>
      </c>
    </row>
    <row r="1655" spans="1:7" ht="15">
      <c r="A1655" s="81" t="s">
        <v>1554</v>
      </c>
      <c r="B1655" s="81">
        <v>3</v>
      </c>
      <c r="C1655" s="119">
        <v>0.0018695119349692955</v>
      </c>
      <c r="D1655" s="81" t="s">
        <v>1238</v>
      </c>
      <c r="E1655" s="81" t="b">
        <v>1</v>
      </c>
      <c r="F1655" s="81" t="b">
        <v>0</v>
      </c>
      <c r="G1655" s="81" t="b">
        <v>0</v>
      </c>
    </row>
    <row r="1656" spans="1:7" ht="15">
      <c r="A1656" s="81" t="s">
        <v>1450</v>
      </c>
      <c r="B1656" s="81">
        <v>3</v>
      </c>
      <c r="C1656" s="119">
        <v>0.0018695119349692955</v>
      </c>
      <c r="D1656" s="81" t="s">
        <v>1238</v>
      </c>
      <c r="E1656" s="81" t="b">
        <v>0</v>
      </c>
      <c r="F1656" s="81" t="b">
        <v>0</v>
      </c>
      <c r="G1656" s="81" t="b">
        <v>0</v>
      </c>
    </row>
    <row r="1657" spans="1:7" ht="15">
      <c r="A1657" s="81" t="s">
        <v>1527</v>
      </c>
      <c r="B1657" s="81">
        <v>3</v>
      </c>
      <c r="C1657" s="119">
        <v>0.0018695119349692955</v>
      </c>
      <c r="D1657" s="81" t="s">
        <v>1238</v>
      </c>
      <c r="E1657" s="81" t="b">
        <v>0</v>
      </c>
      <c r="F1657" s="81" t="b">
        <v>0</v>
      </c>
      <c r="G1657" s="81" t="b">
        <v>0</v>
      </c>
    </row>
    <row r="1658" spans="1:7" ht="15">
      <c r="A1658" s="81" t="s">
        <v>1706</v>
      </c>
      <c r="B1658" s="81">
        <v>3</v>
      </c>
      <c r="C1658" s="119">
        <v>0.0018695119349692955</v>
      </c>
      <c r="D1658" s="81" t="s">
        <v>1238</v>
      </c>
      <c r="E1658" s="81" t="b">
        <v>0</v>
      </c>
      <c r="F1658" s="81" t="b">
        <v>0</v>
      </c>
      <c r="G1658" s="81" t="b">
        <v>0</v>
      </c>
    </row>
    <row r="1659" spans="1:7" ht="15">
      <c r="A1659" s="81" t="s">
        <v>1707</v>
      </c>
      <c r="B1659" s="81">
        <v>3</v>
      </c>
      <c r="C1659" s="119">
        <v>0.0018695119349692955</v>
      </c>
      <c r="D1659" s="81" t="s">
        <v>1238</v>
      </c>
      <c r="E1659" s="81" t="b">
        <v>0</v>
      </c>
      <c r="F1659" s="81" t="b">
        <v>0</v>
      </c>
      <c r="G1659" s="81" t="b">
        <v>0</v>
      </c>
    </row>
    <row r="1660" spans="1:7" ht="15">
      <c r="A1660" s="81" t="s">
        <v>1292</v>
      </c>
      <c r="B1660" s="81">
        <v>3</v>
      </c>
      <c r="C1660" s="119">
        <v>0.0018695119349692955</v>
      </c>
      <c r="D1660" s="81" t="s">
        <v>1238</v>
      </c>
      <c r="E1660" s="81" t="b">
        <v>0</v>
      </c>
      <c r="F1660" s="81" t="b">
        <v>0</v>
      </c>
      <c r="G1660" s="81" t="b">
        <v>0</v>
      </c>
    </row>
    <row r="1661" spans="1:7" ht="15">
      <c r="A1661" s="81" t="s">
        <v>1708</v>
      </c>
      <c r="B1661" s="81">
        <v>3</v>
      </c>
      <c r="C1661" s="119">
        <v>0.0018695119349692955</v>
      </c>
      <c r="D1661" s="81" t="s">
        <v>1238</v>
      </c>
      <c r="E1661" s="81" t="b">
        <v>0</v>
      </c>
      <c r="F1661" s="81" t="b">
        <v>0</v>
      </c>
      <c r="G1661" s="81" t="b">
        <v>0</v>
      </c>
    </row>
    <row r="1662" spans="1:7" ht="15">
      <c r="A1662" s="81" t="s">
        <v>1709</v>
      </c>
      <c r="B1662" s="81">
        <v>3</v>
      </c>
      <c r="C1662" s="119">
        <v>0.0018695119349692955</v>
      </c>
      <c r="D1662" s="81" t="s">
        <v>1238</v>
      </c>
      <c r="E1662" s="81" t="b">
        <v>0</v>
      </c>
      <c r="F1662" s="81" t="b">
        <v>0</v>
      </c>
      <c r="G1662" s="81" t="b">
        <v>0</v>
      </c>
    </row>
    <row r="1663" spans="1:7" ht="15">
      <c r="A1663" s="81" t="s">
        <v>1710</v>
      </c>
      <c r="B1663" s="81">
        <v>3</v>
      </c>
      <c r="C1663" s="119">
        <v>0.0018695119349692955</v>
      </c>
      <c r="D1663" s="81" t="s">
        <v>1238</v>
      </c>
      <c r="E1663" s="81" t="b">
        <v>0</v>
      </c>
      <c r="F1663" s="81" t="b">
        <v>0</v>
      </c>
      <c r="G1663" s="81" t="b">
        <v>0</v>
      </c>
    </row>
    <row r="1664" spans="1:7" ht="15">
      <c r="A1664" s="81" t="s">
        <v>1711</v>
      </c>
      <c r="B1664" s="81">
        <v>3</v>
      </c>
      <c r="C1664" s="119">
        <v>0.0018695119349692955</v>
      </c>
      <c r="D1664" s="81" t="s">
        <v>1238</v>
      </c>
      <c r="E1664" s="81" t="b">
        <v>0</v>
      </c>
      <c r="F1664" s="81" t="b">
        <v>0</v>
      </c>
      <c r="G1664" s="81" t="b">
        <v>0</v>
      </c>
    </row>
    <row r="1665" spans="1:7" ht="15">
      <c r="A1665" s="81" t="s">
        <v>1712</v>
      </c>
      <c r="B1665" s="81">
        <v>3</v>
      </c>
      <c r="C1665" s="119">
        <v>0.0018695119349692955</v>
      </c>
      <c r="D1665" s="81" t="s">
        <v>1238</v>
      </c>
      <c r="E1665" s="81" t="b">
        <v>0</v>
      </c>
      <c r="F1665" s="81" t="b">
        <v>0</v>
      </c>
      <c r="G1665" s="81" t="b">
        <v>0</v>
      </c>
    </row>
    <row r="1666" spans="1:7" ht="15">
      <c r="A1666" s="81" t="s">
        <v>2077</v>
      </c>
      <c r="B1666" s="81">
        <v>2</v>
      </c>
      <c r="C1666" s="119">
        <v>0.0022356180262474022</v>
      </c>
      <c r="D1666" s="81" t="s">
        <v>1238</v>
      </c>
      <c r="E1666" s="81" t="b">
        <v>0</v>
      </c>
      <c r="F1666" s="81" t="b">
        <v>0</v>
      </c>
      <c r="G1666" s="81" t="b">
        <v>0</v>
      </c>
    </row>
    <row r="1667" spans="1:7" ht="15">
      <c r="A1667" s="81" t="s">
        <v>417</v>
      </c>
      <c r="B1667" s="81">
        <v>2</v>
      </c>
      <c r="C1667" s="119">
        <v>0.0022356180262474022</v>
      </c>
      <c r="D1667" s="81" t="s">
        <v>1238</v>
      </c>
      <c r="E1667" s="81" t="b">
        <v>0</v>
      </c>
      <c r="F1667" s="81" t="b">
        <v>0</v>
      </c>
      <c r="G1667" s="81" t="b">
        <v>0</v>
      </c>
    </row>
    <row r="1668" spans="1:7" ht="15">
      <c r="A1668" s="81" t="s">
        <v>469</v>
      </c>
      <c r="B1668" s="81">
        <v>2</v>
      </c>
      <c r="C1668" s="119">
        <v>0.0022356180262474022</v>
      </c>
      <c r="D1668" s="81" t="s">
        <v>1238</v>
      </c>
      <c r="E1668" s="81" t="b">
        <v>0</v>
      </c>
      <c r="F1668" s="81" t="b">
        <v>0</v>
      </c>
      <c r="G1668" s="81" t="b">
        <v>0</v>
      </c>
    </row>
    <row r="1669" spans="1:7" ht="15">
      <c r="A1669" s="81" t="s">
        <v>1419</v>
      </c>
      <c r="B1669" s="81">
        <v>3</v>
      </c>
      <c r="C1669" s="119">
        <v>0</v>
      </c>
      <c r="D1669" s="81" t="s">
        <v>1240</v>
      </c>
      <c r="E1669" s="81" t="b">
        <v>0</v>
      </c>
      <c r="F1669" s="81" t="b">
        <v>0</v>
      </c>
      <c r="G1669" s="81" t="b">
        <v>0</v>
      </c>
    </row>
    <row r="1670" spans="1:7" ht="15">
      <c r="A1670" s="81" t="s">
        <v>1303</v>
      </c>
      <c r="B1670" s="81">
        <v>2</v>
      </c>
      <c r="C1670" s="119">
        <v>0</v>
      </c>
      <c r="D1670" s="81" t="s">
        <v>1240</v>
      </c>
      <c r="E1670" s="81" t="b">
        <v>0</v>
      </c>
      <c r="F1670" s="81" t="b">
        <v>0</v>
      </c>
      <c r="G1670" s="81" t="b">
        <v>0</v>
      </c>
    </row>
    <row r="1671" spans="1:7" ht="15">
      <c r="A1671" s="81" t="s">
        <v>1300</v>
      </c>
      <c r="B1671" s="81">
        <v>2</v>
      </c>
      <c r="C1671" s="119">
        <v>0</v>
      </c>
      <c r="D1671" s="81" t="s">
        <v>1240</v>
      </c>
      <c r="E1671" s="81" t="b">
        <v>0</v>
      </c>
      <c r="F1671" s="81" t="b">
        <v>0</v>
      </c>
      <c r="G1671" s="81" t="b">
        <v>0</v>
      </c>
    </row>
    <row r="1672" spans="1:7" ht="15">
      <c r="A1672" s="81" t="s">
        <v>1793</v>
      </c>
      <c r="B1672" s="81">
        <v>2</v>
      </c>
      <c r="C1672" s="119">
        <v>0</v>
      </c>
      <c r="D1672" s="81" t="s">
        <v>1240</v>
      </c>
      <c r="E1672" s="81" t="b">
        <v>0</v>
      </c>
      <c r="F1672" s="81" t="b">
        <v>0</v>
      </c>
      <c r="G1672" s="81" t="b">
        <v>0</v>
      </c>
    </row>
    <row r="1673" spans="1:7" ht="15">
      <c r="A1673" s="81" t="s">
        <v>1794</v>
      </c>
      <c r="B1673" s="81">
        <v>2</v>
      </c>
      <c r="C1673" s="119">
        <v>0</v>
      </c>
      <c r="D1673" s="81" t="s">
        <v>1240</v>
      </c>
      <c r="E1673" s="81" t="b">
        <v>0</v>
      </c>
      <c r="F1673" s="81" t="b">
        <v>0</v>
      </c>
      <c r="G1673" s="81" t="b">
        <v>0</v>
      </c>
    </row>
    <row r="1674" spans="1:7" ht="15">
      <c r="A1674" s="81" t="s">
        <v>1795</v>
      </c>
      <c r="B1674" s="81">
        <v>2</v>
      </c>
      <c r="C1674" s="119">
        <v>0</v>
      </c>
      <c r="D1674" s="81" t="s">
        <v>1240</v>
      </c>
      <c r="E1674" s="81" t="b">
        <v>0</v>
      </c>
      <c r="F1674" s="81" t="b">
        <v>0</v>
      </c>
      <c r="G1674" s="81" t="b">
        <v>0</v>
      </c>
    </row>
    <row r="1675" spans="1:7" ht="15">
      <c r="A1675" s="81" t="s">
        <v>1796</v>
      </c>
      <c r="B1675" s="81">
        <v>2</v>
      </c>
      <c r="C1675" s="119">
        <v>0</v>
      </c>
      <c r="D1675" s="81" t="s">
        <v>1240</v>
      </c>
      <c r="E1675" s="81" t="b">
        <v>0</v>
      </c>
      <c r="F1675" s="81" t="b">
        <v>0</v>
      </c>
      <c r="G1675" s="81" t="b">
        <v>0</v>
      </c>
    </row>
    <row r="1676" spans="1:7" ht="15">
      <c r="A1676" s="81" t="s">
        <v>1797</v>
      </c>
      <c r="B1676" s="81">
        <v>2</v>
      </c>
      <c r="C1676" s="119">
        <v>0</v>
      </c>
      <c r="D1676" s="81" t="s">
        <v>1240</v>
      </c>
      <c r="E1676" s="81" t="b">
        <v>0</v>
      </c>
      <c r="F1676" s="81" t="b">
        <v>0</v>
      </c>
      <c r="G1676" s="81" t="b">
        <v>0</v>
      </c>
    </row>
    <row r="1677" spans="1:7" ht="15">
      <c r="A1677" s="81" t="s">
        <v>1798</v>
      </c>
      <c r="B1677" s="81">
        <v>2</v>
      </c>
      <c r="C1677" s="119">
        <v>0</v>
      </c>
      <c r="D1677" s="81" t="s">
        <v>1240</v>
      </c>
      <c r="E1677" s="81" t="b">
        <v>0</v>
      </c>
      <c r="F1677" s="81" t="b">
        <v>0</v>
      </c>
      <c r="G1677" s="81" t="b">
        <v>0</v>
      </c>
    </row>
    <row r="1678" spans="1:7" ht="15">
      <c r="A1678" s="81" t="s">
        <v>1799</v>
      </c>
      <c r="B1678" s="81">
        <v>2</v>
      </c>
      <c r="C1678" s="119">
        <v>0</v>
      </c>
      <c r="D1678" s="81" t="s">
        <v>1240</v>
      </c>
      <c r="E1678" s="81" t="b">
        <v>0</v>
      </c>
      <c r="F1678" s="81" t="b">
        <v>0</v>
      </c>
      <c r="G1678" s="81" t="b">
        <v>0</v>
      </c>
    </row>
    <row r="1679" spans="1:7" ht="15">
      <c r="A1679" s="81" t="s">
        <v>1800</v>
      </c>
      <c r="B1679" s="81">
        <v>2</v>
      </c>
      <c r="C1679" s="119">
        <v>0</v>
      </c>
      <c r="D1679" s="81" t="s">
        <v>1240</v>
      </c>
      <c r="E1679" s="81" t="b">
        <v>0</v>
      </c>
      <c r="F1679" s="81" t="b">
        <v>0</v>
      </c>
      <c r="G1679" s="81" t="b">
        <v>0</v>
      </c>
    </row>
    <row r="1680" spans="1:7" ht="15">
      <c r="A1680" s="81" t="s">
        <v>1801</v>
      </c>
      <c r="B1680" s="81">
        <v>2</v>
      </c>
      <c r="C1680" s="119">
        <v>0</v>
      </c>
      <c r="D1680" s="81" t="s">
        <v>1240</v>
      </c>
      <c r="E1680" s="81" t="b">
        <v>0</v>
      </c>
      <c r="F1680" s="81" t="b">
        <v>0</v>
      </c>
      <c r="G1680" s="81" t="b">
        <v>0</v>
      </c>
    </row>
    <row r="1681" spans="1:7" ht="15">
      <c r="A1681" s="81" t="s">
        <v>1282</v>
      </c>
      <c r="B1681" s="81">
        <v>2</v>
      </c>
      <c r="C1681" s="119">
        <v>0</v>
      </c>
      <c r="D1681" s="81" t="s">
        <v>1240</v>
      </c>
      <c r="E1681" s="81" t="b">
        <v>0</v>
      </c>
      <c r="F1681" s="81" t="b">
        <v>0</v>
      </c>
      <c r="G1681" s="81" t="b">
        <v>0</v>
      </c>
    </row>
    <row r="1682" spans="1:7" ht="15">
      <c r="A1682" s="81" t="s">
        <v>1427</v>
      </c>
      <c r="B1682" s="81">
        <v>2</v>
      </c>
      <c r="C1682" s="119">
        <v>0</v>
      </c>
      <c r="D1682" s="81" t="s">
        <v>1240</v>
      </c>
      <c r="E1682" s="81" t="b">
        <v>0</v>
      </c>
      <c r="F1682" s="81" t="b">
        <v>0</v>
      </c>
      <c r="G1682" s="81" t="b">
        <v>0</v>
      </c>
    </row>
    <row r="1683" spans="1:7" ht="15">
      <c r="A1683" s="81" t="s">
        <v>1389</v>
      </c>
      <c r="B1683" s="81">
        <v>2</v>
      </c>
      <c r="C1683" s="119">
        <v>0</v>
      </c>
      <c r="D1683" s="81" t="s">
        <v>1240</v>
      </c>
      <c r="E1683" s="81" t="b">
        <v>0</v>
      </c>
      <c r="F1683" s="81" t="b">
        <v>0</v>
      </c>
      <c r="G1683" s="81" t="b">
        <v>0</v>
      </c>
    </row>
    <row r="1684" spans="1:7" ht="15">
      <c r="A1684" s="81" t="s">
        <v>848</v>
      </c>
      <c r="B1684" s="81">
        <v>2</v>
      </c>
      <c r="C1684" s="119">
        <v>0</v>
      </c>
      <c r="D1684" s="81" t="s">
        <v>1240</v>
      </c>
      <c r="E1684" s="81" t="b">
        <v>0</v>
      </c>
      <c r="F1684" s="81" t="b">
        <v>0</v>
      </c>
      <c r="G1684" s="81" t="b">
        <v>0</v>
      </c>
    </row>
    <row r="1685" spans="1:7" ht="15">
      <c r="A1685" s="81" t="s">
        <v>1614</v>
      </c>
      <c r="B1685" s="81">
        <v>2</v>
      </c>
      <c r="C1685" s="119">
        <v>0</v>
      </c>
      <c r="D1685" s="81" t="s">
        <v>1240</v>
      </c>
      <c r="E1685" s="81" t="b">
        <v>0</v>
      </c>
      <c r="F1685" s="81" t="b">
        <v>0</v>
      </c>
      <c r="G1685" s="81" t="b">
        <v>0</v>
      </c>
    </row>
    <row r="1686" spans="1:7" ht="15">
      <c r="A1686" s="81" t="s">
        <v>1802</v>
      </c>
      <c r="B1686" s="81">
        <v>2</v>
      </c>
      <c r="C1686" s="119">
        <v>0</v>
      </c>
      <c r="D1686" s="81" t="s">
        <v>1240</v>
      </c>
      <c r="E1686" s="81" t="b">
        <v>0</v>
      </c>
      <c r="F1686" s="81" t="b">
        <v>0</v>
      </c>
      <c r="G1686" s="81" t="b">
        <v>0</v>
      </c>
    </row>
    <row r="1687" spans="1:7" ht="15">
      <c r="A1687" s="81" t="s">
        <v>490</v>
      </c>
      <c r="B1687" s="81">
        <v>2</v>
      </c>
      <c r="C1687" s="119">
        <v>0</v>
      </c>
      <c r="D1687" s="81" t="s">
        <v>1242</v>
      </c>
      <c r="E1687" s="81" t="b">
        <v>0</v>
      </c>
      <c r="F1687" s="81" t="b">
        <v>0</v>
      </c>
      <c r="G1687" s="81" t="b">
        <v>0</v>
      </c>
    </row>
    <row r="1688" spans="1:7" ht="15">
      <c r="A1688" s="81" t="s">
        <v>1495</v>
      </c>
      <c r="B1688" s="81">
        <v>2</v>
      </c>
      <c r="C1688" s="119">
        <v>0</v>
      </c>
      <c r="D1688" s="81" t="s">
        <v>1243</v>
      </c>
      <c r="E1688" s="81" t="b">
        <v>0</v>
      </c>
      <c r="F1688" s="81" t="b">
        <v>0</v>
      </c>
      <c r="G1688" s="81" t="b">
        <v>0</v>
      </c>
    </row>
    <row r="1689" spans="1:7" ht="15">
      <c r="A1689" s="81" t="s">
        <v>1986</v>
      </c>
      <c r="B1689" s="81">
        <v>2</v>
      </c>
      <c r="C1689" s="119">
        <v>0</v>
      </c>
      <c r="D1689" s="81" t="s">
        <v>1243</v>
      </c>
      <c r="E1689" s="81" t="b">
        <v>0</v>
      </c>
      <c r="F1689" s="81" t="b">
        <v>0</v>
      </c>
      <c r="G1689" s="81" t="b">
        <v>0</v>
      </c>
    </row>
    <row r="1690" spans="1:7" ht="15">
      <c r="A1690" s="81" t="s">
        <v>1987</v>
      </c>
      <c r="B1690" s="81">
        <v>2</v>
      </c>
      <c r="C1690" s="119">
        <v>0</v>
      </c>
      <c r="D1690" s="81" t="s">
        <v>1243</v>
      </c>
      <c r="E1690" s="81" t="b">
        <v>0</v>
      </c>
      <c r="F1690" s="81" t="b">
        <v>0</v>
      </c>
      <c r="G1690" s="81" t="b">
        <v>0</v>
      </c>
    </row>
    <row r="1691" spans="1:7" ht="15">
      <c r="A1691" s="81" t="s">
        <v>1314</v>
      </c>
      <c r="B1691" s="81">
        <v>3</v>
      </c>
      <c r="C1691" s="119">
        <v>0</v>
      </c>
      <c r="D1691" s="81" t="s">
        <v>1250</v>
      </c>
      <c r="E1691" s="81" t="b">
        <v>0</v>
      </c>
      <c r="F1691" s="81" t="b">
        <v>0</v>
      </c>
      <c r="G1691" s="81" t="b">
        <v>0</v>
      </c>
    </row>
    <row r="1692" spans="1:7" ht="15">
      <c r="A1692" s="81" t="s">
        <v>1514</v>
      </c>
      <c r="B1692" s="81">
        <v>3</v>
      </c>
      <c r="C1692" s="119">
        <v>0</v>
      </c>
      <c r="D1692" s="81" t="s">
        <v>1250</v>
      </c>
      <c r="E1692" s="81" t="b">
        <v>0</v>
      </c>
      <c r="F1692" s="81" t="b">
        <v>0</v>
      </c>
      <c r="G1692" s="81" t="b">
        <v>0</v>
      </c>
    </row>
    <row r="1693" spans="1:7" ht="15">
      <c r="A1693" s="81" t="s">
        <v>1296</v>
      </c>
      <c r="B1693" s="81">
        <v>3</v>
      </c>
      <c r="C1693" s="119">
        <v>0</v>
      </c>
      <c r="D1693" s="81" t="s">
        <v>1250</v>
      </c>
      <c r="E1693" s="81" t="b">
        <v>0</v>
      </c>
      <c r="F1693" s="81" t="b">
        <v>0</v>
      </c>
      <c r="G1693" s="81" t="b">
        <v>0</v>
      </c>
    </row>
    <row r="1694" spans="1:7" ht="15">
      <c r="A1694" s="81" t="s">
        <v>1713</v>
      </c>
      <c r="B1694" s="81">
        <v>3</v>
      </c>
      <c r="C1694" s="119">
        <v>0</v>
      </c>
      <c r="D1694" s="81" t="s">
        <v>1250</v>
      </c>
      <c r="E1694" s="81" t="b">
        <v>0</v>
      </c>
      <c r="F1694" s="81" t="b">
        <v>0</v>
      </c>
      <c r="G1694" s="81" t="b">
        <v>0</v>
      </c>
    </row>
    <row r="1695" spans="1:7" ht="15">
      <c r="A1695" s="81" t="s">
        <v>1487</v>
      </c>
      <c r="B1695" s="81">
        <v>3</v>
      </c>
      <c r="C1695" s="119">
        <v>0</v>
      </c>
      <c r="D1695" s="81" t="s">
        <v>1250</v>
      </c>
      <c r="E1695" s="81" t="b">
        <v>0</v>
      </c>
      <c r="F1695" s="81" t="b">
        <v>0</v>
      </c>
      <c r="G1695" s="81" t="b">
        <v>0</v>
      </c>
    </row>
    <row r="1696" spans="1:7" ht="15">
      <c r="A1696" s="81" t="s">
        <v>1714</v>
      </c>
      <c r="B1696" s="81">
        <v>3</v>
      </c>
      <c r="C1696" s="119">
        <v>0</v>
      </c>
      <c r="D1696" s="81" t="s">
        <v>1250</v>
      </c>
      <c r="E1696" s="81" t="b">
        <v>0</v>
      </c>
      <c r="F1696" s="81" t="b">
        <v>0</v>
      </c>
      <c r="G1696" s="81" t="b">
        <v>0</v>
      </c>
    </row>
    <row r="1697" spans="1:7" ht="15">
      <c r="A1697" s="81" t="s">
        <v>1513</v>
      </c>
      <c r="B1697" s="81">
        <v>3</v>
      </c>
      <c r="C1697" s="119">
        <v>0</v>
      </c>
      <c r="D1697" s="81" t="s">
        <v>1250</v>
      </c>
      <c r="E1697" s="81" t="b">
        <v>0</v>
      </c>
      <c r="F1697" s="81" t="b">
        <v>0</v>
      </c>
      <c r="G1697" s="81" t="b">
        <v>0</v>
      </c>
    </row>
    <row r="1698" spans="1:7" ht="15">
      <c r="A1698" s="81" t="s">
        <v>1515</v>
      </c>
      <c r="B1698" s="81">
        <v>3</v>
      </c>
      <c r="C1698" s="119">
        <v>0</v>
      </c>
      <c r="D1698" s="81" t="s">
        <v>1250</v>
      </c>
      <c r="E1698" s="81" t="b">
        <v>0</v>
      </c>
      <c r="F1698" s="81" t="b">
        <v>0</v>
      </c>
      <c r="G1698" s="81" t="b">
        <v>0</v>
      </c>
    </row>
    <row r="1699" spans="1:7" ht="15">
      <c r="A1699" s="81" t="s">
        <v>1397</v>
      </c>
      <c r="B1699" s="81">
        <v>3</v>
      </c>
      <c r="C1699" s="119">
        <v>0</v>
      </c>
      <c r="D1699" s="81" t="s">
        <v>1250</v>
      </c>
      <c r="E1699" s="81" t="b">
        <v>0</v>
      </c>
      <c r="F1699" s="81" t="b">
        <v>0</v>
      </c>
      <c r="G1699" s="81" t="b">
        <v>0</v>
      </c>
    </row>
    <row r="1700" spans="1:7" ht="15">
      <c r="A1700" s="81" t="s">
        <v>1280</v>
      </c>
      <c r="B1700" s="81">
        <v>3</v>
      </c>
      <c r="C1700" s="119">
        <v>0</v>
      </c>
      <c r="D1700" s="81" t="s">
        <v>1250</v>
      </c>
      <c r="E1700" s="81" t="b">
        <v>0</v>
      </c>
      <c r="F1700" s="81" t="b">
        <v>0</v>
      </c>
      <c r="G1700" s="81" t="b">
        <v>0</v>
      </c>
    </row>
    <row r="1701" spans="1:7" ht="15">
      <c r="A1701" s="81" t="s">
        <v>1287</v>
      </c>
      <c r="B1701" s="81">
        <v>3</v>
      </c>
      <c r="C1701" s="119">
        <v>0</v>
      </c>
      <c r="D1701" s="81" t="s">
        <v>1250</v>
      </c>
      <c r="E1701" s="81" t="b">
        <v>0</v>
      </c>
      <c r="F1701" s="81" t="b">
        <v>0</v>
      </c>
      <c r="G1701" s="81" t="b">
        <v>0</v>
      </c>
    </row>
    <row r="1702" spans="1:7" ht="15">
      <c r="A1702" s="81" t="s">
        <v>1295</v>
      </c>
      <c r="B1702" s="81">
        <v>3</v>
      </c>
      <c r="C1702" s="119">
        <v>0</v>
      </c>
      <c r="D1702" s="81" t="s">
        <v>1250</v>
      </c>
      <c r="E1702" s="81" t="b">
        <v>0</v>
      </c>
      <c r="F1702" s="81" t="b">
        <v>0</v>
      </c>
      <c r="G1702" s="81" t="b">
        <v>0</v>
      </c>
    </row>
    <row r="1703" spans="1:7" ht="15">
      <c r="A1703" s="81" t="s">
        <v>1715</v>
      </c>
      <c r="B1703" s="81">
        <v>3</v>
      </c>
      <c r="C1703" s="119">
        <v>0</v>
      </c>
      <c r="D1703" s="81" t="s">
        <v>1250</v>
      </c>
      <c r="E1703" s="81" t="b">
        <v>1</v>
      </c>
      <c r="F1703" s="81" t="b">
        <v>0</v>
      </c>
      <c r="G1703" s="81" t="b">
        <v>0</v>
      </c>
    </row>
    <row r="1704" spans="1:7" ht="15">
      <c r="A1704" s="81" t="s">
        <v>1716</v>
      </c>
      <c r="B1704" s="81">
        <v>3</v>
      </c>
      <c r="C1704" s="119">
        <v>0</v>
      </c>
      <c r="D1704" s="81" t="s">
        <v>1250</v>
      </c>
      <c r="E1704" s="81" t="b">
        <v>0</v>
      </c>
      <c r="F1704" s="81" t="b">
        <v>0</v>
      </c>
      <c r="G1704" s="81" t="b">
        <v>0</v>
      </c>
    </row>
    <row r="1705" spans="1:7" ht="15">
      <c r="A1705" s="81" t="s">
        <v>1340</v>
      </c>
      <c r="B1705" s="81">
        <v>3</v>
      </c>
      <c r="C1705" s="119">
        <v>0</v>
      </c>
      <c r="D1705" s="81" t="s">
        <v>1250</v>
      </c>
      <c r="E1705" s="81" t="b">
        <v>0</v>
      </c>
      <c r="F1705" s="81" t="b">
        <v>0</v>
      </c>
      <c r="G1705" s="81" t="b">
        <v>0</v>
      </c>
    </row>
    <row r="1706" spans="1:7" ht="15">
      <c r="A1706" s="81" t="s">
        <v>1717</v>
      </c>
      <c r="B1706" s="81">
        <v>3</v>
      </c>
      <c r="C1706" s="119">
        <v>0</v>
      </c>
      <c r="D1706" s="81" t="s">
        <v>1250</v>
      </c>
      <c r="E1706" s="81" t="b">
        <v>0</v>
      </c>
      <c r="F1706" s="81" t="b">
        <v>0</v>
      </c>
      <c r="G1706" s="81" t="b">
        <v>0</v>
      </c>
    </row>
    <row r="1707" spans="1:7" ht="15">
      <c r="A1707" s="81" t="s">
        <v>1338</v>
      </c>
      <c r="B1707" s="81">
        <v>3</v>
      </c>
      <c r="C1707" s="119">
        <v>0</v>
      </c>
      <c r="D1707" s="81" t="s">
        <v>1250</v>
      </c>
      <c r="E1707" s="81" t="b">
        <v>0</v>
      </c>
      <c r="F1707" s="81" t="b">
        <v>0</v>
      </c>
      <c r="G1707" s="81" t="b">
        <v>0</v>
      </c>
    </row>
    <row r="1708" spans="1:7" ht="15">
      <c r="A1708" s="81" t="s">
        <v>1718</v>
      </c>
      <c r="B1708" s="81">
        <v>3</v>
      </c>
      <c r="C1708" s="119">
        <v>0</v>
      </c>
      <c r="D1708" s="81" t="s">
        <v>1250</v>
      </c>
      <c r="E1708" s="81" t="b">
        <v>0</v>
      </c>
      <c r="F1708" s="81" t="b">
        <v>0</v>
      </c>
      <c r="G1708" s="81" t="b">
        <v>0</v>
      </c>
    </row>
    <row r="1709" spans="1:7" ht="15">
      <c r="A1709" s="81" t="s">
        <v>1719</v>
      </c>
      <c r="B1709" s="81">
        <v>3</v>
      </c>
      <c r="C1709" s="119">
        <v>0</v>
      </c>
      <c r="D1709" s="81" t="s">
        <v>1250</v>
      </c>
      <c r="E1709" s="81" t="b">
        <v>1</v>
      </c>
      <c r="F1709" s="81" t="b">
        <v>0</v>
      </c>
      <c r="G1709" s="81" t="b">
        <v>0</v>
      </c>
    </row>
    <row r="1710" spans="1:7" ht="15">
      <c r="A1710" s="81" t="s">
        <v>1720</v>
      </c>
      <c r="B1710" s="81">
        <v>3</v>
      </c>
      <c r="C1710" s="119">
        <v>0</v>
      </c>
      <c r="D1710" s="81" t="s">
        <v>1250</v>
      </c>
      <c r="E1710" s="81" t="b">
        <v>0</v>
      </c>
      <c r="F1710" s="81" t="b">
        <v>0</v>
      </c>
      <c r="G1710" s="81" t="b">
        <v>0</v>
      </c>
    </row>
    <row r="1711" spans="1:7" ht="15">
      <c r="A1711" s="81" t="s">
        <v>1518</v>
      </c>
      <c r="B1711" s="81">
        <v>3</v>
      </c>
      <c r="C1711" s="119">
        <v>0</v>
      </c>
      <c r="D1711" s="81" t="s">
        <v>1250</v>
      </c>
      <c r="E1711" s="81" t="b">
        <v>0</v>
      </c>
      <c r="F1711" s="81" t="b">
        <v>0</v>
      </c>
      <c r="G1711" s="81" t="b">
        <v>0</v>
      </c>
    </row>
    <row r="1712" spans="1:7" ht="15">
      <c r="A1712" s="81" t="s">
        <v>1721</v>
      </c>
      <c r="B1712" s="81">
        <v>3</v>
      </c>
      <c r="C1712" s="119">
        <v>0</v>
      </c>
      <c r="D1712" s="81" t="s">
        <v>1250</v>
      </c>
      <c r="E1712" s="81" t="b">
        <v>0</v>
      </c>
      <c r="F1712" s="81" t="b">
        <v>0</v>
      </c>
      <c r="G1712" s="81" t="b">
        <v>0</v>
      </c>
    </row>
    <row r="1713" spans="1:7" ht="15">
      <c r="A1713" s="81" t="s">
        <v>1375</v>
      </c>
      <c r="B1713" s="81">
        <v>3</v>
      </c>
      <c r="C1713" s="119">
        <v>0</v>
      </c>
      <c r="D1713" s="81" t="s">
        <v>1250</v>
      </c>
      <c r="E1713" s="81" t="b">
        <v>0</v>
      </c>
      <c r="F1713" s="81" t="b">
        <v>0</v>
      </c>
      <c r="G1713" s="81" t="b">
        <v>0</v>
      </c>
    </row>
    <row r="1714" spans="1:7" ht="15">
      <c r="A1714" s="81" t="s">
        <v>1722</v>
      </c>
      <c r="B1714" s="81">
        <v>3</v>
      </c>
      <c r="C1714" s="119">
        <v>0</v>
      </c>
      <c r="D1714" s="81" t="s">
        <v>1250</v>
      </c>
      <c r="E1714" s="81" t="b">
        <v>1</v>
      </c>
      <c r="F1714" s="81" t="b">
        <v>0</v>
      </c>
      <c r="G1714" s="81" t="b">
        <v>0</v>
      </c>
    </row>
    <row r="1715" spans="1:7" ht="15">
      <c r="A1715" s="81" t="s">
        <v>848</v>
      </c>
      <c r="B1715" s="81">
        <v>3</v>
      </c>
      <c r="C1715" s="119">
        <v>0</v>
      </c>
      <c r="D1715" s="81" t="s">
        <v>1250</v>
      </c>
      <c r="E1715" s="81" t="b">
        <v>0</v>
      </c>
      <c r="F1715" s="81" t="b">
        <v>0</v>
      </c>
      <c r="G1715" s="81" t="b">
        <v>0</v>
      </c>
    </row>
    <row r="1716" spans="1:7" ht="15">
      <c r="A1716" s="81" t="s">
        <v>1282</v>
      </c>
      <c r="B1716" s="81">
        <v>3</v>
      </c>
      <c r="C1716" s="119">
        <v>0</v>
      </c>
      <c r="D1716" s="81" t="s">
        <v>1250</v>
      </c>
      <c r="E1716" s="81" t="b">
        <v>0</v>
      </c>
      <c r="F1716" s="81" t="b">
        <v>0</v>
      </c>
      <c r="G1716" s="81" t="b">
        <v>0</v>
      </c>
    </row>
    <row r="1717" spans="1:7" ht="15">
      <c r="A1717" s="81" t="s">
        <v>1723</v>
      </c>
      <c r="B1717" s="81">
        <v>3</v>
      </c>
      <c r="C1717" s="119">
        <v>0</v>
      </c>
      <c r="D1717" s="81" t="s">
        <v>1250</v>
      </c>
      <c r="E1717" s="81" t="b">
        <v>0</v>
      </c>
      <c r="F1717" s="81" t="b">
        <v>0</v>
      </c>
      <c r="G1717" s="81" t="b">
        <v>0</v>
      </c>
    </row>
    <row r="1718" spans="1:7" ht="15">
      <c r="A1718" s="81" t="s">
        <v>1724</v>
      </c>
      <c r="B1718" s="81">
        <v>3</v>
      </c>
      <c r="C1718" s="119">
        <v>0</v>
      </c>
      <c r="D1718" s="81" t="s">
        <v>1250</v>
      </c>
      <c r="E1718" s="81" t="b">
        <v>0</v>
      </c>
      <c r="F1718" s="81" t="b">
        <v>0</v>
      </c>
      <c r="G1718" s="81" t="b">
        <v>0</v>
      </c>
    </row>
    <row r="1719" spans="1:7" ht="15">
      <c r="A1719" s="81" t="s">
        <v>1311</v>
      </c>
      <c r="B1719" s="81">
        <v>3</v>
      </c>
      <c r="C1719" s="119">
        <v>0</v>
      </c>
      <c r="D1719" s="81" t="s">
        <v>1250</v>
      </c>
      <c r="E1719" s="81" t="b">
        <v>0</v>
      </c>
      <c r="F1719" s="81" t="b">
        <v>0</v>
      </c>
      <c r="G1719" s="81" t="b">
        <v>0</v>
      </c>
    </row>
    <row r="1720" spans="1:7" ht="15">
      <c r="A1720" s="81" t="s">
        <v>1516</v>
      </c>
      <c r="B1720" s="81">
        <v>3</v>
      </c>
      <c r="C1720" s="119">
        <v>0</v>
      </c>
      <c r="D1720" s="81" t="s">
        <v>1250</v>
      </c>
      <c r="E1720" s="81" t="b">
        <v>0</v>
      </c>
      <c r="F1720" s="81" t="b">
        <v>0</v>
      </c>
      <c r="G1720" s="81" t="b">
        <v>0</v>
      </c>
    </row>
    <row r="1721" spans="1:7" ht="15">
      <c r="A1721" s="81" t="s">
        <v>1725</v>
      </c>
      <c r="B1721" s="81">
        <v>3</v>
      </c>
      <c r="C1721" s="119">
        <v>0</v>
      </c>
      <c r="D1721" s="81" t="s">
        <v>1250</v>
      </c>
      <c r="E1721" s="81" t="b">
        <v>0</v>
      </c>
      <c r="F1721" s="81" t="b">
        <v>0</v>
      </c>
      <c r="G1721" s="81" t="b">
        <v>0</v>
      </c>
    </row>
    <row r="1722" spans="1:7" ht="15">
      <c r="A1722" s="81" t="s">
        <v>1517</v>
      </c>
      <c r="B1722" s="81">
        <v>3</v>
      </c>
      <c r="C1722" s="119">
        <v>0</v>
      </c>
      <c r="D1722" s="81" t="s">
        <v>1250</v>
      </c>
      <c r="E1722" s="81" t="b">
        <v>0</v>
      </c>
      <c r="F1722" s="81" t="b">
        <v>0</v>
      </c>
      <c r="G1722" s="81" t="b">
        <v>0</v>
      </c>
    </row>
    <row r="1723" spans="1:7" ht="15">
      <c r="A1723" s="81" t="s">
        <v>1726</v>
      </c>
      <c r="B1723" s="81">
        <v>3</v>
      </c>
      <c r="C1723" s="119">
        <v>0</v>
      </c>
      <c r="D1723" s="81" t="s">
        <v>1250</v>
      </c>
      <c r="E1723" s="81" t="b">
        <v>0</v>
      </c>
      <c r="F1723" s="81" t="b">
        <v>0</v>
      </c>
      <c r="G1723" s="81" t="b">
        <v>0</v>
      </c>
    </row>
    <row r="1724" spans="1:7" ht="15">
      <c r="A1724" s="81" t="s">
        <v>1727</v>
      </c>
      <c r="B1724" s="81">
        <v>3</v>
      </c>
      <c r="C1724" s="119">
        <v>0</v>
      </c>
      <c r="D1724" s="81" t="s">
        <v>1250</v>
      </c>
      <c r="E1724" s="81" t="b">
        <v>0</v>
      </c>
      <c r="F1724" s="81" t="b">
        <v>0</v>
      </c>
      <c r="G1724" s="81" t="b">
        <v>0</v>
      </c>
    </row>
    <row r="1725" spans="1:7" ht="15">
      <c r="A1725" s="81" t="s">
        <v>1288</v>
      </c>
      <c r="B1725" s="81">
        <v>3</v>
      </c>
      <c r="C1725" s="119">
        <v>0</v>
      </c>
      <c r="D1725" s="81" t="s">
        <v>1250</v>
      </c>
      <c r="E1725" s="81" t="b">
        <v>0</v>
      </c>
      <c r="F1725" s="81" t="b">
        <v>0</v>
      </c>
      <c r="G1725" s="81" t="b">
        <v>0</v>
      </c>
    </row>
    <row r="1726" spans="1:7" ht="15">
      <c r="A1726" s="81" t="s">
        <v>1322</v>
      </c>
      <c r="B1726" s="81">
        <v>3</v>
      </c>
      <c r="C1726" s="119">
        <v>0</v>
      </c>
      <c r="D1726" s="81" t="s">
        <v>1250</v>
      </c>
      <c r="E1726" s="81" t="b">
        <v>0</v>
      </c>
      <c r="F1726" s="81" t="b">
        <v>0</v>
      </c>
      <c r="G1726" s="81" t="b">
        <v>0</v>
      </c>
    </row>
    <row r="1727" spans="1:7" ht="15">
      <c r="A1727" s="81" t="s">
        <v>1728</v>
      </c>
      <c r="B1727" s="81">
        <v>3</v>
      </c>
      <c r="C1727" s="119">
        <v>0</v>
      </c>
      <c r="D1727" s="81" t="s">
        <v>1250</v>
      </c>
      <c r="E1727" s="81" t="b">
        <v>0</v>
      </c>
      <c r="F1727" s="81" t="b">
        <v>0</v>
      </c>
      <c r="G1727" s="81" t="b">
        <v>0</v>
      </c>
    </row>
    <row r="1728" spans="1:7" ht="15">
      <c r="A1728" s="81" t="s">
        <v>1511</v>
      </c>
      <c r="B1728" s="81">
        <v>3</v>
      </c>
      <c r="C1728" s="119">
        <v>0</v>
      </c>
      <c r="D1728" s="81" t="s">
        <v>1250</v>
      </c>
      <c r="E1728" s="81" t="b">
        <v>0</v>
      </c>
      <c r="F1728" s="81" t="b">
        <v>0</v>
      </c>
      <c r="G1728" s="81" t="b">
        <v>0</v>
      </c>
    </row>
    <row r="1729" spans="1:7" ht="15">
      <c r="A1729" s="81" t="s">
        <v>1729</v>
      </c>
      <c r="B1729" s="81">
        <v>3</v>
      </c>
      <c r="C1729" s="119">
        <v>0</v>
      </c>
      <c r="D1729" s="81" t="s">
        <v>1250</v>
      </c>
      <c r="E1729" s="81" t="b">
        <v>0</v>
      </c>
      <c r="F1729" s="81" t="b">
        <v>0</v>
      </c>
      <c r="G1729" s="81" t="b">
        <v>0</v>
      </c>
    </row>
    <row r="1730" spans="1:7" ht="15">
      <c r="A1730" s="81" t="s">
        <v>1519</v>
      </c>
      <c r="B1730" s="81">
        <v>3</v>
      </c>
      <c r="C1730" s="119">
        <v>0</v>
      </c>
      <c r="D1730" s="81" t="s">
        <v>1250</v>
      </c>
      <c r="E1730" s="81" t="b">
        <v>0</v>
      </c>
      <c r="F1730" s="81" t="b">
        <v>0</v>
      </c>
      <c r="G1730" s="81" t="b">
        <v>0</v>
      </c>
    </row>
    <row r="1731" spans="1:7" ht="15">
      <c r="A1731" s="81" t="s">
        <v>1730</v>
      </c>
      <c r="B1731" s="81">
        <v>3</v>
      </c>
      <c r="C1731" s="119">
        <v>0</v>
      </c>
      <c r="D1731" s="81" t="s">
        <v>1250</v>
      </c>
      <c r="E1731" s="81" t="b">
        <v>0</v>
      </c>
      <c r="F1731" s="81" t="b">
        <v>0</v>
      </c>
      <c r="G1731" s="81" t="b">
        <v>0</v>
      </c>
    </row>
    <row r="1732" spans="1:7" ht="15">
      <c r="A1732" s="81" t="s">
        <v>1731</v>
      </c>
      <c r="B1732" s="81">
        <v>3</v>
      </c>
      <c r="C1732" s="119">
        <v>0</v>
      </c>
      <c r="D1732" s="81" t="s">
        <v>1250</v>
      </c>
      <c r="E1732" s="81" t="b">
        <v>0</v>
      </c>
      <c r="F1732" s="81" t="b">
        <v>0</v>
      </c>
      <c r="G1732" s="81" t="b">
        <v>0</v>
      </c>
    </row>
    <row r="1733" spans="1:7" ht="15">
      <c r="A1733" s="81" t="s">
        <v>1391</v>
      </c>
      <c r="B1733" s="81">
        <v>2</v>
      </c>
      <c r="C1733" s="119">
        <v>0.00262822774709972</v>
      </c>
      <c r="D1733" s="81" t="s">
        <v>1250</v>
      </c>
      <c r="E1733" s="81" t="b">
        <v>0</v>
      </c>
      <c r="F1733" s="81" t="b">
        <v>0</v>
      </c>
      <c r="G1733" s="81" t="b">
        <v>0</v>
      </c>
    </row>
    <row r="1734" spans="1:7" ht="15">
      <c r="A1734" s="81" t="s">
        <v>1331</v>
      </c>
      <c r="B1734" s="81">
        <v>2</v>
      </c>
      <c r="C1734" s="119">
        <v>0.00262822774709972</v>
      </c>
      <c r="D1734" s="81" t="s">
        <v>1250</v>
      </c>
      <c r="E1734" s="81" t="b">
        <v>0</v>
      </c>
      <c r="F1734" s="81" t="b">
        <v>0</v>
      </c>
      <c r="G1734" s="81" t="b">
        <v>0</v>
      </c>
    </row>
    <row r="1735" spans="1:7" ht="15">
      <c r="A1735" s="81" t="s">
        <v>1292</v>
      </c>
      <c r="B1735" s="81">
        <v>2</v>
      </c>
      <c r="C1735" s="119">
        <v>0.00262822774709972</v>
      </c>
      <c r="D1735" s="81" t="s">
        <v>1250</v>
      </c>
      <c r="E1735" s="81" t="b">
        <v>0</v>
      </c>
      <c r="F1735" s="81" t="b">
        <v>0</v>
      </c>
      <c r="G1735" s="81" t="b">
        <v>0</v>
      </c>
    </row>
    <row r="1736" spans="1:7" ht="15">
      <c r="A1736" s="81" t="s">
        <v>433</v>
      </c>
      <c r="B1736" s="81">
        <v>2</v>
      </c>
      <c r="C1736" s="119">
        <v>0.00262822774709972</v>
      </c>
      <c r="D1736" s="81" t="s">
        <v>1250</v>
      </c>
      <c r="E1736" s="81" t="b">
        <v>0</v>
      </c>
      <c r="F1736" s="81" t="b">
        <v>0</v>
      </c>
      <c r="G1736"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2019-07-01T08:40:26Z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