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<sst xmlns="http://schemas.openxmlformats.org/spreadsheetml/2006/main" count="11669" uniqueCount="3204">
  <si>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</si>
  <si>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</si>
  <si>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</si>
  <si>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</si>
  <si>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</si>
  <si>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</si>
  <si>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</si>
  <si>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</si>
  <si>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</si>
  <si>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</si>
  <si>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</si>
  <si>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</si>
  <si>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</si>
  <si>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</si>
  <si>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</si>
  <si>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</si>
  <si>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</si>
  <si>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</si>
  <si>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</si>
  <si>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</si>
  <si>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</si>
  <si>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</si>
  <si>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</si>
  <si>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</si>
  <si>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</si>
  <si>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</si>
  <si>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</si>
  <si>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</si>
  <si>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</si>
  <si>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</si>
  <si>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</si>
  <si>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</si>
  <si>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</si>
  <si>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</si>
  <si>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</si>
  <si>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</si>
  <si>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</si>
  <si>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</si>
  <si>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</si>
  <si>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</si>
  <si>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</si>
  <si>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</si>
  <si>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</si>
  <si>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</si>
  <si>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</si>
  <si>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</si>
  <si>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</si>
  <si>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</si>
  <si>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</si>
  <si>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</si>
  <si>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</si>
  <si>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</si>
  <si>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</si>
  <si>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</si>
  <si>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</si>
  <si>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</si>
  <si>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</si>
  <si>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</si>
  <si>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</si>
  <si>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</si>
  <si>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</si>
  <si>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</si>
  <si>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</si>
  <si>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</si>
  <si>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</si>
  <si>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</si>
  <si>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</si>
  <si>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</si>
  <si>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</si>
  <si>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</si>
  <si>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</si>
  <si>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</si>
  <si>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</si>
  <si>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</si>
  <si>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</si>
  <si>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</si>
  <si>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</si>
  <si>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</si>
  <si>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</si>
  <si>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</si>
  <si>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</si>
  <si>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</si>
  <si>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</si>
  <si>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</si>
  <si>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</si>
  <si>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</si>
  <si>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</si>
  <si>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</si>
  <si>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</si>
  <si>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</si>
  <si>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</si>
  <si>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</si>
  <si>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</si>
  <si>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</si>
  <si>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</si>
  <si>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</si>
  <si>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</si>
  <si>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</si>
  <si>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</si>
  <si>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</si>
  <si>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</si>
  <si>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</si>
  <si>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</si>
  <si>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</si>
  <si>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</si>
  <si>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</si>
  <si>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</si>
  <si>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</si>
  <si>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</si>
  <si>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</si>
  <si>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</si>
  <si>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</si>
  <si>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</si>
  <si>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</si>
  <si>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</si>
  <si>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</si>
  <si>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</si>
  <si>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</si>
  <si>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</si>
  <si>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</si>
  <si>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</si>
  <si>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</si>
  <si>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</si>
  <si>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</si>
  <si>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</si>
  <si>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</si>
  <si>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</si>
  <si>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</si>
  <si>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</si>
  <si>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</si>
  <si>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</si>
  <si>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</si>
  <si>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</si>
  <si>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</si>
  <si>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</si>
  <si>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</si>
  <si>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</si>
  <si>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</si>
  <si>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</si>
  <si>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</si>
  <si>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</si>
  <si>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</si>
  <si>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</si>
  <si>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</si>
  <si>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</si>
  <si>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</si>
  <si>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</si>
  <si>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</si>
  <si>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</si>
  <si>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</si>
  <si>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</si>
  <si>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</si>
  <si>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</si>
  <si>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</si>
  <si>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</si>
  <si>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</si>
  <si>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</si>
  <si>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</si>
  <si>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</si>
  <si>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</si>
  <si>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</si>
  <si>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</si>
  <si>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</si>
  <si>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</si>
  <si>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</si>
  <si>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</si>
  <si>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</si>
  <si>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</si>
  <si>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</si>
  <si>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</si>
  <si>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</si>
  <si>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</si>
  <si>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</si>
  <si>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</si>
  <si>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</si>
  <si>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</si>
  <si>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</si>
  <si>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</si>
  <si>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</si>
  <si>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</si>
  <si>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</si>
  <si>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</si>
  <si>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</si>
  <si>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</si>
  <si>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</si>
  <si>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</si>
  <si>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</si>
  <si>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</si>
  <si>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</si>
  <si>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</si>
  <si>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</si>
  <si>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</si>
  <si>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</si>
  <si>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</si>
  <si>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</si>
  <si>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</si>
  <si>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</si>
  <si>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</si>
  <si>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</si>
  <si>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</si>
  <si>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</si>
  <si>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</si>
  <si>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</si>
  <si>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</si>
  <si>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</si>
  <si>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</si>
  <si>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</si>
  <si>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</si>
  <si>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</si>
  <si>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</si>
  <si>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</si>
  <si>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</si>
  <si>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dnklatt</t>
  </si>
  <si>
    <t>sprinklr</t>
  </si>
  <si>
    <t>zgayer</t>
  </si>
  <si>
    <t>victoriadkline</t>
  </si>
  <si>
    <t>lantabenzion</t>
  </si>
  <si>
    <t>ajmanderichio</t>
  </si>
  <si>
    <t>anndrinkard</t>
  </si>
  <si>
    <t>49ersinsiders</t>
  </si>
  <si>
    <t>barkhas49008990</t>
  </si>
  <si>
    <t>vroncloud</t>
  </si>
  <si>
    <t>coimbrasummit</t>
  </si>
  <si>
    <t>ryan_nix</t>
  </si>
  <si>
    <t>dudrapier17</t>
  </si>
  <si>
    <t>studrew1</t>
  </si>
  <si>
    <t>abruz11</t>
  </si>
  <si>
    <t>elias_me_em</t>
  </si>
  <si>
    <t>meredithrayy</t>
  </si>
  <si>
    <t>tjciro</t>
  </si>
  <si>
    <t>jackcpatterson</t>
  </si>
  <si>
    <t>matthewvinson</t>
  </si>
  <si>
    <t>migshields</t>
  </si>
  <si>
    <t>richwang3</t>
  </si>
  <si>
    <t>jenni_jen85</t>
  </si>
  <si>
    <t>sammyrippon</t>
  </si>
  <si>
    <t>sportin_global</t>
  </si>
  <si>
    <t>vebens</t>
  </si>
  <si>
    <t>websummitbot</t>
  </si>
  <si>
    <t>celeste_b</t>
  </si>
  <si>
    <t>colinokeefe</t>
  </si>
  <si>
    <t>newtonshelby</t>
  </si>
  <si>
    <t>claudiaizet</t>
  </si>
  <si>
    <t>dschmidt_tcu</t>
  </si>
  <si>
    <t>drewinhd</t>
  </si>
  <si>
    <t>farhandevji</t>
  </si>
  <si>
    <t>epillars</t>
  </si>
  <si>
    <t>sobhana4345</t>
  </si>
  <si>
    <t>avrbny</t>
  </si>
  <si>
    <t>sandyzavery</t>
  </si>
  <si>
    <t>kindafunnygirl</t>
  </si>
  <si>
    <t>srabe</t>
  </si>
  <si>
    <t>lauralchan</t>
  </si>
  <si>
    <t>pambcloud</t>
  </si>
  <si>
    <t>michaelmurakami</t>
  </si>
  <si>
    <t>austinsapin</t>
  </si>
  <si>
    <t>jenessalei</t>
  </si>
  <si>
    <t>kyle_ramos</t>
  </si>
  <si>
    <t>jdimes5</t>
  </si>
  <si>
    <t>bripank</t>
  </si>
  <si>
    <t>shahbazmkhan</t>
  </si>
  <si>
    <t>carlschmid</t>
  </si>
  <si>
    <t>letstelllizelle</t>
  </si>
  <si>
    <t>toriepeterson</t>
  </si>
  <si>
    <t>leahhendrickson</t>
  </si>
  <si>
    <t>johnnyvolk</t>
  </si>
  <si>
    <t>laurafrofro</t>
  </si>
  <si>
    <t>birds_word</t>
  </si>
  <si>
    <t>danielle_hadley</t>
  </si>
  <si>
    <t>jayfhicks</t>
  </si>
  <si>
    <t>joemamartins</t>
  </si>
  <si>
    <t>nakelmcclinton</t>
  </si>
  <si>
    <t>digitalpaintcan</t>
  </si>
  <si>
    <t>dylan_gannon15</t>
  </si>
  <si>
    <t>youngcarterdaly</t>
  </si>
  <si>
    <t>boooosssh</t>
  </si>
  <si>
    <t>scottiekrinch</t>
  </si>
  <si>
    <t>shiraz</t>
  </si>
  <si>
    <t>cdgehring</t>
  </si>
  <si>
    <t>kevinathurman</t>
  </si>
  <si>
    <t>lynneaphillips</t>
  </si>
  <si>
    <t>flatcolor1</t>
  </si>
  <si>
    <t>jaredcruzaedo</t>
  </si>
  <si>
    <t>dana_lewin</t>
  </si>
  <si>
    <t>brucefloyd</t>
  </si>
  <si>
    <t>andybowers_</t>
  </si>
  <si>
    <t>repo</t>
  </si>
  <si>
    <t>cassie_calvert</t>
  </si>
  <si>
    <t>saratgiles</t>
  </si>
  <si>
    <t>pinc28</t>
  </si>
  <si>
    <t>katiecavender</t>
  </si>
  <si>
    <t>im_melissa</t>
  </si>
  <si>
    <t>tweetsbydanno</t>
  </si>
  <si>
    <t>trendssf</t>
  </si>
  <si>
    <t>astasiawill</t>
  </si>
  <si>
    <t>justin_dap</t>
  </si>
  <si>
    <t>madeline</t>
  </si>
  <si>
    <t>woodsamantha</t>
  </si>
  <si>
    <t>carakaye_</t>
  </si>
  <si>
    <t>katzandrews</t>
  </si>
  <si>
    <t>brianrwagner</t>
  </si>
  <si>
    <t>brandonharrison</t>
  </si>
  <si>
    <t>nedadata</t>
  </si>
  <si>
    <t>catherinebogart</t>
  </si>
  <si>
    <t>kelseyallyse</t>
  </si>
  <si>
    <t>larakate</t>
  </si>
  <si>
    <t>tatianainmedia</t>
  </si>
  <si>
    <t>_andrewfair</t>
  </si>
  <si>
    <t>andiperelman</t>
  </si>
  <si>
    <t>njh287</t>
  </si>
  <si>
    <t>laurenspencer6</t>
  </si>
  <si>
    <t>shelbyclayton</t>
  </si>
  <si>
    <t>jensantamaria</t>
  </si>
  <si>
    <t>wexline</t>
  </si>
  <si>
    <t>claybollinger</t>
  </si>
  <si>
    <t>todmeisner</t>
  </si>
  <si>
    <t>jskarp</t>
  </si>
  <si>
    <t>azwarych</t>
  </si>
  <si>
    <t>frankiekamely</t>
  </si>
  <si>
    <t>efink101</t>
  </si>
  <si>
    <t>tjansley</t>
  </si>
  <si>
    <t>thejohnallan</t>
  </si>
  <si>
    <t>mjdesmo</t>
  </si>
  <si>
    <t>joshuawwetzel</t>
  </si>
  <si>
    <t>staciburl</t>
  </si>
  <si>
    <t>twittermedia</t>
  </si>
  <si>
    <t>smellen_fresh</t>
  </si>
  <si>
    <t>chrisforman12</t>
  </si>
  <si>
    <t>kjramming</t>
  </si>
  <si>
    <t>seeyaleah</t>
  </si>
  <si>
    <t>msu_basketball</t>
  </si>
  <si>
    <t>djschrag</t>
  </si>
  <si>
    <t>btschrage</t>
  </si>
  <si>
    <t>dna</t>
  </si>
  <si>
    <t>davidbherman</t>
  </si>
  <si>
    <t>21stamendment</t>
  </si>
  <si>
    <t>twittersports</t>
  </si>
  <si>
    <t>youtube</t>
  </si>
  <si>
    <t>twitter</t>
  </si>
  <si>
    <t>lemahussu</t>
  </si>
  <si>
    <t>marvellous_capt</t>
  </si>
  <si>
    <t>vetri41025890</t>
  </si>
  <si>
    <t>msali_shah</t>
  </si>
  <si>
    <t>tseries</t>
  </si>
  <si>
    <t>ravishastriofc</t>
  </si>
  <si>
    <t>imvkohli</t>
  </si>
  <si>
    <t>theviper_offi</t>
  </si>
  <si>
    <t>jaspritbumrah93</t>
  </si>
  <si>
    <t>bcci</t>
  </si>
  <si>
    <t>intersportbuzz</t>
  </si>
  <si>
    <t>thenikkotan</t>
  </si>
  <si>
    <t>loicmaestracci</t>
  </si>
  <si>
    <t>choairport</t>
  </si>
  <si>
    <t>sushirrito</t>
  </si>
  <si>
    <t>umichbaseball</t>
  </si>
  <si>
    <t>cubs</t>
  </si>
  <si>
    <t>chargers</t>
  </si>
  <si>
    <t>ncaa</t>
  </si>
  <si>
    <t>nfl</t>
  </si>
  <si>
    <t>nba</t>
  </si>
  <si>
    <t>mlb</t>
  </si>
  <si>
    <t>wixxy</t>
  </si>
  <si>
    <t>brittcranston</t>
  </si>
  <si>
    <t>kelseyerin</t>
  </si>
  <si>
    <t>pandemona</t>
  </si>
  <si>
    <t>tjay</t>
  </si>
  <si>
    <t>miamidolphins</t>
  </si>
  <si>
    <t>gamecockfb</t>
  </si>
  <si>
    <t>clemsonfb</t>
  </si>
  <si>
    <t>Replies to</t>
  </si>
  <si>
    <t>Mentions</t>
  </si>
  <si>
    <t>If #smsports is your thing too and you decided on west coast #SportsSummit19 over east coast #HS19 this week, see you there. I hope we get a chance to meet.</t>
  </si>
  <si>
    <t>@BrianRWagner This might be a hot take but #SportsSummit19 is, in my opinion, the best of the many social conferences. I think it's because few industries use social as well as sports. - Zach</t>
  </si>
  <si>
    <t>@btschrage @djschrag @MSU_Basketball @CaraKaye_ What's up @btschrage ?! Thanks a ton and hope all is well. I will absolutely be at #SportsSummit19. 
@CaraKaye_ - Welcome to The Bay! Let's definitely connect on Wednesday. Would love to say hello.
See you soon and Go Blue!</t>
  </si>
  <si>
    <t>_xD83D__xDEEC_ Wheels down on in San Fran!
Ready to nerd out on all things #smsports with the best in the business at #SportsSummit19! https://t.co/ANxsikT9yd</t>
  </si>
  <si>
    <t>Looking forward to seeing all the #smsports folks at #SportsSummit19 this week. 
Can’t wait to learn from y’all.</t>
  </si>
  <si>
    <t>Hello, SF!
Excited for two days of #smsports talk with some of the best in the biz! #SportsSummit19 can’t come soon enough!</t>
  </si>
  <si>
    <t>Made my way over to the West Coast for #SportsSummit19 ✈️ https://t.co/AiKuwEqnLZ</t>
  </si>
  <si>
    <t>RT @JohnnyVolk: • Meetings @ Facebook tomorrow
• #SportsSummit19 @ Twitter on Wednesday
• Maui on Sunday for a week
• NFL Club Social Works…</t>
  </si>
  <si>
    <t>@dna अजी..सचिन के दीवानों एक बार इधर भी देख लो
#Sachin #sachinopenagain #SachinOpensAgain #SachinTendulkar #SportsSummit19 #WorldCup2019 #CWC19 #CWC2019 
https://t.co/TgwMDOJO3C</t>
  </si>
  <si>
    <t>One of the today's #VirtualRealityDevelopments dominating sport is schooling the usage of VR. #athletes in specific sports activities are actually the use of vr to enhance their athletic overall performance. https://t.co/kmZaTrFMSl #sport #sports #SportsSummit19 https://t.co/3tRmxVg3AX</t>
  </si>
  <si>
    <t>RT @SportIn_Global: If you are a student, take a look into this article from our CEO @Vebens 
https://t.co/YnAnrFInft
#SportsSummit19 #we…</t>
  </si>
  <si>
    <t>Solid 1:30 early to my gate _xD83E__xDD26__xD83C__xDFFB_‍♂️
If you’re on time you’re late... Am I right?
IND ➡️ SF for #SportsSummit19 ‼️‼️ https://t.co/NnW5iiyeta</t>
  </si>
  <si>
    <t>See you soon San Francisco. _xD83D__xDEEB_
#SportsSummit19 https://t.co/LUVW3CphKt</t>
  </si>
  <si>
    <t>On my way to San Fran for #SportsSummit19! Looking forward to connecting with folks in the industry — if you see me, say hi!</t>
  </si>
  <si>
    <t>Bay bound! _xD83D__xDC40_
#SportsSummit19</t>
  </si>
  <si>
    <t>Bummed I’m missing #SportsSummit19, but keep an eye out for other members of the OD crew. Who’s heading to #HS19 with me this week?!?</t>
  </si>
  <si>
    <t>Unfortunately arrive late this evening but excited for the good stuff tomorrow at #SportsSummit19. Thanks for making it happen @davidbherman &amp;amp; @WExline! https://t.co/yUyEybsBPg</t>
  </si>
  <si>
    <t>That feeling when you have a major event next weekend and your Twitter feed is starting to blow up with #sportssummit19 content but you won't be there. Major #FOMO https://t.co/sxaSl5VKU8</t>
  </si>
  <si>
    <t>I feel like it’s all downhill from here... 
 #SportsSummit19 https://t.co/4VTPb9rv93</t>
  </si>
  <si>
    <t>@Justinburleigh delivering an awesome #keynote at #SportsSummit19 .  Augmented reality enhancing stadium expierence https://t.co/Js5avEZPDa</t>
  </si>
  <si>
    <t>Anyone heading to #SportsSummit19 and getting there tomorrow afternoon?
If so - interested in a trip to @21stAmendment? 
One of my all time favorite breweries and would love to visit!</t>
  </si>
  <si>
    <t>On the ground in San Francisco. 
Looking forward to seeing everyone at the @TwitterSports #SportsSummit19!</t>
  </si>
  <si>
    <t>Work and wine are both 4 letter words. Coincidence? I think not.
... or maybe that’s just how I justified ordering a glass while I wait on my flight to #SportsSummit19. _xD83E__xDD37__xD83C__xDFFD_‍♀️</t>
  </si>
  <si>
    <t>If you are a student, take a look into this article from our CEO @Vebens 
https://t.co/YnAnrFInft
#SportsSummit19 #websummit #sportsbiz #studentlife https://t.co/sciqzXUOSw</t>
  </si>
  <si>
    <t>Hello, San Francisco! 
#SportsSummit19 https://t.co/K3Y36LxKKd</t>
  </si>
  <si>
    <t>Hey #smsports folks headed to #SportsSummit19 in San Francisco—anyone wanna catch the Giants game tomorrow night?</t>
  </si>
  <si>
    <t>When I’m not watching baseball I should probably do something besides...watch baseball. 
But one more bump—if you’re a #smsports person at #SportsSummit19 and are headed to the Giants game, holler.</t>
  </si>
  <si>
    <t>RT @WExline: Happy #SportsSummit19 eve! https://t.co/AvEEG8V4PQ</t>
  </si>
  <si>
    <t>Another _xD83D__xDEEC_ pic. 
_xD83D__xDCCD_SF for #SportsSummit19 _xD83D__xDE4C__xD83C__xDFFC_ https://t.co/OerNWVnej0</t>
  </si>
  <si>
    <t>Y’all, the FOMO is very real. I’ll be sobbing at my desk tomorrow reading the #SportsSummit19 tweets! https://t.co/o8pbcGyheX</t>
  </si>
  <si>
    <t>Stoked to be back home in the Bay Area! Looking forward to #sportssummit19 ❗️ https://t.co/nG3MX4Kx0j</t>
  </si>
  <si>
    <t>A little sightseeing before #SportsSummit19 https://t.co/wGT1xBh9yw</t>
  </si>
  <si>
    <t>Thanks for having us, @YouTube! Looking forward to checking out @Twitter tomorrow and meeting some more fine #smsports folk.
#SportsSummit19 https://t.co/NM8pkKMb20</t>
  </si>
  <si>
    <t>#CricketWorldCup19 #NewZealand #Pakistan Vote for your favourite team.. 
who you SUPPORT._xD83C__xDFCF_⭐️
#WorldCup2019 #cricket #SportsSummit19</t>
  </si>
  <si>
    <t>@Lemahussu This time India will get the #WorldCup For sure. 
Let's show our love and support and cheer team India with #DilSeKhelo 
The world cup is nearby so is the song... https://t.co/CxE41GTP73 
#cricket #CricketMeriJaan #CricketWorldCup19 #SportsSummit19 #sports</t>
  </si>
  <si>
    <t>@dna If India and Pak come to the final, I say, we beat them with our core strength. The power of every Indian voice, #DilSeKhelo
https://t.co/CxE41GTP73 
#cricket #CricketMeriJaan #CricketWorldCup19 #SportsSummit19 #sports #music #viralvideo #ViralVideos</t>
  </si>
  <si>
    <t>@Marvellous_Capt @imVkohli No doubt bro.
ALso, Team India, check it out the history, https://t.co/CxE41GTP73
#cricket #CricketMeriJaan #CricketWorldCup19 #SportsSummit19 #sports #music #viralvideo #ViralVideos #DilSeKhelo</t>
  </si>
  <si>
    <t>@Vetri41025890 You agree with this, then let's support them with this, https://t.co/CxE41GTP73
#cricket #CricketMeriJaan #CricketWorldCup19 #SportsSummit19 #sports #music #viralvideo #ViralVideos  #DilSeKhelo</t>
  </si>
  <si>
    <t>@BCCI @RaviShastriOfc Let's bring back those memories with #DilSeKhelo.
Watch the latest cricket Anthem on @TSeries sang by @msali_shah https://t.co/CxE41GTP73
#cricket #CricketMeriJaan #CricketWorldCup19 #SportsSummit19 #sports</t>
  </si>
  <si>
    <t>@TheViper_OffI @imVkohli offcourse. 
Check it out here, https://t.co/CxE41GTP73
#cricket #CricketMeriJaan #CricketWorldCup19 #SportsSummit19 #sports</t>
  </si>
  <si>
    <t>@TheViper_OffI Guys, let's support team India with #DilSeKhelo, have you heard of it, not yet, then visit here, https://t.co/CxE41GTP73 (Tseries top video on Chartbuster) 
#cricket #CricketMeriJaan #CricketWorldCup19 #SportsSummit19 #sports #music #viralvideo #ViralVideos</t>
  </si>
  <si>
    <t>@BCCI @Jaspritbumrah93 Let's support team India with #DilSeKhelo, it's my voice, your voice, https://t.co/CxE41GTP73 #AllIswell #Dhoni #dhonikesaathdesh #cricket #CricketMeriJaan #CricketWorldCup19 #SportsSummit19</t>
  </si>
  <si>
    <t>I liked, I retweeted, I am mad for each Indian Team Player starting from Jadeja to Chahal..all are my fav, Here's my collection of best cricket history, https://t.co/CxE41GTP73 
#cricket #CricketMeriJaan #CricketWorldCup19 #SportsSummit19 #sports #music #viralvideo #ViralVideos https://t.co/rNqicHuuKv</t>
  </si>
  <si>
    <t>_xD83D__xDEEB_ #sportssummit19 in the AM. See you there? #smsports https://t.co/QP1xonwSbm</t>
  </si>
  <si>
    <t>_xD83D__xDEEC_ in San Fran for #SportsSummit19! #smsports https://t.co/5gmPZFAmqP</t>
  </si>
  <si>
    <t>#SportsSummit19 dayyyyy!!! https://t.co/OQuR6fGgRJ</t>
  </si>
  <si>
    <t>RT @woodsamantha: Off to #SportsSummit19 and keeping my fingers crossed for a new backpack. Cause this one has seen some... things. https:/…</t>
  </si>
  <si>
    <t>I can just tweet everyone at #SportsSummit19, right??</t>
  </si>
  <si>
    <t>Me walking into #SportsSummit19 
|￣￣￣￣￣￣|
|     I LOST       |
|         MY         | 
|     VOICE        |
| ＿＿＿＿＿__| 
(\__/) || 
(•ㅅ•) || 
/ 　 づ</t>
  </si>
  <si>
    <t>Game time _xD83D__xDCAA__xD83C__xDFFC_ #SportsSummit19 https://t.co/uBV1RrIzgK</t>
  </si>
  <si>
    <t>RT @TweetsByDanno: In town for #SportsSummit19 and can add another ballpark to my checklist _xD83D__xDCAA_ https://t.co/AKx6IArDKy</t>
  </si>
  <si>
    <t>I have a _xD83D__xDD25__xD83D__xDD25__xD83D__xDD25_ lead on free drinks tonight &amp;amp; tomorrow if you’re going to #SportsSummit19 – hit me up and I’ll share the details!</t>
  </si>
  <si>
    <t>Seeing all the #HS19 &amp;amp; #SportsSummit19 tweets right now and trying not to have FOMO... https://t.co/VnWo4mVSMQ</t>
  </si>
  <si>
    <t>A little morning adventure in San Fran before #SportsSummit19. https://t.co/hTspXF4y6f</t>
  </si>
  <si>
    <t>All the #SportsSummit19 posts in my feed rn https://t.co/FMZfY8u8Q0</t>
  </si>
  <si>
    <t>_xD83D__xDC51_ We out here! 
#SportsSummit19 https://t.co/BEEyQSyldH</t>
  </si>
  <si>
    <t>Proud to rep @IntersportBuzz at the @TwitterSports #SportsSummit19. Excited to learn from the very best in #smsports https://t.co/jpIELFN8H3</t>
  </si>
  <si>
    <t>Reppin #Sens in SF at #SportsSummit19 https://t.co/T9yVxCiZSv</t>
  </si>
  <si>
    <t>Doooooope #SportsSummit19 https://t.co/1fHUGgWQUt</t>
  </si>
  <si>
    <t>_xD83D__xDCCD_ #SportsSummit19, Twitter HQ
Home of “we know each other from Twitter, but haven’t met” for the day. https://t.co/9rJq2YNY1I</t>
  </si>
  <si>
    <t>Seeing all the #SportsSummit19 tweets on my TL... https://t.co/o5LIZfxYQ2</t>
  </si>
  <si>
    <t>Here we go!!! #SportsSummit19 https://t.co/y1GeHKK4Xz</t>
  </si>
  <si>
    <t>Serendipitous that my #MyTwitterAnniversary (omg 10 years) is on the same day as #SportsSummit19 _xD83D__xDD25_ https://t.co/3bD71cGe6G</t>
  </si>
  <si>
    <t>So pumped _xD83D__xDD25_ #SportsSummit19 https://t.co/0Cv1PtS6KJ</t>
  </si>
  <si>
    <t>Obligatory.
#SportsSummit19 https://t.co/By3vmILyeW</t>
  </si>
  <si>
    <t>• Meetings @ Facebook tomorrow
• #SportsSummit19 @ Twitter on Wednesday
• Maui on Sunday for a week
• NFL Club Social Workshop in Austin July 9-10 
Summer is off to a great start _xD83E__xDD19__xD83C__xDFFC_</t>
  </si>
  <si>
    <t>To the #SportsSummit19 coffee drinkers:
Blue Bottle or Philz
Looking forward to your reviews tomorrow morning.</t>
  </si>
  <si>
    <t>@JohnnyVolk Blue Bottle or Philz? #SportsSummit19 _xD83D__xDC99_☕️</t>
  </si>
  <si>
    <t>At Twitter for #SportsSummit19. Lehgo!!!!</t>
  </si>
  <si>
    <t>I ain’t the type to take pictures in front of backgrounds but this is a dope one. #SportsSummit19 https://t.co/BsiONx9mpA</t>
  </si>
  <si>
    <t>Ready for a jam packed day #sportssummit19 @TwitterSports https://t.co/g8SnFtEwVy</t>
  </si>
  <si>
    <t>What’s going on San Fran?
Can’t wait to connect with the best in #smsports at the #SportsSummit19✈️ https://t.co/Avzbu3Hl4j</t>
  </si>
  <si>
    <t>_xD83D__xDD25_ So pumped! Tweeting at @Twitter #SportsSummit19 https://t.co/Z0BomyWnlC</t>
  </si>
  <si>
    <t>Oh yes #SportsSummit19 https://t.co/Slwhmvi38B</t>
  </si>
  <si>
    <t>@TheNikkoTan Assuming for #SportsSummit19? And I haven’t been in SF long, but Garajito and El Rancho Grande are a few of my faves.</t>
  </si>
  <si>
    <t>It’s so exciting to see everyone fly into SF for #SportsSummit19. Can’t wait for tomorrow!</t>
  </si>
  <si>
    <t>Made it to #SportsSummit19 and there’s an acai bowl bar.
It’s gonna be a great day. https://t.co/5nmUjJqBc4</t>
  </si>
  <si>
    <t>#SportsSummit19
I'm not there...because, I'm "here"! https://t.co/ioizZmwofc</t>
  </si>
  <si>
    <t>_xD83D__xDCCD_ #SportsSummit19 https://t.co/vgQR4zxV5n</t>
  </si>
  <si>
    <t>_xD83D__xDCCD_ #SportsSummit19 what it do babyyy _xD83E__xDD13_</t>
  </si>
  <si>
    <t>Touchdown San Francisco! Ready for @Twitter #SportsSummit19, meeting great people and learning new stuff! #smsports</t>
  </si>
  <si>
    <t>Excited about this!
#SportsSummit19 #smsports #IMFC https://t.co/LkRvSXMWpQ</t>
  </si>
  <si>
    <t>Headed to San Francisco this week for #SportsSummit19! Will gladly accept pizza and taco recommendations.</t>
  </si>
  <si>
    <t>48 hours in San Francisco. Couldn’t resist this bread bowl. May have to roll me down the hill though. #SportsSummit19 https://t.co/tEl4NV0wPX</t>
  </si>
  <si>
    <t>Here we go! #SportsSummit19 https://t.co/9dzkHr3cP9</t>
  </si>
  <si>
    <t>.@loicmaestracci where you at _xD83D__xDC40_ #SportsSummit19 https://t.co/awT8ZOERoX</t>
  </si>
  <si>
    <t>Strolling around San Francisco and it’s remarkable how everything is seemingly uphill. 
#SportsSummit19</t>
  </si>
  <si>
    <t>_xD83D__xDCCD_ #SportsSummit19 https://t.co/4iai0JkXd4</t>
  </si>
  <si>
    <t>You can always count on beautiful views when flying out of @CHOAirport! ✈️ 
Off to the @Twitter #SportsSummit19. #GoHoos #smsports https://t.co/sN7UpwS0Wy</t>
  </si>
  <si>
    <t>Let’s do this! Time to learn from the best in #smsports. #SportsSummit19 #GoHoos https://t.co/4n9IaNFbN1</t>
  </si>
  <si>
    <t>Meeting @Twitter friends in real life.
#SportsSummit19 #SMSports https://t.co/XbH3FxMjNS</t>
  </si>
  <si>
    <t>Let’s do this!! 
#SportsSummit19 #NERevs https://t.co/pJMO8Nus4g</t>
  </si>
  <si>
    <t>So wish I could make #SportsSummit19 hopefully next year it will be different.</t>
  </si>
  <si>
    <t>Them: Where you going?
Me: @Twitter
#SportsSummit19</t>
  </si>
  <si>
    <t>If you’re a bird, I’m a bird, @Twitter 
#SportsSummit19 https://t.co/PU6QAb0F57</t>
  </si>
  <si>
    <t>Current status: At the @TwitterSports mothership! #SportsSummit19 https://t.co/7W1ruHl7Jg</t>
  </si>
  <si>
    <t>while everyone is @TwitterSports in San Francisco and talking shop about social media in sports, here i am.
#SportsSummit19 https://t.co/JbOqrmXA8z</t>
  </si>
  <si>
    <t>Sushi Burrito 
 _xD83C__xDF63_ @Sushirrito _xD83C__xDF2F_ 
#SportsSummit19 https://t.co/5ilN1FJZtn</t>
  </si>
  <si>
    <t>Tweeting @ Twitter. #SportsSummit19 
@Repo https://t.co/3TVedvezqm</t>
  </si>
  <si>
    <t>RT @cassie_calvert: Tweeting @ Twitter. #SportsSummit19 
@Repo https://t.co/3TVedvezqm</t>
  </si>
  <si>
    <t>At the @TwitterSports Summit where you see people you have tweeted with for years but have no clue who they are when they stand right in front of you #SportsSummit19 https://t.co/vNTcGlT4eI</t>
  </si>
  <si>
    <t>Had to. 
#SportsSummit19 https://t.co/Iq820InwgK</t>
  </si>
  <si>
    <t>The brilliant people behind some incredible accounts in the collegiate athletics space #SportsSummit19 https://t.co/ueyFVAESYG</t>
  </si>
  <si>
    <t>The anticipation for #SportsSummit19 got me like… https://t.co/52mm2MshqV</t>
  </si>
  <si>
    <t>We here. And we ready.
#SportsSummit19 https://t.co/ygT8RQNqlf</t>
  </si>
  <si>
    <t>Sup, emoji trophy? _xD83C__xDFC8__xD83C__xDFC6_
#SportsSummit19 #CFBPlayoff #NationalChampionship #AllIn https://t.co/CE8D56RnuN</t>
  </si>
  <si>
    <t>When you’re the only organization that cheers for your own content at #SportsSummit19 _xD83D__xDE0E_</t>
  </si>
  <si>
    <t>In town for #SportsSummit19 and can add another ballpark to my checklist _xD83D__xDCAA_ https://t.co/AKx6IArDKy</t>
  </si>
  <si>
    <t>_xD83D__xDE42_ #SportsSummit19 https://t.co/Yo4L4B7YKL</t>
  </si>
  <si>
    <t>#sportssummit19 is now trending in #SF
https://t.co/S2H8KLZnA5 https://t.co/lEHlXwrEaj</t>
  </si>
  <si>
    <t>deciding which kicks to wear for #SportsSummit19 is really the thing I’m struggling with. 
Am I Jordan or am I a pair of forces? 
#Priorities</t>
  </si>
  <si>
    <t>Y'all should see me trying to bring the leo side out more and be social. 
#SportsSummit19 https://t.co/9R5SJSrh8n</t>
  </si>
  <si>
    <t>_xD83D__xDCCD_ San Francisco, CA
#SportsSummit19 https://t.co/qWDKPCirEx</t>
  </si>
  <si>
    <t>#SportsSummit19 with a bunch of #smsports pros. _xD83D__xDE4F_ https://t.co/5muBENOf5P</t>
  </si>
  <si>
    <t>Crowd so big I had to go pano! #SportsSummit19 https://t.co/vZKKMiXk4m</t>
  </si>
  <si>
    <t>Off to #SportsSummit19 and keeping my fingers crossed for a new backpack. Cause this one has seen some... things. https://t.co/TgqJSrF0Dj</t>
  </si>
  <si>
    <t>Pretty sure it’s a rule you have to tweet this or they’ll kick you out. #SportsSummit19 https://t.co/vxCZTyMB34</t>
  </si>
  <si>
    <t>Coming for ya, #SportsSummit19 _xD83D__xDEEB_</t>
  </si>
  <si>
    <t>Hi, @TwitterSports 
#SportsSummit19 https://t.co/m7VPCyMIYw</t>
  </si>
  <si>
    <t>Almost to #SportsSummit19! Tomorrow brings together two of my favorite things: sports and Twitter—I cannot wait! https://t.co/ucyYHABs6O</t>
  </si>
  <si>
    <t>Packed house at Twitter HQ to hear the awesome @WExline kick off an amazing day of #smsports at #SportsSummit19 https://t.co/SulQJQ09nx</t>
  </si>
  <si>
    <t>#SportsSummit19 peeps - Who’s in SF tonight? Looking to grab a group for dinner or drinks tonight. We got @brandonharrison locked in. Who else? 
(Also - we’ll be watching @umichbaseball in the #CWS so hope you’re cool with that!) 〽️ https://t.co/ehMHhfVOy0</t>
  </si>
  <si>
    <t>Pumped to be out in San Francisco at Twitter HQ for #SportsSummit19! 
Looking forward to a day of tips and tricks, plus meeting so many of the people behind all the team handles https://t.co/1KW8N9w1TA</t>
  </si>
  <si>
    <t>SF-bound for #SportsSummit19 — and some other fun events! 
See you folks soon. _xD83D__xDC4B_ https://t.co/NWuBFuiRH4</t>
  </si>
  <si>
    <t>HQ | #SportsSummit19 https://t.co/Uy4Z21GMWp</t>
  </si>
  <si>
    <t>RT @AndiPerelman: Some stats from today's #SportsSummit19:
1. Videos that are less than 1 minute drive 97.5% more replies.
2. Questions s…</t>
  </si>
  <si>
    <t>_xD83D__xDC23_ #SportsSummit19 https://t.co/TZRcWX4YgT</t>
  </si>
  <si>
    <t>Obviously competing over who loves our son @davidbherman more at #SportsSummit19 https://t.co/Wk9RuE0bYb</t>
  </si>
  <si>
    <t>#SportsSummit19 https://t.co/PdRuXScgG7</t>
  </si>
  <si>
    <t>Tweeting on @Twitter while at @Twitter. #SportsSummit19 https://t.co/0yfWajGPZ7</t>
  </si>
  <si>
    <t>Best sports video producers, as voted by the #SportsSummit19 community: 
1. @ClemsonFB
2. @GamecockFB
3. @MiamiDolphins 
4. @Chargers 
5. @Cubs</t>
  </si>
  <si>
    <t>Any aspiring, current, or tangential #smsports folks not there should be following #SportsSummit19 - should be good stuff about best practices and ideas for Twitter. These stats are telling, even if not surprising. Seeing it now in the 'Social Experiment' trend, kinda. https://t.co/Fnpa0niY5t</t>
  </si>
  <si>
    <t>RT @TwitterMedia: Today @Twitter, we're bringing together social media pros from across @MLB, @NBA, @NFL, @NCAA and beyond for #SportsSummi…</t>
  </si>
  <si>
    <t>Over 200 bags later.... we are ready for you #SportsSummit19 - shout out to the squad @jensantamaria @wixxy @davidbherman @WExline https://t.co/rFAzW0LglC</t>
  </si>
  <si>
    <t>RT @shelbyclayton: Over 200 bags later.... we are ready for you #SportsSummit19 - shout out to the squad @jensantamaria @wixxy @davidbherma…</t>
  </si>
  <si>
    <t>The one and only DH @davidbherman kicking things off by introducing the @TwitterSports team: @TJay @WExline @kelseyerin @shelbyclayton @BrittCranston @laurafrofro @wixxy #SportsSummit19 https://t.co/dsKrswmH57</t>
  </si>
  <si>
    <t>Today's the day -- can't wait to see everyone! #SportsSummit19 https://t.co/RtHF5fnmbu</t>
  </si>
  <si>
    <t>Happy #SportsSummit19 eve! https://t.co/AvEEG8V4PQ</t>
  </si>
  <si>
    <t>Shoutout @pandemona dropping product knowledge at #SportsSummit19 _xD83D__xDE4C__xD83C__xDFFB_
_xD83D__xDD25__xD83D__xDC5F__xD83D__xDC40_ https://t.co/FE3Kyt3yiH</t>
  </si>
  <si>
    <t>The #SportsSummit19 has begun! https://t.co/PUE9RWpZ8j</t>
  </si>
  <si>
    <t>RT @AndiPerelman: Best sports video producers, as voted by the #SportsSummit19 community: 
1. @ClemsonFB
2. @GamecockFB
3. @MiamiDolphins…</t>
  </si>
  <si>
    <t>☝️ week until #SportsSummit19! _xD83D__xDE4C_</t>
  </si>
  <si>
    <t>Wheels up to San Francisco for #SportsSummit19! ✈️ 
Can’t wait to connect with the best of the best in #smsports at @Twitter HQ!</t>
  </si>
  <si>
    <t>Looking at a new potential product iteration from @pandemona like #SportsSummit19 https://t.co/axdjm4b7LS</t>
  </si>
  <si>
    <t>Hey #SportsSummit19 #smsports friends - who gets in Tuesday and wants to do dinner and night-before beverages?</t>
  </si>
  <si>
    <t>_xD83D__xDD1C__xD83D__xDEEB__xD83D__xDEEC_ #SportsSummit19</t>
  </si>
  <si>
    <t>Anyway, let’s get this plane off the ground so I can see #SportsSummit19 friends. #smsports ✈️</t>
  </si>
  <si>
    <t>#SportsSummit19 pals: Running on the Embarcadero is a treat. I’m doing it tomorrow around 7. Join if you please. _xD83D__xDE4C__xD83C__xDFFE_</t>
  </si>
  <si>
    <t>Let’s goooooo #SportsSummit19 https://t.co/ayLowrNnXG</t>
  </si>
  <si>
    <t>No surprise here, but short and sweet wins the Twitter video battle. Specifically to conversation, video under 60 seconds gets nearly double the number of replies. #SportsSummit19</t>
  </si>
  <si>
    <t>Major user-facing opportunities and challenges we all face when it comes to conversing on Twitter - participation and comprehension. How can we best clean up make our content even more participatory and easier to follow along? #SportsSummit19</t>
  </si>
  <si>
    <t>"Conversation trees can be infinite" might be my new favorite credo when it comes to discussion. #SportsSummit19</t>
  </si>
  <si>
    <t>RT @jskarp: No surprise here, but short and sweet wins the Twitter video battle. Specifically to conversation, video under 60 seconds gets…</t>
  </si>
  <si>
    <t>Coming your way _xD83D__xDEEB_ #SportsSummit19</t>
  </si>
  <si>
    <t>_xD83D__xDC4B_ #SportsSummit19 https://t.co/ROlt9y1iZR</t>
  </si>
  <si>
    <t>That’s a large hashtag #SportsSummit19 https://t.co/K029DCe5vL</t>
  </si>
  <si>
    <t>@tjansley See you soon TJ! #SportsSummit19</t>
  </si>
  <si>
    <t>Who is coming in for #SportsSummit19 and wants to meetup?</t>
  </si>
  <si>
    <t>@JoshuaWWetzel @mjdesmo _xD83D__xDE4B__xD83C__xDFFB_‍♂️ #SportsSummit19</t>
  </si>
  <si>
    <t>What’s good San Francisco?!
#SportsSummit19 https://t.co/uYcKax6ldy</t>
  </si>
  <si>
    <t>#SportsSummit19 https://t.co/b2vZQvpzJU</t>
  </si>
  <si>
    <t>_xD83D__xDC4B__xD83C__xDFFC_
Who is going to #SportsSummit19 this week in San Fran?</t>
  </si>
  <si>
    <t>@AndiPerelman @staciburl _xD83D__xDE4B__xD83C__xDFFB_‍♂️ #SportsSummit19</t>
  </si>
  <si>
    <t>_xD83D__xDCCD_ #SportsSummit19 https://t.co/VUG2bdEvVJ</t>
  </si>
  <si>
    <t>Today @Twitter, we're bringing together social media pros from across @MLB, @NBA, @NFL, @NCAA and beyond for #SportsSummit19. Stick around to hear from the people who know what makes a slam dunk on Twitter. https://t.co/syGkGwmgCw</t>
  </si>
  <si>
    <t>Some stats from today's #SportsSummit19:
1. Videos that are less than 1 minute drive 97.5% more replies.
2. Questions start conversations. If you ask a question, it will get 85% more retweets, 85% more replies, 25% more impressions, 26% more positive reaction.</t>
  </si>
  <si>
    <t>It’s a whirlwind, but I’m coming #SportsSummit19. 
_xD83D__xDDFA_: Vacation to New Hampshire. 
_xD83D__xDE8C_: Concord, NH to Boston. 
✈️: Boston to San Fran. 
_xD83D__xDCBB_: Learn from the absolute best social media people on the planet at @Twitter HQ. 
_xD83D__xDE0E_ Resume vacation Thursday. 
#SMSports https://t.co/BatoBRFaQp</t>
  </si>
  <si>
    <t>The amount of creative genius in this room is mind-blowing. 
Such an honor to be here. Hoping to learn some great things today. 
#SportsSummit19 https://t.co/MyzWDb2Hrf</t>
  </si>
  <si>
    <t>hi #sportssummit19!! https://t.co/BTSLJJ3inc</t>
  </si>
  <si>
    <t>interesting little nugget from #SportsSummit19: Tweets that ask a question get way more replies (duh), but attach a gif with that question instead of a photo/video and you get 155% more replies on average</t>
  </si>
  <si>
    <t>RT @kjramming: interesting little nugget from #SportsSummit19: Tweets that ask a question get way more replies (duh), but attach a gif with…</t>
  </si>
  <si>
    <t>https://www.tentaran.com/sachin-tendulkar-biography-facts-and-career/</t>
  </si>
  <si>
    <t>http://www.vroncloud.com/blog/virtual-reality-athletic-training/</t>
  </si>
  <si>
    <t>https://medium.com/sportinglobal/your-1-way-into-the-sport-industry-4454e79740cf</t>
  </si>
  <si>
    <t>https://twitter.com/wexline/status/1143689047295975424</t>
  </si>
  <si>
    <t>https://www.youtube.com/watch?v=Dd5dTy04hNg&amp;list=RDMMDd5dTy04hNg&amp;start_radio=1</t>
  </si>
  <si>
    <t>https://www.youtube.com/watch?v=Dd5dTy04hNg&amp;list=RDMMDd5dTy04hNg&amp;start_radio=1 https://twitter.com/TheViper_OffI/status/1143205031027642368</t>
  </si>
  <si>
    <t>https://www.trendsmap.com/r/US_SAN_zbqeco</t>
  </si>
  <si>
    <t>https://twitter.com/AndiPerelman/status/1143928826633658369</t>
  </si>
  <si>
    <t>https://twitter.com/WExline/status/1143689047295975424</t>
  </si>
  <si>
    <t>tentaran.com</t>
  </si>
  <si>
    <t>vroncloud.com</t>
  </si>
  <si>
    <t>medium.com</t>
  </si>
  <si>
    <t>twitter.com</t>
  </si>
  <si>
    <t>youtube.com</t>
  </si>
  <si>
    <t>youtube.com twitter.com</t>
  </si>
  <si>
    <t>trendsmap.com</t>
  </si>
  <si>
    <t>smsports sportssummit19 hs19</t>
  </si>
  <si>
    <t>sportssummit19</t>
  </si>
  <si>
    <t>smsports sportssummit19</t>
  </si>
  <si>
    <t>sachin sachinopenagain sachinopensagain sachintendulkar sportssummit19 worldcup2019 cwc19 cwc2019</t>
  </si>
  <si>
    <t>virtualrealitydevelopments athletes sport sports sportssummit19</t>
  </si>
  <si>
    <t>sportssummit19 hs19</t>
  </si>
  <si>
    <t>sportssummit19 fomo</t>
  </si>
  <si>
    <t>keynote sportssummit19</t>
  </si>
  <si>
    <t>sportssummit19 websummit sportsbiz studentlife</t>
  </si>
  <si>
    <t>cricketworldcup19 newzealand pakistan worldcup2019 cricket sportssummit19</t>
  </si>
  <si>
    <t>worldcup dilsekhelo cricket cricketmerijaan cricketworldcup19 sportssummit19 sports</t>
  </si>
  <si>
    <t>dilsekhelo cricket cricketmerijaan cricketworldcup19 sportssummit19 sports music viralvideo viralvideos</t>
  </si>
  <si>
    <t>cricket cricketmerijaan cricketworldcup19 sportssummit19 sports music viralvideo viralvideos dilsekhelo</t>
  </si>
  <si>
    <t>dilsekhelo cricket cricketmerijaan cricketworldcup19 sportssummit19 sports</t>
  </si>
  <si>
    <t>cricket cricketmerijaan cricketworldcup19 sportssummit19 sports</t>
  </si>
  <si>
    <t>dilsekhelo alliswell dhoni dhonikesaathdesh cricket cricketmerijaan cricketworldcup19 sportssummit19</t>
  </si>
  <si>
    <t>cricket cricketmerijaan cricketworldcup19 sportssummit19 sports music viralvideo viralvideos</t>
  </si>
  <si>
    <t>sportssummit19 smsports</t>
  </si>
  <si>
    <t>hs19 sportssummit19</t>
  </si>
  <si>
    <t>sens sportssummit19</t>
  </si>
  <si>
    <t>mytwitteranniversary sportssummit19</t>
  </si>
  <si>
    <t>sportssummit19 smsports imfc</t>
  </si>
  <si>
    <t>sportssummit19 gohoos smsports</t>
  </si>
  <si>
    <t>smsports sportssummit19 gohoos</t>
  </si>
  <si>
    <t>sportssummit19 nerevs</t>
  </si>
  <si>
    <t>sportssummit19 cfbplayoff nationalchampionship allin</t>
  </si>
  <si>
    <t>sportssummit19 sf</t>
  </si>
  <si>
    <t>sportssummit19 priorities</t>
  </si>
  <si>
    <t>sportssummit19 cws</t>
  </si>
  <si>
    <t>https://pbs.twimg.com/media/D92r85QUYAAbQlk.jpg</t>
  </si>
  <si>
    <t>https://pbs.twimg.com/media/D94dQDyU4AA05E1.jpg</t>
  </si>
  <si>
    <t>https://pbs.twimg.com/media/D95XuTcVAAEdqvm.jpg</t>
  </si>
  <si>
    <t>https://pbs.twimg.com/media/D95xOYgWwAAKYvk.jpg</t>
  </si>
  <si>
    <t>https://pbs.twimg.com/media/D96DqNWWkAASWdc.jpg</t>
  </si>
  <si>
    <t>https://pbs.twimg.com/tweet_video_thumb/D965VTlXoAEBV93.jpg</t>
  </si>
  <si>
    <t>https://pbs.twimg.com/tweet_video_thumb/D966_PGW4AIf-Z9.jpg</t>
  </si>
  <si>
    <t>https://pbs.twimg.com/media/D97ODKKUEAEdsc0.jpg</t>
  </si>
  <si>
    <t>https://pbs.twimg.com/media/D97YVjXUIAAXY_m.jpg</t>
  </si>
  <si>
    <t>https://pbs.twimg.com/media/D95b-vMW4AAUx9C.jpg</t>
  </si>
  <si>
    <t>https://pbs.twimg.com/media/D98V-t5VUAA-Tq5.jpg</t>
  </si>
  <si>
    <t>https://pbs.twimg.com/media/D98zH5WUEAAuLIB.jpg</t>
  </si>
  <si>
    <t>https://pbs.twimg.com/media/D984-bTVAAAmyLN.jpg</t>
  </si>
  <si>
    <t>https://pbs.twimg.com/media/D99HZ3LUEAAkIAU.jpg</t>
  </si>
  <si>
    <t>https://pbs.twimg.com/media/D99jnOLUcAEpmfd.jpg</t>
  </si>
  <si>
    <t>https://pbs.twimg.com/media/D99kgzkW4AA90vJ.jpg</t>
  </si>
  <si>
    <t>https://pbs.twimg.com/tweet_video_thumb/D93s_78XsAArUUQ.jpg</t>
  </si>
  <si>
    <t>https://pbs.twimg.com/tweet_video_thumb/D97YTpWVAAAmA-Q.jpg</t>
  </si>
  <si>
    <t>https://pbs.twimg.com/tweet_video_thumb/D9_Zp1iU8AI2qhq.jpg</t>
  </si>
  <si>
    <t>https://pbs.twimg.com/media/D9_vI3aUIAIv2np.jpg</t>
  </si>
  <si>
    <t>https://pbs.twimg.com/media/D9_fP9XU0AAsNXW.jpg</t>
  </si>
  <si>
    <t>https://pbs.twimg.com/tweet_video_thumb/D9_xZrhXUAEULBm.jpg</t>
  </si>
  <si>
    <t>https://pbs.twimg.com/media/D9_zhRrU8AIA5Mu.jpg</t>
  </si>
  <si>
    <t>https://pbs.twimg.com/tweet_video_thumb/D9_1uHbUYAEtboR.jpg</t>
  </si>
  <si>
    <t>https://pbs.twimg.com/media/D9_2AD1UEAALYMN.jpg</t>
  </si>
  <si>
    <t>https://pbs.twimg.com/media/D9_2jTeUwAEOxBC.jpg</t>
  </si>
  <si>
    <t>https://pbs.twimg.com/media/D96aDf5UEAAs26B.jpg</t>
  </si>
  <si>
    <t>https://pbs.twimg.com/media/D9_4wAuXUAAKCcr.jpg</t>
  </si>
  <si>
    <t>https://pbs.twimg.com/media/D9_8ghRVUAEnxRs.jpg</t>
  </si>
  <si>
    <t>https://pbs.twimg.com/tweet_video_thumb/D9_8xwKU0AE_ykr.jpg</t>
  </si>
  <si>
    <t>https://pbs.twimg.com/media/D9_8731UcAcfVLD.jpg</t>
  </si>
  <si>
    <t>https://pbs.twimg.com/media/D9_lARDUcAAlRCZ.jpg</t>
  </si>
  <si>
    <t>https://pbs.twimg.com/media/D9_-D4CUYAEPUkj.jpg</t>
  </si>
  <si>
    <t>https://pbs.twimg.com/media/D9_-RzvUEAAktLp.jpg</t>
  </si>
  <si>
    <t>https://pbs.twimg.com/media/D-AAaL9UcAEkbK3.jpg</t>
  </si>
  <si>
    <t>https://pbs.twimg.com/media/D-ABreOUIAATsxM.jpg</t>
  </si>
  <si>
    <t>https://pbs.twimg.com/media/D98u68rVAAEMtg4.jpg</t>
  </si>
  <si>
    <t>https://pbs.twimg.com/media/D-AByiAVAAAzoW0.jpg</t>
  </si>
  <si>
    <t>https://pbs.twimg.com/media/D-ACXO3VUAEuWez.jpg</t>
  </si>
  <si>
    <t>https://pbs.twimg.com/media/D-ACU6GUIAEHt1r.jpg</t>
  </si>
  <si>
    <t>https://pbs.twimg.com/media/D-ADd0IXkAAMDyu.jpg</t>
  </si>
  <si>
    <t>https://pbs.twimg.com/media/D-ADiJXUwAExp1X.jpg</t>
  </si>
  <si>
    <t>https://pbs.twimg.com/media/D-AEfkeUIAAH8wK.jpg</t>
  </si>
  <si>
    <t>https://pbs.twimg.com/media/D98xp9AUIAA6cBQ.jpg</t>
  </si>
  <si>
    <t>https://pbs.twimg.com/media/D-AEwJWUEAAfWrD.jpg</t>
  </si>
  <si>
    <t>https://pbs.twimg.com/media/D-AE6GAUwAAU1Qs.jpg</t>
  </si>
  <si>
    <t>https://pbs.twimg.com/media/D-AFPfcUwAADn52.jpg</t>
  </si>
  <si>
    <t>https://pbs.twimg.com/media/D95v4w2XkAAJaVr.jpg</t>
  </si>
  <si>
    <t>https://pbs.twimg.com/media/D-AFSL8UIAA7fVQ.jpg</t>
  </si>
  <si>
    <t>https://pbs.twimg.com/media/D-AGAAPVAAAO4oz.jpg</t>
  </si>
  <si>
    <t>https://pbs.twimg.com/media/D-AGT7XUIAAk910.jpg</t>
  </si>
  <si>
    <t>https://pbs.twimg.com/media/D-AHdk9U8AAi8Oc.jpg</t>
  </si>
  <si>
    <t>https://pbs.twimg.com/media/D-AHw6pU4AAyv4i.jpg</t>
  </si>
  <si>
    <t>https://pbs.twimg.com/tweet_video_thumb/D-AIIRDW4AMdr3t.jpg</t>
  </si>
  <si>
    <t>https://pbs.twimg.com/media/D976wkWVAAE5V9o.jpg</t>
  </si>
  <si>
    <t>https://pbs.twimg.com/media/D9_-aS6VUAkoa1B.jpg</t>
  </si>
  <si>
    <t>https://pbs.twimg.com/media/D9__4wPUwAgWfjS.jpg</t>
  </si>
  <si>
    <t>https://pbs.twimg.com/media/D-AIfnwVUAARMyk.jpg</t>
  </si>
  <si>
    <t>https://pbs.twimg.com/media/D-AI8UDUwAAV0zJ.jpg</t>
  </si>
  <si>
    <t>https://pbs.twimg.com/tweet_video_thumb/D91xUc_XoAIaqD1.jpg</t>
  </si>
  <si>
    <t>https://pbs.twimg.com/media/D9_5R0tUYAIYbg-.jpg</t>
  </si>
  <si>
    <t>https://pbs.twimg.com/media/D-AJQu0U0AE-zZv.jpg</t>
  </si>
  <si>
    <t>https://pbs.twimg.com/media/D-AJf9CUwAAvSJX.jpg</t>
  </si>
  <si>
    <t>https://pbs.twimg.com/media/D-AJunrXsAMck50.jpg</t>
  </si>
  <si>
    <t>https://pbs.twimg.com/tweet_video_thumb/D-AKCwmVUAA-fCL.jpg</t>
  </si>
  <si>
    <t>https://pbs.twimg.com/media/D98V1tuU4AEHrmP.jpg</t>
  </si>
  <si>
    <t>https://pbs.twimg.com/media/D-AKwTUUIAADZsU.jpg</t>
  </si>
  <si>
    <t>https://pbs.twimg.com/media/D-AKzHQVAAABp-J.jpg</t>
  </si>
  <si>
    <t>https://pbs.twimg.com/media/D96uM8ZWsAAovx2.jpg</t>
  </si>
  <si>
    <t>https://pbs.twimg.com/media/D-AKzTVVUAAQlzC.jpg</t>
  </si>
  <si>
    <t>https://pbs.twimg.com/media/D-ALBIaU4AAl_oH.jpg</t>
  </si>
  <si>
    <t>https://pbs.twimg.com/media/D-ALoGvUcAAHQQ3.jpg</t>
  </si>
  <si>
    <t>https://pbs.twimg.com/tweet_video_thumb/D92paHjU4AAc5Bk.jpg</t>
  </si>
  <si>
    <t>https://pbs.twimg.com/media/D-ALGRsUYAAAo9G.jpg</t>
  </si>
  <si>
    <t>https://pbs.twimg.com/media/D91Atp4WsAIDqie.jpg</t>
  </si>
  <si>
    <t>https://pbs.twimg.com/media/D-ANI6UU8AADgYk.jpg</t>
  </si>
  <si>
    <t>https://pbs.twimg.com/media/D-ANh3TUIAAUpsg.jpg</t>
  </si>
  <si>
    <t>https://pbs.twimg.com/media/D-ANinPUcAAnygh.jpg</t>
  </si>
  <si>
    <t>https://pbs.twimg.com/media/D-ANnlKUYAARufR.jpg</t>
  </si>
  <si>
    <t>https://pbs.twimg.com/media/D-ANzxrU0AALH0e.jpg</t>
  </si>
  <si>
    <t>https://pbs.twimg.com/media/D98l53EUYAEF39s.jpg</t>
  </si>
  <si>
    <t>https://pbs.twimg.com/media/D-AKbgOUwAA2gUJ.jpg</t>
  </si>
  <si>
    <t>https://pbs.twimg.com/media/D-AMzjCVUAAFxUI.jpg</t>
  </si>
  <si>
    <t>https://pbs.twimg.com/ext_tw_video_thumb/1143925395676266497/pu/img/NMW9R_tSb1wDrcnV.jpg</t>
  </si>
  <si>
    <t>https://pbs.twimg.com/tweet_video_thumb/D-APCa2WwAI6Ykw.jpg</t>
  </si>
  <si>
    <t>https://pbs.twimg.com/media/D9_3riZU4AEUI2G.jpg</t>
  </si>
  <si>
    <t>https://pbs.twimg.com/media/D9_znc_UEAAUshF.jpg</t>
  </si>
  <si>
    <t>https://pbs.twimg.com/media/D9_8vjIVUAEMMh6.jpg</t>
  </si>
  <si>
    <t>https://pbs.twimg.com/media/D93JZa-WkAABBXq.jpg</t>
  </si>
  <si>
    <t>https://pbs.twimg.com/media/D-APWGuU4AA3B0g.jpg</t>
  </si>
  <si>
    <t>https://pbs.twimg.com/media/D9_5B5-U0AA-o_T.jpg</t>
  </si>
  <si>
    <t>https://pbs.twimg.com/media/D-ALZcIUEAAv9di.jpg</t>
  </si>
  <si>
    <t>https://pbs.twimg.com/media/D95ln_wWsAADMNq.jpg</t>
  </si>
  <si>
    <t>https://pbs.twimg.com/media/D-ARnW6UIAAuMzF.jpg</t>
  </si>
  <si>
    <t>https://pbs.twimg.com/media/D9_1ZhyUIAA0uVV.jpg</t>
  </si>
  <si>
    <t>http://pbs.twimg.com/profile_images/1089774339115835392/s46VtCKT_normal.jpg</t>
  </si>
  <si>
    <t>http://pbs.twimg.com/profile_images/1134506269342146566/xASE94VG_normal.png</t>
  </si>
  <si>
    <t>http://pbs.twimg.com/profile_images/1097661591351259136/loYWXk1y_normal.jpg</t>
  </si>
  <si>
    <t>http://pbs.twimg.com/profile_images/997253832676540416/gLzqT748_normal.jpg</t>
  </si>
  <si>
    <t>http://pbs.twimg.com/profile_images/726312933781688321/TusFLskL_normal.jpg</t>
  </si>
  <si>
    <t>http://pbs.twimg.com/profile_images/1010647180250570752/iry6z_Ir_normal.jpg</t>
  </si>
  <si>
    <t>http://pbs.twimg.com/profile_images/1141283044659290115/W42Debyp_normal.png</t>
  </si>
  <si>
    <t>http://pbs.twimg.com/profile_images/786513701583069184/OFb7pB3z_normal.jpg</t>
  </si>
  <si>
    <t>http://pbs.twimg.com/profile_images/803999731739402241/xqgRKsIb_normal.jpg</t>
  </si>
  <si>
    <t>http://pbs.twimg.com/profile_images/947514552622628864/H8_vpXIp_normal.jpg</t>
  </si>
  <si>
    <t>http://pbs.twimg.com/profile_images/1004828933739642881/X0D67lAK_normal.jpg</t>
  </si>
  <si>
    <t>http://pbs.twimg.com/profile_images/1117872870368006144/laOSUWQX_normal.jpg</t>
  </si>
  <si>
    <t>http://pbs.twimg.com/profile_images/954000566576807937/gAEDoYkh_normal.jpg</t>
  </si>
  <si>
    <t>http://pbs.twimg.com/profile_images/1040389930076327936/e9KXczX6_normal.jpg</t>
  </si>
  <si>
    <t>http://pbs.twimg.com/profile_images/1073276806051086336/oyx_GN_w_normal.jpg</t>
  </si>
  <si>
    <t>http://pbs.twimg.com/profile_images/939567293033525248/qme0Ts3w_normal.jpg</t>
  </si>
  <si>
    <t>http://pbs.twimg.com/profile_images/661288346287779840/hVlzqsS9_normal.png</t>
  </si>
  <si>
    <t>http://pbs.twimg.com/profile_images/1136684833969541120/pANMG7T5_normal.png</t>
  </si>
  <si>
    <t>http://pbs.twimg.com/profile_images/1060029893948391424/ejwbzLs8_normal.jpg</t>
  </si>
  <si>
    <t>http://pbs.twimg.com/profile_images/1130088773746868231/SWrhGrJd_normal.png</t>
  </si>
  <si>
    <t>http://pbs.twimg.com/profile_images/1133245030548697088/ChKnhl96_normal.png</t>
  </si>
  <si>
    <t>http://pbs.twimg.com/profile_images/2701376412/5473705428858105d66952f008601a9a_normal.jpeg</t>
  </si>
  <si>
    <t>http://pbs.twimg.com/profile_images/1127052296469340162/ZDjS21IA_normal.png</t>
  </si>
  <si>
    <t>http://pbs.twimg.com/profile_images/998982774231977985/5xxBN6M6_normal.jpg</t>
  </si>
  <si>
    <t>http://pbs.twimg.com/profile_images/1103533557027266560/bhswB84__normal.jpg</t>
  </si>
  <si>
    <t>http://pbs.twimg.com/profile_images/1096170523325693952/u5ykF5y3_normal.jpg</t>
  </si>
  <si>
    <t>http://pbs.twimg.com/profile_images/883023371151323140/trUNIaC8_normal.jpg</t>
  </si>
  <si>
    <t>http://pbs.twimg.com/profile_images/1130299522670743552/WR6yM-c1_normal.jpg</t>
  </si>
  <si>
    <t>http://pbs.twimg.com/profile_images/1141360952417378304/DCnoPVfC_normal.jpg</t>
  </si>
  <si>
    <t>http://pbs.twimg.com/profile_images/1084997082191224834/HRZgzbC1_normal.jpg</t>
  </si>
  <si>
    <t>http://pbs.twimg.com/profile_images/786995996714729472/tSaBqNEt_normal.jpg</t>
  </si>
  <si>
    <t>http://pbs.twimg.com/profile_images/1044366558397693953/xCX7U0Wp_normal.jpg</t>
  </si>
  <si>
    <t>http://pbs.twimg.com/profile_images/1128826628212174848/1edadQX3_normal.jpg</t>
  </si>
  <si>
    <t>http://pbs.twimg.com/profile_images/937213356359942144/KNDUWNXl_normal.jpg</t>
  </si>
  <si>
    <t>http://pbs.twimg.com/profile_images/1126267392290709506/gwwLd9VL_normal.jpg</t>
  </si>
  <si>
    <t>http://pbs.twimg.com/profile_images/1142438395366518786/QwzcaV-J_normal.jpg</t>
  </si>
  <si>
    <t>http://pbs.twimg.com/profile_images/1105169724604854275/hdFwU0Po_normal.jpg</t>
  </si>
  <si>
    <t>http://pbs.twimg.com/profile_images/1098039129579888641/vgWlExGZ_normal.jpg</t>
  </si>
  <si>
    <t>http://pbs.twimg.com/profile_images/790620942271590400/LmvMVKpo_normal.jpg</t>
  </si>
  <si>
    <t>http://pbs.twimg.com/profile_images/1091525892919177218/OkDdXDxl_normal.jpg</t>
  </si>
  <si>
    <t>http://pbs.twimg.com/profile_images/972641181871017985/icoQ2vYH_normal.jpg</t>
  </si>
  <si>
    <t>http://pbs.twimg.com/profile_images/1439969465/Horowitz_Neil2_normal.jpg</t>
  </si>
  <si>
    <t>http://pbs.twimg.com/profile_images/1027794021513654273/qxLGaw-m_normal.jpg</t>
  </si>
  <si>
    <t>http://pbs.twimg.com/profile_images/1107448659933913088/aTlE3NhA_normal.jpg</t>
  </si>
  <si>
    <t>http://pbs.twimg.com/profile_images/1123554915849318400/kPfjGN0C_normal.jpg</t>
  </si>
  <si>
    <t>http://pbs.twimg.com/profile_images/1040292584118091776/iYeHN2fH_normal.jpg</t>
  </si>
  <si>
    <t>http://pbs.twimg.com/profile_images/1060277447197949967/GhxJMGoh_normal.jpg</t>
  </si>
  <si>
    <t>http://pbs.twimg.com/profile_images/959431892083896321/5rnPkNc1_normal.jpg</t>
  </si>
  <si>
    <t>http://pbs.twimg.com/profile_images/1049398125188849666/qyTLnrl7_normal.jpg</t>
  </si>
  <si>
    <t>http://pbs.twimg.com/profile_images/937438441595432961/5wCj0GbP_normal.jpg</t>
  </si>
  <si>
    <t>http://pbs.twimg.com/profile_images/897594168549064705/P_hzn7pv_normal.jpg</t>
  </si>
  <si>
    <t>http://pbs.twimg.com/profile_images/1080920247161507840/2TRt2iB4_normal.jpg</t>
  </si>
  <si>
    <t>http://pbs.twimg.com/profile_images/1117473482382536705/-7aWQk4Z_normal.jpg</t>
  </si>
  <si>
    <t>http://pbs.twimg.com/profile_images/1116882304486580224/PopR5lTK_normal.jpg</t>
  </si>
  <si>
    <t>http://pbs.twimg.com/profile_images/943549781334519809/63pdakJg_normal.jpg</t>
  </si>
  <si>
    <t>http://pbs.twimg.com/profile_images/1134188636356907010/5SG4roaK_normal.jpg</t>
  </si>
  <si>
    <t>http://pbs.twimg.com/profile_images/1136391233402597376/Mwe1CJnH_normal.jpg</t>
  </si>
  <si>
    <t>https://twitter.com/#!/dnklatt/status/1143169165622050820</t>
  </si>
  <si>
    <t>https://twitter.com/#!/sprinklr/status/1143171380172771329</t>
  </si>
  <si>
    <t>https://twitter.com/#!/zgayer/status/1143200900833431552</t>
  </si>
  <si>
    <t>https://twitter.com/#!/victoriadkline/status/1143258958615814144</t>
  </si>
  <si>
    <t>https://twitter.com/#!/lantabenzion/status/1143282553593434118</t>
  </si>
  <si>
    <t>https://twitter.com/#!/ajmanderichio/status/1143302323399061510</t>
  </si>
  <si>
    <t>https://twitter.com/#!/anndrinkard/status/1143383523086102529</t>
  </si>
  <si>
    <t>https://twitter.com/#!/49ersinsiders/status/1143401280129253376</t>
  </si>
  <si>
    <t>https://twitter.com/#!/barkhas49008990/status/1143427047030710272</t>
  </si>
  <si>
    <t>https://twitter.com/#!/vroncloud/status/1143447813767847937</t>
  </si>
  <si>
    <t>https://twitter.com/#!/coimbrasummit/status/1143454515741515776</t>
  </si>
  <si>
    <t>https://twitter.com/#!/ryan_nix/status/1143475853445259264</t>
  </si>
  <si>
    <t>https://twitter.com/#!/dudrapier17/status/1143480431490342913</t>
  </si>
  <si>
    <t>https://twitter.com/#!/studrew1/status/1143496165306064896</t>
  </si>
  <si>
    <t>https://twitter.com/#!/abruz11/status/1143521064905056256</t>
  </si>
  <si>
    <t>https://twitter.com/#!/elias_me_em/status/1143522406172114944</t>
  </si>
  <si>
    <t>https://twitter.com/#!/meredithrayy/status/1143537069903364098</t>
  </si>
  <si>
    <t>https://twitter.com/#!/tjciro/status/1143542098169401344</t>
  </si>
  <si>
    <t>https://twitter.com/#!/jackcpatterson/status/1143555137111281664</t>
  </si>
  <si>
    <t>https://twitter.com/#!/matthewvinson/status/1143557036757721088</t>
  </si>
  <si>
    <t>https://twitter.com/#!/migshields/status/1143577915168133121</t>
  </si>
  <si>
    <t>https://twitter.com/#!/richwang3/status/1143589256788451334</t>
  </si>
  <si>
    <t>https://twitter.com/#!/jenni_jen85/status/1143320408999047168</t>
  </si>
  <si>
    <t>https://twitter.com/#!/jenni_jen85/status/1143591142820155392</t>
  </si>
  <si>
    <t>https://twitter.com/#!/sammyrippon/status/1143621078792712199</t>
  </si>
  <si>
    <t>https://twitter.com/#!/sportin_global/status/1143452636714344449</t>
  </si>
  <si>
    <t>https://twitter.com/#!/vebens/status/1143464611691356161</t>
  </si>
  <si>
    <t>https://twitter.com/#!/websummitbot/status/1143655142895575040</t>
  </si>
  <si>
    <t>https://twitter.com/#!/celeste_b/status/1143657107620655104</t>
  </si>
  <si>
    <t>https://twitter.com/#!/colinokeefe/status/1143288191585116161</t>
  </si>
  <si>
    <t>https://twitter.com/#!/colinokeefe/status/1143674829431640064</t>
  </si>
  <si>
    <t>https://twitter.com/#!/newtonshelby/status/1143694745710940160</t>
  </si>
  <si>
    <t>https://twitter.com/#!/newtonshelby/status/1143695479512825856</t>
  </si>
  <si>
    <t>https://twitter.com/#!/claudiaizet/status/1143698165784285184</t>
  </si>
  <si>
    <t>https://twitter.com/#!/dschmidt_tcu/status/1143711405612208128</t>
  </si>
  <si>
    <t>https://twitter.com/#!/drewinhd/status/1143742362012700673</t>
  </si>
  <si>
    <t>https://twitter.com/#!/farhandevji/status/1143743420206395392</t>
  </si>
  <si>
    <t>https://twitter.com/#!/epillars/status/1143830734072877056</t>
  </si>
  <si>
    <t>https://twitter.com/#!/sobhana4345/status/1143850777284247553</t>
  </si>
  <si>
    <t>https://twitter.com/#!/sobhana4345/status/1143851885029285888</t>
  </si>
  <si>
    <t>https://twitter.com/#!/sobhana4345/status/1143852447107973121</t>
  </si>
  <si>
    <t>https://twitter.com/#!/sobhana4345/status/1143855705184600067</t>
  </si>
  <si>
    <t>https://twitter.com/#!/sobhana4345/status/1143860133836910593</t>
  </si>
  <si>
    <t>https://twitter.com/#!/sobhana4345/status/1143860717973471232</t>
  </si>
  <si>
    <t>https://twitter.com/#!/sobhana4345/status/1143855325830766592</t>
  </si>
  <si>
    <t>https://twitter.com/#!/sobhana4345/status/1143860896113971201</t>
  </si>
  <si>
    <t>https://twitter.com/#!/sobhana4345/status/1143853240485761030</t>
  </si>
  <si>
    <t>https://twitter.com/#!/avrbny/status/1143330502805467136</t>
  </si>
  <si>
    <t>https://twitter.com/#!/avrbny/status/1143589193416708096</t>
  </si>
  <si>
    <t>https://twitter.com/#!/avrbny/status/1143872155580420096</t>
  </si>
  <si>
    <t>https://twitter.com/#!/sandyzavery/status/1143874028098260992</t>
  </si>
  <si>
    <t>https://twitter.com/#!/kindafunnygirl/status/1143515178132213762</t>
  </si>
  <si>
    <t>https://twitter.com/#!/kindafunnygirl/status/1143880801014075397</t>
  </si>
  <si>
    <t>https://twitter.com/#!/srabe/status/1143889173918691328</t>
  </si>
  <si>
    <t>https://twitter.com/#!/lauralchan/status/1143895778840043520</t>
  </si>
  <si>
    <t>https://twitter.com/#!/pambcloud/status/1143896109158457345</t>
  </si>
  <si>
    <t>https://twitter.com/#!/michaelmurakami/status/1143274977338281987</t>
  </si>
  <si>
    <t>https://twitter.com/#!/michaelmurakami/status/1143898457234661376</t>
  </si>
  <si>
    <t>https://twitter.com/#!/austinsapin/status/1143900596014964736</t>
  </si>
  <si>
    <t>https://twitter.com/#!/jenessalei/status/1143903009656561665</t>
  </si>
  <si>
    <t>https://twitter.com/#!/kyle_ramos/status/1143903324187443200</t>
  </si>
  <si>
    <t>https://twitter.com/#!/jdimes5/status/1143903924631429122</t>
  </si>
  <si>
    <t>https://twitter.com/#!/bripank/status/1143520743314976768</t>
  </si>
  <si>
    <t>https://twitter.com/#!/bripank/status/1143906342811447299</t>
  </si>
  <si>
    <t>https://twitter.com/#!/shahbazmkhan/status/1143910469490495493</t>
  </si>
  <si>
    <t>https://twitter.com/#!/carlschmid/status/1143910911574286336</t>
  </si>
  <si>
    <t>https://twitter.com/#!/letstelllizelle/status/1143910939600646144</t>
  </si>
  <si>
    <t>https://twitter.com/#!/toriepeterson/status/1143884636377870336</t>
  </si>
  <si>
    <t>https://twitter.com/#!/toriepeterson/status/1143912176089833473</t>
  </si>
  <si>
    <t>https://twitter.com/#!/leahhendrickson/status/1143912416108937216</t>
  </si>
  <si>
    <t>https://twitter.com/#!/johnnyvolk/status/1143395796055838720</t>
  </si>
  <si>
    <t>https://twitter.com/#!/johnnyvolk/status/1143739085095223296</t>
  </si>
  <si>
    <t>https://twitter.com/#!/laurafrofro/status/1143910551287926784</t>
  </si>
  <si>
    <t>https://twitter.com/#!/birds_word/status/1143910548519583745</t>
  </si>
  <si>
    <t>https://twitter.com/#!/birds_word/status/1143914763312754695</t>
  </si>
  <si>
    <t>https://twitter.com/#!/danielle_hadley/status/1143916155733598208</t>
  </si>
  <si>
    <t>https://twitter.com/#!/jayfhicks/status/1143684425151942656</t>
  </si>
  <si>
    <t>https://twitter.com/#!/jayfhicks/status/1143916307143749632</t>
  </si>
  <si>
    <t>https://twitter.com/#!/joemamartins/status/1143916907503816709</t>
  </si>
  <si>
    <t>https://twitter.com/#!/nakelmcclinton/status/1142551552554483712</t>
  </si>
  <si>
    <t>https://twitter.com/#!/nakelmcclinton/status/1143549587543609345</t>
  </si>
  <si>
    <t>https://twitter.com/#!/nakelmcclinton/status/1143917075896786945</t>
  </si>
  <si>
    <t>https://twitter.com/#!/digitalpaintcan/status/1143918187186151427</t>
  </si>
  <si>
    <t>https://twitter.com/#!/dylan_gannon15/status/1143918193796247552</t>
  </si>
  <si>
    <t>https://twitter.com/#!/youngcarterdaly/status/1143918745233981441</t>
  </si>
  <si>
    <t>https://twitter.com/#!/boooosssh/status/1143237019545538560</t>
  </si>
  <si>
    <t>https://twitter.com/#!/boooosssh/status/1143919250785968129</t>
  </si>
  <si>
    <t>https://twitter.com/#!/scottiekrinch/status/1142859239154704389</t>
  </si>
  <si>
    <t>https://twitter.com/#!/scottiekrinch/status/1143687433831141376</t>
  </si>
  <si>
    <t>https://twitter.com/#!/scottiekrinch/status/1143919542260736000</t>
  </si>
  <si>
    <t>https://twitter.com/#!/shiraz/status/1143919705670868992</t>
  </si>
  <si>
    <t>https://twitter.com/#!/cdgehring/status/1143660042685566976</t>
  </si>
  <si>
    <t>https://twitter.com/#!/cdgehring/status/1143920073901400064</t>
  </si>
  <si>
    <t>https://twitter.com/#!/kevinathurman/status/1143474380980326401</t>
  </si>
  <si>
    <t>https://twitter.com/#!/kevinathurman/status/1143920119522852865</t>
  </si>
  <si>
    <t>https://twitter.com/#!/lynneaphillips/status/1143920906122612736</t>
  </si>
  <si>
    <t>https://twitter.com/#!/flatcolor1/status/1143921249074024449</t>
  </si>
  <si>
    <t>https://twitter.com/#!/jaredcruzaedo/status/1143921395329589248</t>
  </si>
  <si>
    <t>https://twitter.com/#!/dana_lewin/status/1143464683816607744</t>
  </si>
  <si>
    <t>https://twitter.com/#!/dana_lewin/status/1143870737276530688</t>
  </si>
  <si>
    <t>https://twitter.com/#!/dana_lewin/status/1143922512864038912</t>
  </si>
  <si>
    <t>https://twitter.com/#!/brucefloyd/status/1143922850484502529</t>
  </si>
  <si>
    <t>https://twitter.com/#!/andybowers_/status/1143923248977125378</t>
  </si>
  <si>
    <t>https://twitter.com/#!/repo/status/1143627110394687488</t>
  </si>
  <si>
    <t>https://twitter.com/#!/cassie_calvert/status/1143912562590769152</t>
  </si>
  <si>
    <t>https://twitter.com/#!/repo/status/1143923502585532417</t>
  </si>
  <si>
    <t>https://twitter.com/#!/repo/status/1143914184519774209</t>
  </si>
  <si>
    <t>https://twitter.com/#!/saratgiles/status/1143923650065625089</t>
  </si>
  <si>
    <t>https://twitter.com/#!/pinc28/status/1143924140283289601</t>
  </si>
  <si>
    <t>https://twitter.com/#!/katiecavender/status/1143194535222231041</t>
  </si>
  <si>
    <t>https://twitter.com/#!/katiecavender/status/1143906919037329409</t>
  </si>
  <si>
    <t>https://twitter.com/#!/katiecavender/status/1143924493569552384</t>
  </si>
  <si>
    <t>https://twitter.com/#!/im_melissa/status/1143924570375634944</t>
  </si>
  <si>
    <t>https://twitter.com/#!/tweetsbydanno/status/1143878301376585730</t>
  </si>
  <si>
    <t>https://twitter.com/#!/tweetsbydanno/status/1143924790878621696</t>
  </si>
  <si>
    <t>https://twitter.com/#!/trendssf/status/1143925003748085761</t>
  </si>
  <si>
    <t>https://twitter.com/#!/astasiawill/status/1143348345345388548</t>
  </si>
  <si>
    <t>https://twitter.com/#!/astasiawill/status/1143925352873332736</t>
  </si>
  <si>
    <t>https://twitter.com/#!/justin_dap/status/1143657103648677890</t>
  </si>
  <si>
    <t>https://twitter.com/#!/justin_dap/status/1143926135090114560</t>
  </si>
  <si>
    <t>https://twitter.com/#!/madeline/status/1143926182271832064</t>
  </si>
  <si>
    <t>https://twitter.com/#!/woodsamantha/status/1143542898614571008</t>
  </si>
  <si>
    <t>https://twitter.com/#!/woodsamantha/status/1143926184951992320</t>
  </si>
  <si>
    <t>https://twitter.com/#!/carakaye_/status/1143563268411285504</t>
  </si>
  <si>
    <t>https://twitter.com/#!/carakaye_/status/1143926423800827904</t>
  </si>
  <si>
    <t>https://twitter.com/#!/katzandrews/status/1143726982313607168</t>
  </si>
  <si>
    <t>https://twitter.com/#!/katzandrews/status/1143927092771352576</t>
  </si>
  <si>
    <t>https://twitter.com/#!/brianrwagner/status/1143256240916533248</t>
  </si>
  <si>
    <t>https://twitter.com/#!/brandonharrison/status/1143926512418115587</t>
  </si>
  <si>
    <t>https://twitter.com/#!/brianrwagner/status/1143141046395842560</t>
  </si>
  <si>
    <t>https://twitter.com/#!/brianrwagner/status/1143928756744019968</t>
  </si>
  <si>
    <t>https://twitter.com/#!/nedadata/status/1143928983647473664</t>
  </si>
  <si>
    <t>https://twitter.com/#!/catherinebogart/status/1143929086974320640</t>
  </si>
  <si>
    <t>https://twitter.com/#!/kelseyallyse/status/1143929183191490561</t>
  </si>
  <si>
    <t>https://twitter.com/#!/larakate/status/1143929196021833728</t>
  </si>
  <si>
    <t>https://twitter.com/#!/tatianainmedia/status/1143929283271782400</t>
  </si>
  <si>
    <t>https://twitter.com/#!/_andrewfair/status/1143929491879710720</t>
  </si>
  <si>
    <t>https://twitter.com/#!/andiperelman/status/1143929601233522688</t>
  </si>
  <si>
    <t>https://twitter.com/#!/njh287/status/1143929699266994176</t>
  </si>
  <si>
    <t>https://twitter.com/#!/laurenspencer6/status/1143929707391410176</t>
  </si>
  <si>
    <t>https://twitter.com/#!/shelbyclayton/status/1143674522249203712</t>
  </si>
  <si>
    <t>https://twitter.com/#!/jensantamaria/status/1143676388165111808</t>
  </si>
  <si>
    <t>https://twitter.com/#!/jensantamaria/status/1143925776162496512</t>
  </si>
  <si>
    <t>https://twitter.com/#!/laurafrofro/status/1143913788682452994</t>
  </si>
  <si>
    <t>https://twitter.com/#!/wexline/status/1143689047295975424</t>
  </si>
  <si>
    <t>https://twitter.com/#!/wexline/status/1143928389826277376</t>
  </si>
  <si>
    <t>https://twitter.com/#!/jensantamaria/status/1143925415867629568</t>
  </si>
  <si>
    <t>https://twitter.com/#!/jensantamaria/status/1143927537313017856</t>
  </si>
  <si>
    <t>https://twitter.com/#!/jensantamaria/status/1143929972215562240</t>
  </si>
  <si>
    <t>https://twitter.com/#!/claybollinger/status/1141433154063880192</t>
  </si>
  <si>
    <t>https://twitter.com/#!/claybollinger/status/1143573950334676998</t>
  </si>
  <si>
    <t>https://twitter.com/#!/claybollinger/status/1143930303334846464</t>
  </si>
  <si>
    <t>https://twitter.com/#!/todmeisner/status/1143930700007170054</t>
  </si>
  <si>
    <t>https://twitter.com/#!/jskarp/status/1143930865900249099</t>
  </si>
  <si>
    <t>https://twitter.com/#!/jskarp/status/1142238621002547201</t>
  </si>
  <si>
    <t>https://twitter.com/#!/jskarp/status/1143264996505391104</t>
  </si>
  <si>
    <t>https://twitter.com/#!/jskarp/status/1143492565012025344</t>
  </si>
  <si>
    <t>https://twitter.com/#!/jskarp/status/1143754983474548736</t>
  </si>
  <si>
    <t>https://twitter.com/#!/jskarp/status/1143905164715106305</t>
  </si>
  <si>
    <t>https://twitter.com/#!/jskarp/status/1143926132070375425</t>
  </si>
  <si>
    <t>https://twitter.com/#!/jskarp/status/1143928483795603462</t>
  </si>
  <si>
    <t>https://twitter.com/#!/jskarp/status/1143929325005221888</t>
  </si>
  <si>
    <t>https://twitter.com/#!/jskarp/status/1143929375005560832</t>
  </si>
  <si>
    <t>https://twitter.com/#!/azwarych/status/1143930913811816449</t>
  </si>
  <si>
    <t>https://twitter.com/#!/azwarych/status/1143930415444627456</t>
  </si>
  <si>
    <t>https://twitter.com/#!/frankiekamely/status/1143931128329510912</t>
  </si>
  <si>
    <t>https://twitter.com/#!/efink101/status/1143931391429640192</t>
  </si>
  <si>
    <t>https://twitter.com/#!/tjansley/status/1143106681745883136</t>
  </si>
  <si>
    <t>https://twitter.com/#!/tjansley/status/1143900696195915777</t>
  </si>
  <si>
    <t>https://twitter.com/#!/tjansley/status/1143910730581757952</t>
  </si>
  <si>
    <t>https://twitter.com/#!/thejohnallan/status/1143117655244779520</t>
  </si>
  <si>
    <t>https://twitter.com/#!/mjdesmo/status/1143194090424586252</t>
  </si>
  <si>
    <t>https://twitter.com/#!/thejohnallan/status/1143194758967283712</t>
  </si>
  <si>
    <t>https://twitter.com/#!/joshuawwetzel/status/1143291336747077632</t>
  </si>
  <si>
    <t>https://twitter.com/#!/joshuawwetzel/status/1143931180556771328</t>
  </si>
  <si>
    <t>https://twitter.com/#!/staciburl/status/1142976401319972864</t>
  </si>
  <si>
    <t>https://twitter.com/#!/thejohnallan/status/1143194997593821186</t>
  </si>
  <si>
    <t>https://twitter.com/#!/thejohnallan/status/1143906645442908160</t>
  </si>
  <si>
    <t>https://twitter.com/#!/thejohnallan/status/1143931498472464384</t>
  </si>
  <si>
    <t>https://twitter.com/#!/twittermedia/status/1143926867528785920</t>
  </si>
  <si>
    <t>https://twitter.com/#!/smellen_fresh/status/1143929839922978816</t>
  </si>
  <si>
    <t>https://twitter.com/#!/andiperelman/status/1143928826633658369</t>
  </si>
  <si>
    <t>https://twitter.com/#!/smellen_fresh/status/1143932681752739840</t>
  </si>
  <si>
    <t>https://twitter.com/#!/chrisforman12/status/1143463097727946753</t>
  </si>
  <si>
    <t>https://twitter.com/#!/chrisforman12/status/1143933677329453056</t>
  </si>
  <si>
    <t>https://twitter.com/#!/kjramming/status/1143902666478649345</t>
  </si>
  <si>
    <t>https://twitter.com/#!/kjramming/status/1143930332275548160</t>
  </si>
  <si>
    <t>https://twitter.com/#!/seeyaleah/status/1143934002778255360</t>
  </si>
  <si>
    <t>1143169165622050820</t>
  </si>
  <si>
    <t>1143171380172771329</t>
  </si>
  <si>
    <t>1143200900833431552</t>
  </si>
  <si>
    <t>1143258958615814144</t>
  </si>
  <si>
    <t>1143282553593434118</t>
  </si>
  <si>
    <t>1143302323399061510</t>
  </si>
  <si>
    <t>1143383523086102529</t>
  </si>
  <si>
    <t>1143401280129253376</t>
  </si>
  <si>
    <t>1143427047030710272</t>
  </si>
  <si>
    <t>1143447813767847937</t>
  </si>
  <si>
    <t>1143454515741515776</t>
  </si>
  <si>
    <t>1143475853445259264</t>
  </si>
  <si>
    <t>1143480431490342913</t>
  </si>
  <si>
    <t>1143496165306064896</t>
  </si>
  <si>
    <t>1143521064905056256</t>
  </si>
  <si>
    <t>1143522406172114944</t>
  </si>
  <si>
    <t>1143537069903364098</t>
  </si>
  <si>
    <t>1143542098169401344</t>
  </si>
  <si>
    <t>1143555137111281664</t>
  </si>
  <si>
    <t>1143557036757721088</t>
  </si>
  <si>
    <t>1143577915168133121</t>
  </si>
  <si>
    <t>1143589256788451334</t>
  </si>
  <si>
    <t>1143320408999047168</t>
  </si>
  <si>
    <t>1143591142820155392</t>
  </si>
  <si>
    <t>1143621078792712199</t>
  </si>
  <si>
    <t>1143452636714344449</t>
  </si>
  <si>
    <t>1143464611691356161</t>
  </si>
  <si>
    <t>1143655142895575040</t>
  </si>
  <si>
    <t>1143657107620655104</t>
  </si>
  <si>
    <t>1143288191585116161</t>
  </si>
  <si>
    <t>1143674829431640064</t>
  </si>
  <si>
    <t>1143694745710940160</t>
  </si>
  <si>
    <t>1143695479512825856</t>
  </si>
  <si>
    <t>1143698165784285184</t>
  </si>
  <si>
    <t>1143711405612208128</t>
  </si>
  <si>
    <t>1143742362012700673</t>
  </si>
  <si>
    <t>1143743420206395392</t>
  </si>
  <si>
    <t>1143830734072877056</t>
  </si>
  <si>
    <t>1143850777284247553</t>
  </si>
  <si>
    <t>1143851885029285888</t>
  </si>
  <si>
    <t>1143852447107973121</t>
  </si>
  <si>
    <t>1143855705184600067</t>
  </si>
  <si>
    <t>1143860133836910593</t>
  </si>
  <si>
    <t>1143860717973471232</t>
  </si>
  <si>
    <t>1143855325830766592</t>
  </si>
  <si>
    <t>1143860896113971201</t>
  </si>
  <si>
    <t>1143853240485761030</t>
  </si>
  <si>
    <t>1143330502805467136</t>
  </si>
  <si>
    <t>1143589193416708096</t>
  </si>
  <si>
    <t>1143872155580420096</t>
  </si>
  <si>
    <t>1143874028098260992</t>
  </si>
  <si>
    <t>1143515178132213762</t>
  </si>
  <si>
    <t>1143880801014075397</t>
  </si>
  <si>
    <t>1143889173918691328</t>
  </si>
  <si>
    <t>1143895778840043520</t>
  </si>
  <si>
    <t>1143896109158457345</t>
  </si>
  <si>
    <t>1143274977338281987</t>
  </si>
  <si>
    <t>1143898457234661376</t>
  </si>
  <si>
    <t>1143900596014964736</t>
  </si>
  <si>
    <t>1143903009656561665</t>
  </si>
  <si>
    <t>1143903324187443200</t>
  </si>
  <si>
    <t>1143903924631429122</t>
  </si>
  <si>
    <t>1143520743314976768</t>
  </si>
  <si>
    <t>1143906342811447299</t>
  </si>
  <si>
    <t>1143910469490495493</t>
  </si>
  <si>
    <t>1143910911574286336</t>
  </si>
  <si>
    <t>1143910939600646144</t>
  </si>
  <si>
    <t>1143884636377870336</t>
  </si>
  <si>
    <t>1143912176089833473</t>
  </si>
  <si>
    <t>1143912416108937216</t>
  </si>
  <si>
    <t>1143395796055838720</t>
  </si>
  <si>
    <t>1143739085095223296</t>
  </si>
  <si>
    <t>1143910551287926784</t>
  </si>
  <si>
    <t>1143910548519583745</t>
  </si>
  <si>
    <t>1143914763312754695</t>
  </si>
  <si>
    <t>1143916155733598208</t>
  </si>
  <si>
    <t>1143684425151942656</t>
  </si>
  <si>
    <t>1143916307143749632</t>
  </si>
  <si>
    <t>1143916907503816709</t>
  </si>
  <si>
    <t>1142551552554483712</t>
  </si>
  <si>
    <t>1143549587543609345</t>
  </si>
  <si>
    <t>1143917075896786945</t>
  </si>
  <si>
    <t>1143918187186151427</t>
  </si>
  <si>
    <t>1143918193796247552</t>
  </si>
  <si>
    <t>1143918745233981441</t>
  </si>
  <si>
    <t>1143237019545538560</t>
  </si>
  <si>
    <t>1143919250785968129</t>
  </si>
  <si>
    <t>1142859239154704389</t>
  </si>
  <si>
    <t>1143687433831141376</t>
  </si>
  <si>
    <t>1143919542260736000</t>
  </si>
  <si>
    <t>1143919705670868992</t>
  </si>
  <si>
    <t>1143660042685566976</t>
  </si>
  <si>
    <t>1143920073901400064</t>
  </si>
  <si>
    <t>1143474380980326401</t>
  </si>
  <si>
    <t>1143920119522852865</t>
  </si>
  <si>
    <t>1143920906122612736</t>
  </si>
  <si>
    <t>1143921249074024449</t>
  </si>
  <si>
    <t>1143921395329589248</t>
  </si>
  <si>
    <t>1143464683816607744</t>
  </si>
  <si>
    <t>1143870737276530688</t>
  </si>
  <si>
    <t>1143922512864038912</t>
  </si>
  <si>
    <t>1143922850484502529</t>
  </si>
  <si>
    <t>1143923248977125378</t>
  </si>
  <si>
    <t>1143627110394687488</t>
  </si>
  <si>
    <t>1143912562590769152</t>
  </si>
  <si>
    <t>1143923502585532417</t>
  </si>
  <si>
    <t>1143914184519774209</t>
  </si>
  <si>
    <t>1143923650065625089</t>
  </si>
  <si>
    <t>1143924140283289601</t>
  </si>
  <si>
    <t>1143194535222231041</t>
  </si>
  <si>
    <t>1143906919037329409</t>
  </si>
  <si>
    <t>1143924493569552384</t>
  </si>
  <si>
    <t>1143924570375634944</t>
  </si>
  <si>
    <t>1143878301376585730</t>
  </si>
  <si>
    <t>1143924790878621696</t>
  </si>
  <si>
    <t>1143925003748085761</t>
  </si>
  <si>
    <t>1143348345345388548</t>
  </si>
  <si>
    <t>1143925352873332736</t>
  </si>
  <si>
    <t>1143657103648677890</t>
  </si>
  <si>
    <t>1143926135090114560</t>
  </si>
  <si>
    <t>1143926182271832064</t>
  </si>
  <si>
    <t>1143542898614571008</t>
  </si>
  <si>
    <t>1143926184951992320</t>
  </si>
  <si>
    <t>1143563268411285504</t>
  </si>
  <si>
    <t>1143926423800827904</t>
  </si>
  <si>
    <t>1143726982313607168</t>
  </si>
  <si>
    <t>1143927092771352576</t>
  </si>
  <si>
    <t>1143256240916533248</t>
  </si>
  <si>
    <t>1143926512418115587</t>
  </si>
  <si>
    <t>1143141046395842560</t>
  </si>
  <si>
    <t>1143928756744019968</t>
  </si>
  <si>
    <t>1143928983647473664</t>
  </si>
  <si>
    <t>1143929086974320640</t>
  </si>
  <si>
    <t>1143929183191490561</t>
  </si>
  <si>
    <t>1143929196021833728</t>
  </si>
  <si>
    <t>1143929283271782400</t>
  </si>
  <si>
    <t>1143929491879710720</t>
  </si>
  <si>
    <t>1143929601233522688</t>
  </si>
  <si>
    <t>1143929699266994176</t>
  </si>
  <si>
    <t>1143929707391410176</t>
  </si>
  <si>
    <t>1143674522249203712</t>
  </si>
  <si>
    <t>1143676388165111808</t>
  </si>
  <si>
    <t>1143925776162496512</t>
  </si>
  <si>
    <t>1143913788682452994</t>
  </si>
  <si>
    <t>1143689047295975424</t>
  </si>
  <si>
    <t>1143928389826277376</t>
  </si>
  <si>
    <t>1143925415867629568</t>
  </si>
  <si>
    <t>1143927537313017856</t>
  </si>
  <si>
    <t>1143929972215562240</t>
  </si>
  <si>
    <t>1141433154063880192</t>
  </si>
  <si>
    <t>1143573950334676998</t>
  </si>
  <si>
    <t>1143930303334846464</t>
  </si>
  <si>
    <t>1143930700007170054</t>
  </si>
  <si>
    <t>1143930865900249099</t>
  </si>
  <si>
    <t>1142238621002547201</t>
  </si>
  <si>
    <t>1143264996505391104</t>
  </si>
  <si>
    <t>1143492565012025344</t>
  </si>
  <si>
    <t>1143754983474548736</t>
  </si>
  <si>
    <t>1143905164715106305</t>
  </si>
  <si>
    <t>1143926132070375425</t>
  </si>
  <si>
    <t>1143928483795603462</t>
  </si>
  <si>
    <t>1143929325005221888</t>
  </si>
  <si>
    <t>1143929375005560832</t>
  </si>
  <si>
    <t>1143930913811816449</t>
  </si>
  <si>
    <t>1143930415444627456</t>
  </si>
  <si>
    <t>1143931128329510912</t>
  </si>
  <si>
    <t>1143931391429640192</t>
  </si>
  <si>
    <t>1143106681745883136</t>
  </si>
  <si>
    <t>1143900696195915777</t>
  </si>
  <si>
    <t>1143910730581757952</t>
  </si>
  <si>
    <t>1143117655244779520</t>
  </si>
  <si>
    <t>1143194090424586252</t>
  </si>
  <si>
    <t>1143194758967283712</t>
  </si>
  <si>
    <t>1143291336747077632</t>
  </si>
  <si>
    <t>1143931180556771328</t>
  </si>
  <si>
    <t>1142976401319972864</t>
  </si>
  <si>
    <t>1143194997593821186</t>
  </si>
  <si>
    <t>1143906645442908160</t>
  </si>
  <si>
    <t>1143931498472464384</t>
  </si>
  <si>
    <t>1143926867528785920</t>
  </si>
  <si>
    <t>1143929839922978816</t>
  </si>
  <si>
    <t>1143928826633658369</t>
  </si>
  <si>
    <t>1143932681752739840</t>
  </si>
  <si>
    <t>1143463097727946753</t>
  </si>
  <si>
    <t>1143933677329453056</t>
  </si>
  <si>
    <t>1143902666478649345</t>
  </si>
  <si>
    <t>1143930332275548160</t>
  </si>
  <si>
    <t>1143934002778255360</t>
  </si>
  <si>
    <t>1143200104498782210</t>
  </si>
  <si>
    <t>1143365274554392576</t>
  </si>
  <si>
    <t>1143847551688413185</t>
  </si>
  <si>
    <t>1143846364561866752</t>
  </si>
  <si>
    <t>1142489722268164096</t>
  </si>
  <si>
    <t>1140642037181505537</t>
  </si>
  <si>
    <t>1143491529446760448</t>
  </si>
  <si>
    <t>1143205031027642368</t>
  </si>
  <si>
    <t>1143555494876987398</t>
  </si>
  <si>
    <t>1143728088137830401</t>
  </si>
  <si>
    <t>1143514458297372678</t>
  </si>
  <si>
    <t>1142549190133895168</t>
  </si>
  <si>
    <t>1143487781433421824</t>
  </si>
  <si>
    <t>1143194282540638209</t>
  </si>
  <si>
    <t>1143039831452213249</t>
  </si>
  <si>
    <t/>
  </si>
  <si>
    <t>18992867</t>
  </si>
  <si>
    <t>16511219</t>
  </si>
  <si>
    <t>17710740</t>
  </si>
  <si>
    <t>1130813796241559552</t>
  </si>
  <si>
    <t>828817659252846593</t>
  </si>
  <si>
    <t>1131236624925200384</t>
  </si>
  <si>
    <t>185142711</t>
  </si>
  <si>
    <t>1097102506134568960</t>
  </si>
  <si>
    <t>12570682</t>
  </si>
  <si>
    <t>1253773256</t>
  </si>
  <si>
    <t>162783211</t>
  </si>
  <si>
    <t>44023499</t>
  </si>
  <si>
    <t>21706450</t>
  </si>
  <si>
    <t>17838100</t>
  </si>
  <si>
    <t>15367216</t>
  </si>
  <si>
    <t>11797042</t>
  </si>
  <si>
    <t>45196691</t>
  </si>
  <si>
    <t>476090138</t>
  </si>
  <si>
    <t>en</t>
  </si>
  <si>
    <t>hi</t>
  </si>
  <si>
    <t>es</t>
  </si>
  <si>
    <t>und</t>
  </si>
  <si>
    <t>Twitter for iPhone</t>
  </si>
  <si>
    <t>Sprinklr Publishing</t>
  </si>
  <si>
    <t>Twitter Web Client</t>
  </si>
  <si>
    <t>Twitter for Android</t>
  </si>
  <si>
    <t>WebSummitBot2</t>
  </si>
  <si>
    <t>saxnsurf</t>
  </si>
  <si>
    <t>Web Summit Bot</t>
  </si>
  <si>
    <t>TweetDeck</t>
  </si>
  <si>
    <t>Twitter for iPad</t>
  </si>
  <si>
    <t>Twitter Web App</t>
  </si>
  <si>
    <t>Trendsmap Alerting</t>
  </si>
  <si>
    <t>Twitter for  iPhone</t>
  </si>
  <si>
    <t>Tweetbot for iΟS</t>
  </si>
  <si>
    <t>-84.2527638,33.8158284 
-84.1731821,33.8158284 
-84.1731821,33.884965 
-84.2527638,33.884965</t>
  </si>
  <si>
    <t>-86.348441,39.631677 
-85.937404,39.631677 
-85.937404,39.927448 
-86.348441,39.927448</t>
  </si>
  <si>
    <t>-122.514926,37.708075 
-122.357031,37.708075 
-122.357031,37.833238 
-122.514926,37.833238</t>
  </si>
  <si>
    <t>-122.47846126556396,37.81937852444599 
-122.47846126556396,37.81937852444599 
-122.47846126556396,37.81937852444599 
-122.47846126556396,37.81937852444599</t>
  </si>
  <si>
    <t>-122.42282152175903,37.82682786604838 
-122.42282152175903,37.82682786604838 
-122.42282152175903,37.82682786604838 
-122.42282152175903,37.82682786604838</t>
  </si>
  <si>
    <t>-122.4170032040199,37.776561275877235 
-122.4170032040199,37.776561275877235 
-122.4170032040199,37.776561275877235 
-122.4170032040199,37.776561275877235</t>
  </si>
  <si>
    <t>-123.224215,49.19854 
-123.022947,49.19854 
-123.022947,49.316738 
-123.224215,49.316738</t>
  </si>
  <si>
    <t>-78.44933332796322,38.139630939314216 
-78.44933332796322,38.139630939314216 
-78.44933332796322,38.139630939314216 
-78.44933332796322,38.139630939314216</t>
  </si>
  <si>
    <t>-83.200169,39.832013 
-82.7713751,39.832013 
-82.7713751,40.157354 
-83.200169,40.157354</t>
  </si>
  <si>
    <t>-84.576827,33.6475029 
-84.289385,33.6475029 
-84.289385,33.8868859 
-84.576827,33.8868859</t>
  </si>
  <si>
    <t>-75.2519718783195,39.872939984039604 
-75.2519718783195,39.872939984039604 
-75.2519718783195,39.872939984039604 
-75.2519718783195,39.872939984039604</t>
  </si>
  <si>
    <t>-87.9011821746826,41.97707152157296 
-87.9011821746826,41.97707152157296 
-87.9011821746826,41.97707152157296 
-87.9011821746826,41.97707152157296</t>
  </si>
  <si>
    <t>-118.668404,33.704538 
-118.155409,33.704538 
-118.155409,34.337041 
-118.668404,34.337041</t>
  </si>
  <si>
    <t>United States</t>
  </si>
  <si>
    <t>Canada</t>
  </si>
  <si>
    <t>US</t>
  </si>
  <si>
    <t>CA</t>
  </si>
  <si>
    <t>Tucker, GA</t>
  </si>
  <si>
    <t>Indianapolis, IN</t>
  </si>
  <si>
    <t>San Francisco, CA</t>
  </si>
  <si>
    <t>Golden Gate Bridge</t>
  </si>
  <si>
    <t>Alcatraz Island</t>
  </si>
  <si>
    <t>Twitter HQ</t>
  </si>
  <si>
    <t>Vancouver, British Columbia</t>
  </si>
  <si>
    <t>Charlottesville Airport Gate 5</t>
  </si>
  <si>
    <t>Columbus, OH</t>
  </si>
  <si>
    <t>Atlanta, GA</t>
  </si>
  <si>
    <t>Gate A26</t>
  </si>
  <si>
    <t>Chicago O'Hare International Airport</t>
  </si>
  <si>
    <t>Los Angeles, CA</t>
  </si>
  <si>
    <t>a4e8b6fd61c8026b</t>
  </si>
  <si>
    <t>018929347840059e</t>
  </si>
  <si>
    <t>5a110d312052166f</t>
  </si>
  <si>
    <t>0fc2e8743194c000</t>
  </si>
  <si>
    <t>07d9d21bcb080001</t>
  </si>
  <si>
    <t>07d9cd6afd884001</t>
  </si>
  <si>
    <t>1e5cb4d0509db554</t>
  </si>
  <si>
    <t>07d9dbb611c83000</t>
  </si>
  <si>
    <t>3df0e3eb1e91170b</t>
  </si>
  <si>
    <t>8173485c72e78ca5</t>
  </si>
  <si>
    <t>07d9ed0104c88000</t>
  </si>
  <si>
    <t>0fc7e0a406d55000</t>
  </si>
  <si>
    <t>3b77caf94bfc81fe</t>
  </si>
  <si>
    <t>Tucker</t>
  </si>
  <si>
    <t>Indianapolis</t>
  </si>
  <si>
    <t>San Francisco</t>
  </si>
  <si>
    <t>Vancouver</t>
  </si>
  <si>
    <t>Columbus</t>
  </si>
  <si>
    <t>Atlanta</t>
  </si>
  <si>
    <t>Los Angeles</t>
  </si>
  <si>
    <t>city</t>
  </si>
  <si>
    <t>poi</t>
  </si>
  <si>
    <t>https://api.twitter.com/1.1/geo/id/a4e8b6fd61c8026b.json</t>
  </si>
  <si>
    <t>https://api.twitter.com/1.1/geo/id/018929347840059e.json</t>
  </si>
  <si>
    <t>https://api.twitter.com/1.1/geo/id/5a110d312052166f.json</t>
  </si>
  <si>
    <t>https://api.twitter.com/1.1/geo/id/0fc2e8743194c000.json</t>
  </si>
  <si>
    <t>https://api.twitter.com/1.1/geo/id/07d9d21bcb080001.json</t>
  </si>
  <si>
    <t>https://api.twitter.com/1.1/geo/id/07d9cd6afd884001.json</t>
  </si>
  <si>
    <t>https://api.twitter.com/1.1/geo/id/1e5cb4d0509db554.json</t>
  </si>
  <si>
    <t>https://api.twitter.com/1.1/geo/id/07d9dbb611c83000.json</t>
  </si>
  <si>
    <t>https://api.twitter.com/1.1/geo/id/3df0e3eb1e91170b.json</t>
  </si>
  <si>
    <t>https://api.twitter.com/1.1/geo/id/8173485c72e78ca5.json</t>
  </si>
  <si>
    <t>https://api.twitter.com/1.1/geo/id/07d9ed0104c88000.json</t>
  </si>
  <si>
    <t>https://api.twitter.com/1.1/geo/id/0fc7e0a406d55000.json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</si>
  <si>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</si>
  <si>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</si>
  <si>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</si>
  <si>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</si>
  <si>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</si>
  <si>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</si>
  <si>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</si>
  <si>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</si>
  <si>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</si>
  <si>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</si>
  <si>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</si>
  <si>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</si>
  <si>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</si>
  <si>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</si>
  <si>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</si>
  <si>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</si>
  <si>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</si>
  <si>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</si>
  <si>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</si>
  <si>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</si>
  <si>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</si>
  <si>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</si>
  <si>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Klatt</t>
  </si>
  <si>
    <t>Sprinklr</t>
  </si>
  <si>
    <t>Brian Wagner</t>
  </si>
  <si>
    <t>Zach Gayer</t>
  </si>
  <si>
    <t>Michigan State Basketball</t>
  </si>
  <si>
    <t>Dan Schrage</t>
  </si>
  <si>
    <t>Billy Schrage</t>
  </si>
  <si>
    <t>Cara Kaye</t>
  </si>
  <si>
    <t>Victoria Kline</t>
  </si>
  <si>
    <t>Kyle Benzion</t>
  </si>
  <si>
    <t>AJ Manderichio</t>
  </si>
  <si>
    <t>Ann Drinkard</t>
  </si>
  <si>
    <t>49ersInsiders</t>
  </si>
  <si>
    <t>Johnny Volk</t>
  </si>
  <si>
    <t>Barkha Sharma</t>
  </si>
  <si>
    <t>DNA</t>
  </si>
  <si>
    <t>CoimbraSummit</t>
  </si>
  <si>
    <t>Ole Martin Vebenstad</t>
  </si>
  <si>
    <t>SportIn Global</t>
  </si>
  <si>
    <t>Ryan Nix</t>
  </si>
  <si>
    <t>Edu Drapier</t>
  </si>
  <si>
    <t>Stuart Drew</t>
  </si>
  <si>
    <t>David Abruzzese</t>
  </si>
  <si>
    <t>Elias</t>
  </si>
  <si>
    <t>Meredith Ray</t>
  </si>
  <si>
    <t>TJ Ciro</t>
  </si>
  <si>
    <t>Jack Patterson</t>
  </si>
  <si>
    <t>Will Exline</t>
  </si>
  <si>
    <t>David Herman</t>
  </si>
  <si>
    <t>Matthew Vinson</t>
  </si>
  <si>
    <t>Mike Shields</t>
  </si>
  <si>
    <t>Rich Wang</t>
  </si>
  <si>
    <t>Jen Blackwell Galas</t>
  </si>
  <si>
    <t>21st Amendment</t>
  </si>
  <si>
    <t>Twitter Sports</t>
  </si>
  <si>
    <t>Sammy Rippon</t>
  </si>
  <si>
    <t>WebSummit Bot</t>
  </si>
  <si>
    <t>Celeste Ballou</t>
  </si>
  <si>
    <t>Colin O'Keefe</t>
  </si>
  <si>
    <t>Shelby Newton</t>
  </si>
  <si>
    <t>Claudia Castillo</t>
  </si>
  <si>
    <t>Derek Schmidt</t>
  </si>
  <si>
    <t>Drew Claassen</t>
  </si>
  <si>
    <t>Farhan Devji</t>
  </si>
  <si>
    <t>YouTube</t>
  </si>
  <si>
    <t>Twitter</t>
  </si>
  <si>
    <t>ePillars Systems LLC</t>
  </si>
  <si>
    <t>Sobhana Satapathy</t>
  </si>
  <si>
    <t>T A N G _xD83C__xDF79_</t>
  </si>
  <si>
    <t>☹</t>
  </si>
  <si>
    <t>Vetri</t>
  </si>
  <si>
    <t>ShahNawaz Ali</t>
  </si>
  <si>
    <t>TSeries</t>
  </si>
  <si>
    <t>Ravi Shastri</t>
  </si>
  <si>
    <t>Virat Kohli</t>
  </si>
  <si>
    <t>V I P E R™</t>
  </si>
  <si>
    <t>Jasprit Bumrah</t>
  </si>
  <si>
    <t>BCCI</t>
  </si>
  <si>
    <t>Andrew Vazzano</t>
  </si>
  <si>
    <t>Sandy Zavery</t>
  </si>
  <si>
    <t>Samantha Wood</t>
  </si>
  <si>
    <t>Jen Tulicki</t>
  </si>
  <si>
    <t>Bryan Srabian</t>
  </si>
  <si>
    <t>laura chan pytlarz ⚜️_xD83D__xDC2F_</t>
  </si>
  <si>
    <t>Pamela B. Cloud</t>
  </si>
  <si>
    <t>Dan LaTorraca</t>
  </si>
  <si>
    <t>Michael Murakami</t>
  </si>
  <si>
    <t>Austin Sapin</t>
  </si>
  <si>
    <t>Jenessa Gladstone</t>
  </si>
  <si>
    <t>Kyle Ramos</t>
  </si>
  <si>
    <t>Justin Diamond</t>
  </si>
  <si>
    <t>Intersport</t>
  </si>
  <si>
    <t>Brianne</t>
  </si>
  <si>
    <t>Shahbaz Khan</t>
  </si>
  <si>
    <t>Carl Schmid</t>
  </si>
  <si>
    <t>Lizelle Lauron</t>
  </si>
  <si>
    <t>Torie Peterson</t>
  </si>
  <si>
    <t>Leah Hendrickson</t>
  </si>
  <si>
    <t>Laura Froelich ✈️_xD83C__xDFC8_</t>
  </si>
  <si>
    <t>Nick Birdsong</t>
  </si>
  <si>
    <t>Danielle Hadley</t>
  </si>
  <si>
    <t>Jay F. Hicks</t>
  </si>
  <si>
    <t>Joema Martins</t>
  </si>
  <si>
    <t>Nakel McClinton</t>
  </si>
  <si>
    <t>Nikko Tan</t>
  </si>
  <si>
    <t>DigitalPaintCan Inc.</t>
  </si>
  <si>
    <t>Dylan Gannon</t>
  </si>
  <si>
    <t>Carter Daly</t>
  </si>
  <si>
    <t>Eric Bouchard</t>
  </si>
  <si>
    <t>Scott Krinch</t>
  </si>
  <si>
    <t>Loïc</t>
  </si>
  <si>
    <t>Chris Gehring</t>
  </si>
  <si>
    <t>Kevin Thurman</t>
  </si>
  <si>
    <t>CHO Airport</t>
  </si>
  <si>
    <t>Lynnea Phillips</t>
  </si>
  <si>
    <t>Mike Hammecker</t>
  </si>
  <si>
    <t>Jared Cruz-Aedo</t>
  </si>
  <si>
    <t>Dana Lewin</t>
  </si>
  <si>
    <t>Bruce Floyd</t>
  </si>
  <si>
    <t>_xD83C__xDD70_️ndy _xD83C__xDD71_️owers</t>
  </si>
  <si>
    <t>Alex Restrepo</t>
  </si>
  <si>
    <t>Sushirrito®</t>
  </si>
  <si>
    <t>Cassie Calvert</t>
  </si>
  <si>
    <t>Sara Giles</t>
  </si>
  <si>
    <t>Rachel Pincus</t>
  </si>
  <si>
    <t>Katie Cavender _xD83D__xDC69__xD83C__xDFFB_‍_xD83D__xDCBB_</t>
  </si>
  <si>
    <t>Melissa Marchionna</t>
  </si>
  <si>
    <t>Trendsmap SF</t>
  </si>
  <si>
    <t>Astasia Williams</t>
  </si>
  <si>
    <t>Justin D'Apolito</t>
  </si>
  <si>
    <t>Madeline Eskind _xD83D__xDC69__xD83C__xDFFC_‍_xD83D__xDCBB_</t>
  </si>
  <si>
    <t>Andrew Kat_xD83D__xDCA4_</t>
  </si>
  <si>
    <t>Michigan Baseball</t>
  </si>
  <si>
    <t>brandon harrison</t>
  </si>
  <si>
    <t>Neda T.</t>
  </si>
  <si>
    <t>Andi Perelman</t>
  </si>
  <si>
    <t>Catherine Bogart</t>
  </si>
  <si>
    <t>Kelsey Spadaro</t>
  </si>
  <si>
    <t>Lara Cohen _xD83D__xDC85__xD83C__xDFFC_</t>
  </si>
  <si>
    <t>Tatiana</t>
  </si>
  <si>
    <t>Andrew Fair</t>
  </si>
  <si>
    <t>Chicago Cubs</t>
  </si>
  <si>
    <t>Los Angeles Chargers</t>
  </si>
  <si>
    <t>Neil Horowitz</t>
  </si>
  <si>
    <t>Lauren Spencer</t>
  </si>
  <si>
    <t>NCAA</t>
  </si>
  <si>
    <t>NFL</t>
  </si>
  <si>
    <t>NBA</t>
  </si>
  <si>
    <t>MLB</t>
  </si>
  <si>
    <t>Twitter Media</t>
  </si>
  <si>
    <t>Shelby Clayton</t>
  </si>
  <si>
    <t>Christine Wixted</t>
  </si>
  <si>
    <t>Jen Santamaria</t>
  </si>
  <si>
    <t>Brittany Cranston</t>
  </si>
  <si>
    <t>Kelsey Taylor</t>
  </si>
  <si>
    <t>sara haider</t>
  </si>
  <si>
    <t>TJ</t>
  </si>
  <si>
    <t>Miami Dolphins</t>
  </si>
  <si>
    <t>Gamecock Football</t>
  </si>
  <si>
    <t>Clemson Football</t>
  </si>
  <si>
    <t>Clay Bollinger</t>
  </si>
  <si>
    <t>Tod Meisner</t>
  </si>
  <si>
    <t>Justin Karp</t>
  </si>
  <si>
    <t>Andrew Zwarych</t>
  </si>
  <si>
    <t>Frankie Kamely</t>
  </si>
  <si>
    <t>Emma Ann Finkbeiner</t>
  </si>
  <si>
    <t>TJ Ansley</t>
  </si>
  <si>
    <t>John Delaney</t>
  </si>
  <si>
    <t>Matt Desmond</t>
  </si>
  <si>
    <t>Joshua Wetzel</t>
  </si>
  <si>
    <t>Staci Burlingame</t>
  </si>
  <si>
    <t>Ellen (Fitzgerald) Havlicek</t>
  </si>
  <si>
    <t>_xD83D__xDCDD_ Chris Forman</t>
  </si>
  <si>
    <t>Karen Ramming</t>
  </si>
  <si>
    <t>Leah _xD83C__xDFF3_️‍_xD83C__xDF08_</t>
  </si>
  <si>
    <t>@NHL Social Media/Social Player Development</t>
  </si>
  <si>
    <t>The world’s first Unified Front Office Platform for Modern Channels. Our mission is to enable every organization on the planet to make their customers happier.</t>
  </si>
  <si>
    <t>Proud husband and father. Digital &amp; Creative Lead for @UMichAthletics x @UMichFootball x @UMichBBall. // @USC alum. Passion: connecting sports to consumers.</t>
  </si>
  <si>
    <t>@warriors social | @umichbball alum</t>
  </si>
  <si>
    <t>For the most up-to-date information on Michigan State men's basketball.</t>
  </si>
  <si>
    <t>Out here.
@TwitterDetroit</t>
  </si>
  <si>
    <t>Social/Creative for @MSU_Basketball | Proverbs 3:6 | Somewhere with a _xD83D__xDCF7_ and a ☕️ | Opinions are my own.</t>
  </si>
  <si>
    <t>@Braves social media &amp; marketing // damn proud @tennalum // coach’s wife to @dustin_kline // #ChopOn</t>
  </si>
  <si>
    <t>@AtlantaFalcons social | Formerly @Huskers_xD83C__xDF3D_ &amp; @GW_Sports | @uf alum_xD83D__xDC0A_ | Dream big, work hard, stay humble |</t>
  </si>
  <si>
    <t>A lot of _xD83D__xDCF1_, some of _xD83D__xDCDD_ and a little of _xD83C__xDFA5_ for @AnaheimDucks | Sideline reporting for @SDGulls TV games | Views here are my own; not a reflection of the orgs.</t>
  </si>
  <si>
    <t>living life a quarter mile at a time - social + digital media @SEC - big fan of #podiumkids</t>
  </si>
  <si>
    <t>Your source for all #49ers related news&amp;_xD83D__xDCFD_clips/_xD83C__xDFA5_breakdowns. Co-host on @NinerFaithfulR_xD83D__xDCFB__xD83C__xDF99_. Personal profile:@AP49ersInsiders. #49ersFaithful</t>
  </si>
  <si>
    <t>Social media for @49ers &amp; @LevisStadium | Proverbs 27:19 | thanks for stoppin by</t>
  </si>
  <si>
    <t>fitness freak and traveller</t>
  </si>
  <si>
    <t>Follow us for news, photos, videos and the latest trends from India and around the world. http://t.co/IZXefx3rSt</t>
  </si>
  <si>
    <t>VRonCloud is a well-known virtual reality company located in Ahmedabad, India which offers 360 virtual tours, 4D Virtual reality for your business.</t>
  </si>
  <si>
    <t>Twitter of creators, entrepreneurs, dreamers, youth and elders, companies and startups, from Coimbra that are here, doing, trying and fighting every day.</t>
  </si>
  <si>
    <t>Founder of @SportIn_Global.  M.A. in Sport Management.  From Molde, Norway.  Sports Entrepreneur.</t>
  </si>
  <si>
    <t>The official account of SportIn Global. We share what we think is cool in the wide world of sports. #SportsJobs/#SportsJournalism/#SportsTech/#SportsBusiness</t>
  </si>
  <si>
    <t>@Colts Social Media &amp; Design // Former @CuseFootball Creative Director @NDFootball Designer. USF National Champion _xD83C__xDFC6__xD83C__xDFC8_ https://t.co/13WlKzn4XT</t>
  </si>
  <si>
    <t>#17 
Marketing  @sportin_global &amp; ARD Foundation</t>
  </si>
  <si>
    <t>social &amp; digital for @miamidolphins &amp; @hardrockstadium, occasionally some ⚽️ &amp; _xD83C__xDFBE_ | #WarEagle #smsports</t>
  </si>
  <si>
    <t>Assistant Director of Social Media @GoPSUSports | Formerly @penn_state &amp; @onwardstate | Rochester born and bred | #BillsMafia | Views and opinions are my own</t>
  </si>
  <si>
    <t>A new breed of space investments
#spacebond #spacebrains #esainvestorforum</t>
  </si>
  <si>
    <t>digital + social content @seahawks, professional taco connoisseur, outdoor enthusiast, proud @santaclarauniv alum, can I pet your dog?</t>
  </si>
  <si>
    <t>VP, Biz Dev @opendorse making 7,000+ athletes more accessible. #Terp4Life _xD83D__xDC22_</t>
  </si>
  <si>
    <t>VP, Digital &amp; Social Media @Learfield MY PAST: @Spredfast @Redskins &amp; @WaltDisneyWorld MY TEAMS: @OU_Athletics @DallasCowboys @OKCThunder @ManUtd &amp; @Rangers</t>
  </si>
  <si>
    <t>Sports Partnerships @ Twitter | @USFSportMgt + @CSULB Alum | Big fan of breakfast</t>
  </si>
  <si>
    <t>Sports Partnerships @Twitter | Proud @MichiganAlumni | #DCSports fanatic @capitals @nationals | @umsbc for life</t>
  </si>
  <si>
    <t>Director, Digital Marketing @DISupdates, @UCFDeVos Grad, @ThetaTauUCF, Bucs fan, IPA connoisseur, pro boogie boarder, future #Survivor winner. Tweets are my own</t>
  </si>
  <si>
    <t>Meme Historian at @MNUFC | Love/hate with @NDFootball | #TempleMade | Forty Fort Forever</t>
  </si>
  <si>
    <t>I can’t believe another Rich Wang got @richwang before I did. so I had to add a 3 at the end of my handle.</t>
  </si>
  <si>
    <t>social/digital for @ugaathletics | @uofsc and @universityofga alumna | trying to be a pair of stilettos in a room full of flats</t>
  </si>
  <si>
    <t>Celebrate the right to be original | 21+ #BrewFree #21A #21stAmendment</t>
  </si>
  <si>
    <t>Kickin' it</t>
  </si>
  <si>
    <t>Undeserving † // Ole Miss Rebel // Social Media Coordinator for @big12conference</t>
  </si>
  <si>
    <t>Re-tweeting all the best from the Hashtag #websummit using Twitter's glorious API.  Built by @Cian_911</t>
  </si>
  <si>
    <t>Director of digital marketing &amp; social media for the Indiana @Pacers | Butler Bulldog | Book nerd and Spotify addict</t>
  </si>
  <si>
    <t>@Mariners Digital. @LexBlog, @LookoutLanding &amp; @UMJSchool alum. Wheelhouse maestro. Engaged to @michaela_olson. Fan of jogging, Seattle beers and pinball bars.</t>
  </si>
  <si>
    <t>@UW_Football Marketing + Recruiting #PurpleReign</t>
  </si>
  <si>
    <t>@NYUAlumni. Mascot enthusiast. @FCDallas digital. 2x Emmy winner. At a stadium near you. Or Chipotle. Probably watching Bravo or listening to Howard Stern.</t>
  </si>
  <si>
    <t>Producer/Editor for @TCU_Athletics| TCU Grad | Row The Boat | DM for freelance inquiries #SMSports</t>
  </si>
  <si>
    <t>Digital Marketing for Alabama #RollTide Instagram: @drewinhd</t>
  </si>
  <si>
    <t>Content manager @WhitecapsFC. Canadian soccer musings within. Follow me: https://t.co/txcONVz7Tq. Contact me: fdevji@gmail.com.</t>
  </si>
  <si>
    <t>Pivoting to video.</t>
  </si>
  <si>
    <t>What’s happening?!</t>
  </si>
  <si>
    <t>Provide Information Pillars to e-Organizations. Specialist in IT Solutions , Join us on Facebook:
https://t.co/NyMjC1zdag</t>
  </si>
  <si>
    <t>A Digital Media Strategist, Internet Savvy, Team Player</t>
  </si>
  <si>
    <t>Jahannum is waiting for you and you want to know my bio
.
.
@HskPakistan</t>
  </si>
  <si>
    <t>Best Friend Forever @Mahira_11</t>
  </si>
  <si>
    <t>cricketer</t>
  </si>
  <si>
    <t>Song Writer / Singer / Music Composer / Director.</t>
  </si>
  <si>
    <t>Music and Movie is one combo you just can't resist, we're here to serve you both! Follow us to get all updates on our upcoming songs first!</t>
  </si>
  <si>
    <t>Head Coach - Indian Cricket Team, former India Cricketer and Television Commentator. Email - ravishastriofc@gmail.com</t>
  </si>
  <si>
    <t>The Official twitter account of Virat Kohli, Indian cricketer, gamer, car lover, loves soccer and an enthusiast.</t>
  </si>
  <si>
    <t>Proud &amp; Die Hard Fan of IlayaTHALAPATHY JOSEPH VIJAY | Supporter of SK | Randy Orton | King Kohli | Nadal | Meme Creator | Follow back _xD83D__xDCAF_%</t>
  </si>
  <si>
    <t>Official twitter account of Jasprit Bumrah | Indian Cricketer| contact - jasprit93.bumrah@gmail.com|</t>
  </si>
  <si>
    <t>The Official Twitter Handle of Team India</t>
  </si>
  <si>
    <t>Sr. Manager Digital &amp; Social Media for @NewYorkRedBulls // #RBNY. Father, writer, triathlete. Fan of @Mets, @Giants, raccoons &amp; Gatorade. Prev: @SNYtv, QU alum</t>
  </si>
  <si>
    <t>Interested in all aspects of HR and Equality.</t>
  </si>
  <si>
    <t>Director of Digital &amp; Social @Eagles • “I like sports. I could do something in sports.” -George Costanza</t>
  </si>
  <si>
    <t>FT Director of Social Media @ChicagoBears*, PT pop culture, #TheBachelor &amp; pizza enthusiast. Fast when it comes to the gas. *Opinions are my own</t>
  </si>
  <si>
    <t>VP Brand Dev &amp; Digital Media @SFGiants | Adjunct Prof @USFSportMgt | @SantaClaraUniv Alum | Fan of @AnnieAndIsabel #SMSports</t>
  </si>
  <si>
    <t>_xD83C__xDF89_ REW events @twitter // ⚜️ louisiana born and raised, _xD83C__xDF01_ now california livin’ // @alexpytlarz’s _xD83C__xDFC6_ wife // _xD83D__xDC2F_ #geauxtigers ⚜️ #whodat</t>
  </si>
  <si>
    <t>Tar Heels_Canes Hockey_Ballet Flats_Issey Miyake_Jane Austen_ELO_SPCA_Clouds</t>
  </si>
  <si>
    <t>Proud dad, nerd and @Yankees fan. Marketing for @NHLCanes. Formerly @Panthers, @BSE_Global, @UMWorldwide. @CanisiusCollege alum.</t>
  </si>
  <si>
    <t>Husband &amp; Dad • @opendorse Customer Success Manager • Formerly @SportsEngine @hockeyhub @gocreighton • @CSBSJU @sjulax @edinahornets alum • #JABS #YNWA #mnwild</t>
  </si>
  <si>
    <t>Associate Director of Digital Strategy | University of Miami Athletics Department | 301 ➡️ 305</t>
  </si>
  <si>
    <t>Hawaii born &amp; raised : Current @arcteryx social media : Former @WhitecapsFC s̶t̶r̶i̶k̶e̶r̶ tweeter : Bleed @UNC_Basketball : @SFU alum : Country music gal : †</t>
  </si>
  <si>
    <t>Jesus follower | Social Coordinator @SacramentoKings / @KingsGuardGG | @CSULB grad _xD83C__xDF0A_</t>
  </si>
  <si>
    <t>Would I rather be feared or loved? Easy, both. I want people to be afraid of how much they love me. - Michael Gary Scott</t>
  </si>
  <si>
    <t>Intersport partners with brands who want to connect with passionate audiences in original, lasting ways. Bold moves start here.</t>
  </si>
  <si>
    <t>previously Queen of the Andals, Lord of the Seven Kingdoms and Protector of the Realm. social for your local hockey team _xD83D__xDC81__xD83C__xDFFC_‍♀️_xD83C__xDFD2_ _xD83C__xDDE8__xD83C__xDDE6_</t>
  </si>
  <si>
    <t>Senior Manager, Digital Content @timberwolves @minnesotalynx | Formerly @SacramentoKings | _xD83C__xDF99_Social on the Sidelines | _xD83D__xDC8D_ @ferheeeen | RIP Q.</t>
  </si>
  <si>
    <t>@GoBearcats :: Dir. Digital Media / moonlighting as a _xD83C__xDFBE_ SID || 2x @uofcincy/@UC_SPAD Alum || All things #Bearcats &amp; #smsports</t>
  </si>
  <si>
    <t>Dallas Mavericks Social Media Manager. University of Louisville Grad &amp; National Champion Ladybird Alum. Tetelestai. --tweets reflect me</t>
  </si>
  <si>
    <t>_xD83C__xDDE8__xD83C__xDDE6_ | _xD83C__xDDFF__xD83C__xDDE6_ | _xD83D__xDC69__xD83C__xDFFC_‍_xD83D__xDCBB_ | _xD83C__xDFD2_ |  Managing digital + social for @NHLFlames. Opinions = mine, not my employers.</t>
  </si>
  <si>
    <t>trying to deliver the content that you want and deserve</t>
  </si>
  <si>
    <t>Sports, News &amp; Entertainment partnerships @Twitter. Jets fan &amp; jetsetter. 2X Fantasy FB champ. Brown Bear. Michelin starstruck. Triathlete. Doña de @DougPadron.</t>
  </si>
  <si>
    <t>@Nuggets Social/Digital Manager| Tampa native | @FAMU_1887 alum | Stack rocks like Colorado.</t>
  </si>
  <si>
    <t>Creative / Story Lab @twitter / LA to SF</t>
  </si>
  <si>
    <t>Leading voice of @BaylorAthletics across social and Digital Strategy &amp; Content Generation. Host of Sports Creatives Podcast. Former Baylor student-athlete.</t>
  </si>
  <si>
    <t>Sr. Partnerships Manager LATAM @twitter</t>
  </si>
  <si>
    <t>Ephesians 3:20 | @Pac12Network Social Media Producer | 2x @IUBloomington Grad | Former @IndianaXCTF All-American | dm me brunch recs</t>
  </si>
  <si>
    <t>@AtlantaFalcons Social. @UF Grad. Nike Roshes &amp; chicken wings.</t>
  </si>
  <si>
    <t>Hobby cARToons - from a 52 year old kid, Master's grad, amateur hall of fame athlete, club golfer, and DAY JOB teacher...</t>
  </si>
  <si>
    <t>Social Media &amp; Content Manager for @ColoradoRapids. MBA in social media marketing. Previously with @AtlantaFalcons &amp; @Chargers.
It's GIF with a hard G.</t>
  </si>
  <si>
    <t>"Content" @NYCFC _xD83D__xDCF6_ other stuff elsewhere</t>
  </si>
  <si>
    <t>Gestionnaire de communauté et Impact Média ➡️ @impactmontreal #IMFC / Wannabe DJ &amp; Chef / J'imite aussi le criquet.</t>
  </si>
  <si>
    <t>Social Team Manager @Stadium | Formerly: @NBCSChicago and @NBCSFantasy.</t>
  </si>
  <si>
    <t>Tweeting for @Twitter. Married to @meatbillies. I like the color orange more than you do. I miss Vine. The @MiamiDolphins make me cry.</t>
  </si>
  <si>
    <t>Marketing @twitter | Run @musicexposf. I occasionally Tweet about music, football and tech. Make inappropriate jokes all the time.</t>
  </si>
  <si>
    <t>CLE native, @UofL alum, digital for @WashWizards.</t>
  </si>
  <si>
    <t>@VirginiaSports Director of Marketing/Social Media. Former NCAA Division 1 mascot. @BallState/@bsusportslink alum. Cincinnati Reds fan for life. Catholic.</t>
  </si>
  <si>
    <t>Nestled in the foothills of the Blue Ridge Mountains, CHO serves Central Virginia with 3 airlines and 6 major connections.</t>
  </si>
  <si>
    <t>@IUHoosiers Digital &amp; Social. Formerly @GoHeels &amp; @NCAA. @CSUPueblo Alumna. Galatians 2:20. What’s the wifi? _xD83D__xDC69__xD83C__xDFFE_‍_xD83D__xDCBB_</t>
  </si>
  <si>
    <t>New England Revolution Social - Liverpool fanatic - If its not love, then its the _xD83D__xDCA3_ that will bring us together - my views are my own</t>
  </si>
  <si>
    <t>Eagle Scout | UTSA Alum | #Olympics Enthusiast | Digital Content Producer for @KIII3news formerly @NBC station | Former @goicerays intern | #LA2028 | #smsports</t>
  </si>
  <si>
    <t>Assistant Director of Digital Visual Specialties @OhioStAthletics | Florida Gators grad | sports photography | food | huge confetti fan IG: dana_lewin</t>
  </si>
  <si>
    <t>Founding member of the Funky Bunch. #smsports #sportssummit19</t>
  </si>
  <si>
    <t>social @atlhawks // former @vol_hoops // opinions are my own // #NBATwitter x #smsports // The Office expert</t>
  </si>
  <si>
    <t>Director of Social Media at @Saints and @PelicansNBA. Previously at Rutgers, New England Patriots and LSU</t>
  </si>
  <si>
    <t>_xD83D__xDE0B_ World's First Sushi Burrito Restaurant _xD83C__xDF63__xD83C__xDF2F_ _xD83D__xDC68_‍_xD83C__xDF73_Chef driven. Japanese Latin inspired. Est 2011._xD83D__xDC68_‍_xD83C__xDF73_ _xD83D__xDCCD_San Francisco | Palo Alto | San Jose</t>
  </si>
  <si>
    <t>@Ravens social, The Show | Nacho enthusiast | marathoner | @DukeU Grad</t>
  </si>
  <si>
    <t>social @NJDevils | Ole Miss Rebel | hockey enthusiast</t>
  </si>
  <si>
    <t>Social @KUAthletics @KUhoops + @KU_Football | Baltimore ➡️ Kansas | stay humble &amp; hungry | #RockChalk | my thoughts are my own |</t>
  </si>
  <si>
    <t>Comms &amp; #smsports for @CFBPlayoff. @RSJNevada // @UW_IAL // @MountainWest alum. Three-time Emmy winner #BattleBorn in the Best Small Town in _xD83C__xDDFA__xD83C__xDDF8_ (Elko, NV).</t>
  </si>
  <si>
    <t>Loves: sports, food &amp; cute animals. Hates: the patriarchy. I play an extrovert on Twitter. ⚽️ social is my job, but I say things here for free (views my own)</t>
  </si>
  <si>
    <t>Real-Time Local Twitter Trends for San Francisco</t>
  </si>
  <si>
    <t>@Panthers social. @du1869 &amp; @medillschool alum. views are mine.</t>
  </si>
  <si>
    <t>@NBA social | @WVUhoops alum</t>
  </si>
  <si>
    <t>Publisher Product @Twitter / Fmr Digital @NBA, @DukeU Alum
#TitanUp #TweetYoSelf</t>
  </si>
  <si>
    <t>New York sports fan, dad to 2, and husband to @sarahpfunk. Our dog is named for Jack Bauer. Work @twitterNYC</t>
  </si>
  <si>
    <t>Celebrating 153 years of Michigan tradition. Two-time National Champions. 35 Big Ten titles. 184 MLB Draft picks. #GoBlue 〽️⚾️</t>
  </si>
  <si>
    <t>Social Media Manager for the Wisconsin #Badgers | @UWMadison graduate | Born and raised in Wisconsin | #OnWisconsin</t>
  </si>
  <si>
    <t>I have opinionSSS! From politics to hockey &amp; Basketball, world and women issues, Food &amp; Wine to Fashion. Torontonian new to the Bay Area, via New York</t>
  </si>
  <si>
    <t>Give me ambiguity or give me something else. Director of New Media with @penguins. _xD83D__xDC69__xD83C__xDFFB_‍_xD83D__xDCBB_ Tweets are my own.</t>
  </si>
  <si>
    <t>Sports Broadcaster • Past:  @terrierhockey @hockey_east @usahockey • Mental health advocate • Forever Buffs •</t>
  </si>
  <si>
    <t>_xD83D__xDC69__xD83C__xDFFB_‍_xD83D__xDCBB_ #smsports / @monstershockey, @cavs</t>
  </si>
  <si>
    <t>Global Partnership Solutions lead @Twitter. ⚡️ @OutCastAgency &amp; @UsWeekly alum. Real Housewives super fan. East Bay'er w/ a (917). Persistent.</t>
  </si>
  <si>
    <t>_xD83D__xDC51__xD83D__xDCF2__xD83D__xDCFA_|Opinions &amp; Tweets are my own!</t>
  </si>
  <si>
    <t>Digital Content Coordinator &amp; Director of Good Vibes at @NashvilleSC • Aspiring Disney cover band lead singer</t>
  </si>
  <si>
    <t>The official Twitter home of the Chicago Cubs. #EverybodyIn   #VoteCubs: https://t.co/ZSzvaEGKQm</t>
  </si>
  <si>
    <t>#BoltUp ⚡️</t>
  </si>
  <si>
    <t>Social Media, Digital, Mobile, Analytics, #sportsbiz, #smsports, Sponsorship, Padres, Raiders, Grizzlies, Yale grad, Weightlifting</t>
  </si>
  <si>
    <t>@Patriots via @Titans &amp; @Celtics. @Suffolk_U grad. Tweets are my own.</t>
  </si>
  <si>
    <t>The official Twitter account of the NCAA.</t>
  </si>
  <si>
    <t>Official Twitter account of the National Football League. Our Social Media Policy: https://t.co/EyuKeW3SvK</t>
  </si>
  <si>
    <t>_xD83D__xDC5F_: @nbakicks _xD83D__xDCFD_: @nbahistory _xD83E__xDD1D_: @nbacares _xD83D__xDC55_: @nbastore</t>
  </si>
  <si>
    <t>Official Twitter account of Major League Baseball. ⚾️</t>
  </si>
  <si>
    <t>A resource for publishers to make the most of Twitter. Dive in here: https://t.co/uNl5CtIptT _xD83D__xDC48_</t>
  </si>
  <si>
    <t>ATL raised | NYC based | All Cleveland Sports. Living my best life @Twitter. Formerly, @ESPN. UGA Alum, Fantasy FB Champ, &amp; Lover of Jesus ✝️</t>
  </si>
  <si>
    <t>duke grad _xD83D__xDE08_ middle child _xD83D__xDC81__xD83C__xDFFC_ water enthusiast _xD83C__xDFCA_ sports lover _xD83C__xDFC0_ @TwitterNYC _xD83D__xDC25_</t>
  </si>
  <si>
    <t>Entertainment + Sports Comms @Twitter 
Interested in _xD83C__xDF55__xD83C__xDF77__xD83D__xDC36_ _xD83D__xDCFA_</t>
  </si>
  <si>
    <t>@TwitterSports / @vetsandplayers board / @LASEC advisory board</t>
  </si>
  <si>
    <t>Sports Partnerships @Twitter _xD83C__xDFC0__xD83C__xDFBE_, formerly @NFL Media Strategy _xD83C__xDFC8_. @Penn @Wharton 2014. DST Gamma _xD83D__xDC18_. Lover of life and love ❤️</t>
  </si>
  <si>
    <t>product @twitter | past lives engineering @periscopeco, @secretly, @vine, @uwaterloo | gamer &amp; fan | _xD83C__xDDE8__xD83C__xDDE6__xD83C__xDDFA__xD83C__xDDF8__xD83C__xDDE8__xD83C__xDDEE__xD83C__xDDF5__xD83C__xDDED__xD83C__xDDF5__xD83C__xDDF0_</t>
  </si>
  <si>
    <t>I slang tweets. @TwitterSports...formerly @ESPN. And before you ask, I’m trying to get @Twitter to verify me too. (D[M]V - UGA - _xD83C__xDDF3__xD83C__xDDEC_)</t>
  </si>
  <si>
    <t>Official account of South Carolina Football #SpursUp _xD83E__xDD19_</t>
  </si>
  <si>
    <t>#ALLIN IG: https://t.co/8iIgw60nEI YouTube: https://t.co/CEtV7DWJhA Fans: https://t.co/CPBloIEjDB Recruits: https://t.co/a2t3FkqII4</t>
  </si>
  <si>
    <t>@Vol_Football Director of Recruiting Content // Previously @ClemsonFB, @UKFootball. Louisville, KY native. UK ‘17 St. X ‘13</t>
  </si>
  <si>
    <t>Dad | ESFJ | Nurturer | Minimalist | @meganmmeisner No. 1 | #SocialMedia Lead @AflacDuck | Professor @AuburnU | Speaker | Avid Indoorsman | ⚾️ Fan | _xD83E__xDD43_ Drinker</t>
  </si>
  <si>
    <t>Husband. Son. Brother. Director of Social Media at @NBCSports and @NBCOlympics. One-time Mites On Ice champion. Runner. Just keep going. #BackThePac #smsports</t>
  </si>
  <si>
    <t>Photography | Design | Marketing | @plastusa | @PhilaUnion Digital</t>
  </si>
  <si>
    <t>Loyola Lacrosse Alum | Production / Broadcasting Intern at the @ravens</t>
  </si>
  <si>
    <t>@NorthernMichU grad '16, @DePaulU PR/AD grad ‘18. _xD83D__xDCCD_Chicago. @packers &amp; @Cubs fan. Pit bull puppy mom.</t>
  </si>
  <si>
    <t>Director of Digital for @BlueJacketsNHL _xD83C__xDFD2__xD83E__xDD45_ // Former Digital for @trailblazers _xD83C__xDFC0_, @ColumbusCrewSC ⚽️ // Eastern Michigan University Alum</t>
  </si>
  <si>
    <t>Manager, Social Media @NHLJets / Generally talk #SMSports / Music industry turned sports marketer / Formerly @WarnerMusic + @Monstercat /   YLW, YYZ, YVR, YWG</t>
  </si>
  <si>
    <t>@athletics video producer | stops at @gobearcats, @baylorathletics, @pelicanbaseball | Point Park '12. Pittsburgh Native. #smsports</t>
  </si>
  <si>
    <t>Digital/Social Manager for @AuburnTigers &amp; @AuburnMBB. OEF Veteran</t>
  </si>
  <si>
    <t>@detroitredwings social. @michiganstateu alum. (retired) hockey player. dog enthusiast. ✨</t>
  </si>
  <si>
    <t>PM @Twitter | Midwest transplant living in Boston | aspiring _xD83C__xDF69_ connoisseur</t>
  </si>
  <si>
    <t>Communications guy for @BoilerBall &amp; @PurdueMensGolf. Wanna-be weatherman, traveler, hiker and chef.</t>
  </si>
  <si>
    <t>Head of social for the @warriors &amp; @chasecenter | Previously @Pac12Network &amp; @GoTrackTownUSA | @uoregon alumna | Vibes are my own</t>
  </si>
  <si>
    <t>Professional Tweeter. No, really _xD83E__xDD33__xD83C__xDFFB_
'Burgh born _xD83D__xDC9B_ HP raised⚡PSU grad _xD83D__xDC99_ Sullie's human _xD83D__xDC08_ I write about the Pittsburgh Penguins players not in Pittsburgh.</t>
  </si>
  <si>
    <t>New York, NY</t>
  </si>
  <si>
    <t>Global</t>
  </si>
  <si>
    <t>Ann Arbor, Mich.</t>
  </si>
  <si>
    <t>East Lansing, Mich.</t>
  </si>
  <si>
    <t>Boston, MA</t>
  </si>
  <si>
    <t>9th green at 9</t>
  </si>
  <si>
    <t>East Lansing, MI</t>
  </si>
  <si>
    <t>ATL | JAX | KNOX</t>
  </si>
  <si>
    <t>SoCal</t>
  </si>
  <si>
    <t>San Diego, United States</t>
  </si>
  <si>
    <t>LA ➡️Bay</t>
  </si>
  <si>
    <t>Gurgaon, India</t>
  </si>
  <si>
    <t>India</t>
  </si>
  <si>
    <t>Ahmadabad City, India</t>
  </si>
  <si>
    <t>Coimbra, Portugal</t>
  </si>
  <si>
    <t>Molde, Norge</t>
  </si>
  <si>
    <t>219 • 260 • 574 • 315</t>
  </si>
  <si>
    <t>fort lauderdale</t>
  </si>
  <si>
    <t>Pittsford, NY</t>
  </si>
  <si>
    <t>UK</t>
  </si>
  <si>
    <t>Seattle, WA</t>
  </si>
  <si>
    <t>Dallas, TX</t>
  </si>
  <si>
    <t>Daytona Beach</t>
  </si>
  <si>
    <t>Twin Cities, MN</t>
  </si>
  <si>
    <t xml:space="preserve">minneapolis </t>
  </si>
  <si>
    <t>Athens, Ga.</t>
  </si>
  <si>
    <t>San Leandro, CA USA</t>
  </si>
  <si>
    <t>Ballard | T-Mobile Park</t>
  </si>
  <si>
    <t>Texas, USA</t>
  </si>
  <si>
    <t>Fort Worth, TX</t>
  </si>
  <si>
    <t>Tuscaloosa, AL</t>
  </si>
  <si>
    <t>Vancouver, BC</t>
  </si>
  <si>
    <t>San Bruno, CA</t>
  </si>
  <si>
    <t>Everywhere</t>
  </si>
  <si>
    <t>Dubai</t>
  </si>
  <si>
    <t>Mumbai, India</t>
  </si>
  <si>
    <t xml:space="preserve">K A R A C H I </t>
  </si>
  <si>
    <t>Mumbai</t>
  </si>
  <si>
    <t xml:space="preserve">Loading ..... Please Wait </t>
  </si>
  <si>
    <t>Ahmedabad city ,India</t>
  </si>
  <si>
    <t>Verona, NJ</t>
  </si>
  <si>
    <t>Philadelphia, PA</t>
  </si>
  <si>
    <t>Chicago, IL</t>
  </si>
  <si>
    <t>California Republic</t>
  </si>
  <si>
    <t xml:space="preserve">San Francisco, CA </t>
  </si>
  <si>
    <t>Raleigh, NC</t>
  </si>
  <si>
    <t>NJ ➡️ NC</t>
  </si>
  <si>
    <t>Omaha, NE</t>
  </si>
  <si>
    <t>Coral Gables, FL</t>
  </si>
  <si>
    <t>Sacramento, CA</t>
  </si>
  <si>
    <t>cap city</t>
  </si>
  <si>
    <t xml:space="preserve">Minneapolis/Sacramento </t>
  </si>
  <si>
    <t>Cincinnati, OH</t>
  </si>
  <si>
    <t>Calgary, AB</t>
  </si>
  <si>
    <t>Chicago</t>
  </si>
  <si>
    <t>San Francisco / #UpintheAir</t>
  </si>
  <si>
    <t>Denver, CO</t>
  </si>
  <si>
    <t>31.513622,-97.193149</t>
  </si>
  <si>
    <t>Rio de Janeiro - RJ</t>
  </si>
  <si>
    <t>The Region ✈️ The Bay</t>
  </si>
  <si>
    <t>Twittersville</t>
  </si>
  <si>
    <t>New York City</t>
  </si>
  <si>
    <t>Montreal, Quebec, Canada</t>
  </si>
  <si>
    <t>Bastia | San Francisco</t>
  </si>
  <si>
    <t>Washington, DC</t>
  </si>
  <si>
    <t>Charlottesville, VA</t>
  </si>
  <si>
    <t>Charlottesville VA</t>
  </si>
  <si>
    <t>Indiana</t>
  </si>
  <si>
    <t>Boston (Title Town)</t>
  </si>
  <si>
    <t xml:space="preserve">29.6520° N, 82.3250° W </t>
  </si>
  <si>
    <t>New Orleans, LA</t>
  </si>
  <si>
    <t>Baltimore, MD</t>
  </si>
  <si>
    <t xml:space="preserve">Texas → New Jersey </t>
  </si>
  <si>
    <t>Lawrence, KS</t>
  </si>
  <si>
    <t>NV➡️CA➡️ID➡️WA➡️CO➡️TX</t>
  </si>
  <si>
    <t>Hoboken, NJ</t>
  </si>
  <si>
    <t>Charlotte, NC</t>
  </si>
  <si>
    <t>BNA // LAX</t>
  </si>
  <si>
    <t>New York, USA</t>
  </si>
  <si>
    <t>Ann Arbor, Michigan</t>
  </si>
  <si>
    <t>Madison, Wis.</t>
  </si>
  <si>
    <t>San Jose, CA</t>
  </si>
  <si>
    <t>Pittsburgh, PA</t>
  </si>
  <si>
    <t>PNW|CLE</t>
  </si>
  <si>
    <t>Berkeley, CA</t>
  </si>
  <si>
    <t>Chicago---Nashville</t>
  </si>
  <si>
    <t>Wrigley Field</t>
  </si>
  <si>
    <t>NYC</t>
  </si>
  <si>
    <t xml:space="preserve">OKC to NOLA to LA </t>
  </si>
  <si>
    <t>san francisco</t>
  </si>
  <si>
    <t>Miami, FL</t>
  </si>
  <si>
    <t>Columbia, SC</t>
  </si>
  <si>
    <t>Clemson, SC</t>
  </si>
  <si>
    <t>Knoxville, TN</t>
  </si>
  <si>
    <t>Auburn, Alabama</t>
  </si>
  <si>
    <t>New York</t>
  </si>
  <si>
    <t>Baltimore, MD / Chicago, IL</t>
  </si>
  <si>
    <t>Portland, OR</t>
  </si>
  <si>
    <t>Winnipeg, Manitoba</t>
  </si>
  <si>
    <t>Oakland, CA</t>
  </si>
  <si>
    <t>Little Caesars Arena</t>
  </si>
  <si>
    <t>Mackey Arena &amp; Kampen Course</t>
  </si>
  <si>
    <t>Pennsylvania, USA</t>
  </si>
  <si>
    <t>https://t.co/r3W92aYppS</t>
  </si>
  <si>
    <t>http://www.MGoBlue.com/</t>
  </si>
  <si>
    <t>https://t.co/zkFmWfRLuX</t>
  </si>
  <si>
    <t>https://t.co/s1vqc4qeaP</t>
  </si>
  <si>
    <t>https://t.co/2RWkXA0hhY</t>
  </si>
  <si>
    <t>https://t.co/9745ZF4bcs</t>
  </si>
  <si>
    <t>https://t.co/Usf0c4RPEi</t>
  </si>
  <si>
    <t>https://t.co/OsFwhxVEE6</t>
  </si>
  <si>
    <t>https://t.co/JSN6fDLLfw</t>
  </si>
  <si>
    <t>https://t.co/EVI1Mb1BmN</t>
  </si>
  <si>
    <t>https://t.co/AobhBbQwhu</t>
  </si>
  <si>
    <t>https://t.co/W7Jxr8Jfhb</t>
  </si>
  <si>
    <t>https://t.co/q8UXiTsASD</t>
  </si>
  <si>
    <t>https://t.co/uNl5CtIptT</t>
  </si>
  <si>
    <t>https://t.co/UDV0SK0cPl</t>
  </si>
  <si>
    <t>https://t.co/apwV2CyLnQ</t>
  </si>
  <si>
    <t>https://t.co/cnlNWCsTKU</t>
  </si>
  <si>
    <t>https://t.co/to7tnIi3ap</t>
  </si>
  <si>
    <t>https://t.co/bMWmuMKzaE</t>
  </si>
  <si>
    <t>https://t.co/cZ3rURJqJQ</t>
  </si>
  <si>
    <t>https://t.co/HSZRVdAFYQ</t>
  </si>
  <si>
    <t>https://t.co/wnc3whPgiE</t>
  </si>
  <si>
    <t>https://t.co/F3fLcfn45H</t>
  </si>
  <si>
    <t>https://t.co/TAXQpsHa5X</t>
  </si>
  <si>
    <t>http://t.co/3eBHpmsm67</t>
  </si>
  <si>
    <t>https://t.co/0jpTlR8a6A</t>
  </si>
  <si>
    <t>https://t.co/d9sjVCZt6k</t>
  </si>
  <si>
    <t>https://t.co/OhSih7EL7w</t>
  </si>
  <si>
    <t>http://t.co/CPALMGgLOj</t>
  </si>
  <si>
    <t>https://t.co/ecUv7wdvMk</t>
  </si>
  <si>
    <t>https://t.co/wCei9K0FXd</t>
  </si>
  <si>
    <t>https://t.co/pkWojIRXXo</t>
  </si>
  <si>
    <t>https://t.co/aVT5M9oHNz</t>
  </si>
  <si>
    <t>https://t.co/FhDGb340z4</t>
  </si>
  <si>
    <t>https://t.co/zduXQpDjP5</t>
  </si>
  <si>
    <t>https://t.co/SkjvECSJZy</t>
  </si>
  <si>
    <t>https://t.co/7NqTWZZtQN</t>
  </si>
  <si>
    <t>https://t.co/sKrrSulU8a</t>
  </si>
  <si>
    <t>https://t.co/Qhj4MTX15z</t>
  </si>
  <si>
    <t>https://t.co/8ddaaCZOGg</t>
  </si>
  <si>
    <t>https://t.co/4lC892oWbT</t>
  </si>
  <si>
    <t>https://t.co/LiVK3YkEi3</t>
  </si>
  <si>
    <t>https://t.co/KgpbMEjw28</t>
  </si>
  <si>
    <t>https://t.co/Xtu8GfBYs9</t>
  </si>
  <si>
    <t>https://t.co/q1fpIYwbrZ</t>
  </si>
  <si>
    <t>https://t.co/wtkbbPVs1d</t>
  </si>
  <si>
    <t>https://t.co/9TguN5pRjo</t>
  </si>
  <si>
    <t>http://t.co/nA4hK1H53R</t>
  </si>
  <si>
    <t>https://t.co/7yGXD9clcW</t>
  </si>
  <si>
    <t>https://t.co/iObqP8VvXu</t>
  </si>
  <si>
    <t>https://t.co/2auf09kbcc</t>
  </si>
  <si>
    <t>https://t.co/ZtsFKRXJWG</t>
  </si>
  <si>
    <t>https://t.co/hAtKolWKxk</t>
  </si>
  <si>
    <t>https://t.co/2sAW8Kx7cv</t>
  </si>
  <si>
    <t>https://t.co/VROpnGWzvH</t>
  </si>
  <si>
    <t>https://t.co/3gypMNrQsz</t>
  </si>
  <si>
    <t>https://t.co/EkcbLS0LLS</t>
  </si>
  <si>
    <t>https://t.co/p2T5NHIbYZ</t>
  </si>
  <si>
    <t>https://t.co/GhhBGyUGZl</t>
  </si>
  <si>
    <t>https://t.co/6FPC0NPVpF</t>
  </si>
  <si>
    <t>https://t.co/OA2zXOTD2V</t>
  </si>
  <si>
    <t>http://t.co/mJzguEGAtV</t>
  </si>
  <si>
    <t>https://t.co/AjSBtRSWcM</t>
  </si>
  <si>
    <t>https://t.co/iUBHVA3yNM</t>
  </si>
  <si>
    <t>https://t.co/NUHmNAYA8n</t>
  </si>
  <si>
    <t>https://t.co/iWMRvLd0yk</t>
  </si>
  <si>
    <t>https://t.co/0xxiDsfPUg</t>
  </si>
  <si>
    <t>https://t.co/kqchS27vZj</t>
  </si>
  <si>
    <t>https://t.co/stiErxM6lN</t>
  </si>
  <si>
    <t>https://t.co/m37EOVFzAv</t>
  </si>
  <si>
    <t>https://t.co/HlR25UymsP</t>
  </si>
  <si>
    <t>https://t.co/8Rkt1PNjwd</t>
  </si>
  <si>
    <t>http://t.co/sUG43Pwmvk</t>
  </si>
  <si>
    <t>https://t.co/DyIWthkowB</t>
  </si>
  <si>
    <t>https://t.co/krBlSjaSod</t>
  </si>
  <si>
    <t>https://t.co/teGWLJu3BG</t>
  </si>
  <si>
    <t>https://t.co/66tbwQ3t8Z</t>
  </si>
  <si>
    <t>https://t.co/T2awI0wn1c</t>
  </si>
  <si>
    <t>https://t.co/R5XABSk0b4</t>
  </si>
  <si>
    <t>https://t.co/jR8YQyPJQ3</t>
  </si>
  <si>
    <t>https://t.co/jnMV3EuyGP</t>
  </si>
  <si>
    <t>https://t.co/h3ttNKnVmd</t>
  </si>
  <si>
    <t>https://t.co/yOus82UL5t</t>
  </si>
  <si>
    <t>https://t.co/OBEsO7F1zk</t>
  </si>
  <si>
    <t>https://t.co/2bT7nwEtba</t>
  </si>
  <si>
    <t>https://t.co/Ozdonjdy9K</t>
  </si>
  <si>
    <t>https://t.co/qEl9T3Mlb3</t>
  </si>
  <si>
    <t>https://t.co/oxTg2Py41h</t>
  </si>
  <si>
    <t>https://t.co/YABBuiotEP</t>
  </si>
  <si>
    <t>https://t.co/vpasZv1XDe</t>
  </si>
  <si>
    <t>https://pbs.twimg.com/profile_banners/14587766/1496689413</t>
  </si>
  <si>
    <t>https://pbs.twimg.com/profile_banners/75263523/1553522469</t>
  </si>
  <si>
    <t>https://pbs.twimg.com/profile_banners/18992867/1523653828</t>
  </si>
  <si>
    <t>https://pbs.twimg.com/profile_banners/35463962/1522897491</t>
  </si>
  <si>
    <t>https://pbs.twimg.com/profile_banners/57422635/1552240048</t>
  </si>
  <si>
    <t>https://pbs.twimg.com/profile_banners/28494768/1497236520</t>
  </si>
  <si>
    <t>https://pbs.twimg.com/profile_banners/16511219/1540469006</t>
  </si>
  <si>
    <t>https://pbs.twimg.com/profile_banners/396282042/1555462146</t>
  </si>
  <si>
    <t>https://pbs.twimg.com/profile_banners/34552637/1536810662</t>
  </si>
  <si>
    <t>https://pbs.twimg.com/profile_banners/175234283/1493133639</t>
  </si>
  <si>
    <t>https://pbs.twimg.com/profile_banners/24814594/1552282591</t>
  </si>
  <si>
    <t>https://pbs.twimg.com/profile_banners/481649236/1520876554</t>
  </si>
  <si>
    <t>https://pbs.twimg.com/profile_banners/1010642720245739520/1529792038</t>
  </si>
  <si>
    <t>https://pbs.twimg.com/profile_banners/162783211/1537761800</t>
  </si>
  <si>
    <t>https://pbs.twimg.com/profile_banners/1138655989509644289/1560938189</t>
  </si>
  <si>
    <t>https://pbs.twimg.com/profile_banners/17710740/1561526877</t>
  </si>
  <si>
    <t>https://pbs.twimg.com/profile_banners/701648556831027201/1457613206</t>
  </si>
  <si>
    <t>https://pbs.twimg.com/profile_banners/786512101330124800/1476357609</t>
  </si>
  <si>
    <t>https://pbs.twimg.com/profile_banners/2157635059/1512845360</t>
  </si>
  <si>
    <t>https://pbs.twimg.com/profile_banners/871039125842997250/1503391900</t>
  </si>
  <si>
    <t>https://pbs.twimg.com/profile_banners/327178668/1541613667</t>
  </si>
  <si>
    <t>https://pbs.twimg.com/profile_banners/491280851/1512063264</t>
  </si>
  <si>
    <t>https://pbs.twimg.com/profile_banners/208232790/1539566079</t>
  </si>
  <si>
    <t>https://pbs.twimg.com/profile_banners/622562407/1483314196</t>
  </si>
  <si>
    <t>https://pbs.twimg.com/profile_banners/17835438/1558374411</t>
  </si>
  <si>
    <t>https://pbs.twimg.com/profile_banners/375319913/1553619349</t>
  </si>
  <si>
    <t>https://pbs.twimg.com/profile_banners/15152607/1516310762</t>
  </si>
  <si>
    <t>https://pbs.twimg.com/profile_banners/32462168/1499368648</t>
  </si>
  <si>
    <t>https://pbs.twimg.com/profile_banners/99577041/1529611798</t>
  </si>
  <si>
    <t>https://pbs.twimg.com/profile_banners/320791171/1546446344</t>
  </si>
  <si>
    <t>https://pbs.twimg.com/profile_banners/35479650/1457062535</t>
  </si>
  <si>
    <t>https://pbs.twimg.com/profile_banners/2298696982/1481057960</t>
  </si>
  <si>
    <t>https://pbs.twimg.com/profile_banners/18191259/1461798277</t>
  </si>
  <si>
    <t>https://pbs.twimg.com/profile_banners/160316474/1537410377</t>
  </si>
  <si>
    <t>https://pbs.twimg.com/profile_banners/14980437/1544203377</t>
  </si>
  <si>
    <t>https://pbs.twimg.com/profile_banners/300392950/1559852874</t>
  </si>
  <si>
    <t>https://pbs.twimg.com/profile_banners/276621034/1536613382</t>
  </si>
  <si>
    <t>https://pbs.twimg.com/profile_banners/2163813157/1414943987</t>
  </si>
  <si>
    <t>https://pbs.twimg.com/profile_banners/22815580/1514735695</t>
  </si>
  <si>
    <t>https://pbs.twimg.com/profile_banners/5678072/1552025426</t>
  </si>
  <si>
    <t>https://pbs.twimg.com/profile_banners/229964527/1525759633</t>
  </si>
  <si>
    <t>https://pbs.twimg.com/profile_banners/12416872/1524019580</t>
  </si>
  <si>
    <t>https://pbs.twimg.com/profile_banners/801306930/1536965021</t>
  </si>
  <si>
    <t>https://pbs.twimg.com/profile_banners/15505023/1411683599</t>
  </si>
  <si>
    <t>https://pbs.twimg.com/profile_banners/50213302/1500610718</t>
  </si>
  <si>
    <t>https://pbs.twimg.com/profile_banners/10228272/1559404730</t>
  </si>
  <si>
    <t>https://pbs.twimg.com/profile_banners/783214/1556918042</t>
  </si>
  <si>
    <t>https://pbs.twimg.com/profile_banners/36886620/1561362440</t>
  </si>
  <si>
    <t>https://pbs.twimg.com/profile_banners/2589274004/1559021633</t>
  </si>
  <si>
    <t>https://pbs.twimg.com/profile_banners/1130813796241559552/1559950808</t>
  </si>
  <si>
    <t>https://pbs.twimg.com/profile_banners/828817659252846593/1560310373</t>
  </si>
  <si>
    <t>https://pbs.twimg.com/profile_banners/916296010644598790/1559739782</t>
  </si>
  <si>
    <t>https://pbs.twimg.com/profile_banners/286036879/1561527170</t>
  </si>
  <si>
    <t>https://pbs.twimg.com/profile_banners/807775550483763200/1505788213</t>
  </si>
  <si>
    <t>https://pbs.twimg.com/profile_banners/1097102506134568960/1560233678</t>
  </si>
  <si>
    <t>https://pbs.twimg.com/profile_banners/858720042938249216/1546418634</t>
  </si>
  <si>
    <t>https://pbs.twimg.com/profile_banners/185142711/1559943120</t>
  </si>
  <si>
    <t>https://pbs.twimg.com/profile_banners/12570682/1398193958</t>
  </si>
  <si>
    <t>https://pbs.twimg.com/profile_banners/22867917/1365688980</t>
  </si>
  <si>
    <t>https://pbs.twimg.com/profile_banners/1253773256/1560664132</t>
  </si>
  <si>
    <t>https://pbs.twimg.com/profile_banners/30010982/1429847088</t>
  </si>
  <si>
    <t>https://pbs.twimg.com/profile_banners/108199469/1560269943</t>
  </si>
  <si>
    <t>https://pbs.twimg.com/profile_banners/3309780063/1559265699</t>
  </si>
  <si>
    <t>https://pbs.twimg.com/profile_banners/102269729/1559489887</t>
  </si>
  <si>
    <t>https://pbs.twimg.com/profile_banners/1708354632/1556292709</t>
  </si>
  <si>
    <t>https://pbs.twimg.com/profile_banners/223360767/1541270981</t>
  </si>
  <si>
    <t>https://pbs.twimg.com/profile_banners/23143473/1546639028</t>
  </si>
  <si>
    <t>https://pbs.twimg.com/profile_banners/37604818/1551802265</t>
  </si>
  <si>
    <t>https://pbs.twimg.com/profile_banners/317374996/1509548114</t>
  </si>
  <si>
    <t>https://pbs.twimg.com/profile_banners/399118500/1542335102</t>
  </si>
  <si>
    <t>https://pbs.twimg.com/profile_banners/1589042954/1544639095</t>
  </si>
  <si>
    <t>https://pbs.twimg.com/profile_banners/123508844/1458093160</t>
  </si>
  <si>
    <t>https://pbs.twimg.com/profile_banners/26644354/1549058819</t>
  </si>
  <si>
    <t>https://pbs.twimg.com/profile_banners/51247244/1466116630</t>
  </si>
  <si>
    <t>https://pbs.twimg.com/profile_banners/88785227/1537237246</t>
  </si>
  <si>
    <t>https://pbs.twimg.com/profile_banners/17911957/1547246965</t>
  </si>
  <si>
    <t>https://pbs.twimg.com/profile_banners/96838991/1472313942</t>
  </si>
  <si>
    <t>https://pbs.twimg.com/profile_banners/71635024/1502228120</t>
  </si>
  <si>
    <t>https://pbs.twimg.com/profile_banners/91968624/1522590006</t>
  </si>
  <si>
    <t>https://pbs.twimg.com/profile_banners/28095729/1539612290</t>
  </si>
  <si>
    <t>https://pbs.twimg.com/profile_banners/3353237242/1545542002</t>
  </si>
  <si>
    <t>https://pbs.twimg.com/profile_banners/44023499/1557277731</t>
  </si>
  <si>
    <t>https://pbs.twimg.com/profile_banners/1360200062/1557884201</t>
  </si>
  <si>
    <t>https://pbs.twimg.com/profile_banners/1043852340/1481390120</t>
  </si>
  <si>
    <t>https://pbs.twimg.com/profile_banners/200959342/1462891566</t>
  </si>
  <si>
    <t>https://pbs.twimg.com/profile_banners/153058231/1465302385</t>
  </si>
  <si>
    <t>https://pbs.twimg.com/profile_banners/25794284/1468081352</t>
  </si>
  <si>
    <t>https://pbs.twimg.com/profile_banners/14471976/1397076669</t>
  </si>
  <si>
    <t>https://pbs.twimg.com/profile_banners/43215735/1561309673</t>
  </si>
  <si>
    <t>https://pbs.twimg.com/profile_banners/251728101/1455684315</t>
  </si>
  <si>
    <t>https://pbs.twimg.com/profile_banners/252868280/1524280799</t>
  </si>
  <si>
    <t>https://pbs.twimg.com/profile_banners/21128206/1456770336</t>
  </si>
  <si>
    <t>https://pbs.twimg.com/profile_banners/911732857/1549381305</t>
  </si>
  <si>
    <t>https://pbs.twimg.com/profile_banners/27690567/1530126058</t>
  </si>
  <si>
    <t>https://pbs.twimg.com/profile_banners/289105306/1548100375</t>
  </si>
  <si>
    <t>https://pbs.twimg.com/profile_banners/769980116/1552140554</t>
  </si>
  <si>
    <t>https://pbs.twimg.com/profile_banners/9972002/1546312258</t>
  </si>
  <si>
    <t>https://pbs.twimg.com/profile_banners/602464076/1558321674</t>
  </si>
  <si>
    <t>https://pbs.twimg.com/profile_banners/31449020/1551208711</t>
  </si>
  <si>
    <t>https://pbs.twimg.com/profile_banners/62697314/1559340472</t>
  </si>
  <si>
    <t>https://pbs.twimg.com/profile_banners/277685980/1560538956</t>
  </si>
  <si>
    <t>https://pbs.twimg.com/profile_banners/36191245/1551573964</t>
  </si>
  <si>
    <t>https://pbs.twimg.com/profile_banners/137870557/1528906669</t>
  </si>
  <si>
    <t>https://pbs.twimg.com/profile_banners/21706450/1463432982</t>
  </si>
  <si>
    <t>https://pbs.twimg.com/profile_banners/21803056/1499191794</t>
  </si>
  <si>
    <t>https://pbs.twimg.com/profile_banners/123791259/1504490947</t>
  </si>
  <si>
    <t>https://pbs.twimg.com/profile_banners/308281620/1554772724</t>
  </si>
  <si>
    <t>https://pbs.twimg.com/profile_banners/299611633/1520904856</t>
  </si>
  <si>
    <t>https://pbs.twimg.com/profile_banners/3224510217/1507157940</t>
  </si>
  <si>
    <t>https://pbs.twimg.com/profile_banners/2680394840/1550627904</t>
  </si>
  <si>
    <t>https://pbs.twimg.com/profile_banners/22798877/1561518678</t>
  </si>
  <si>
    <t>https://pbs.twimg.com/profile_banners/32623630/1560808651</t>
  </si>
  <si>
    <t>https://pbs.twimg.com/profile_banners/46991336/1539355226</t>
  </si>
  <si>
    <t>https://pbs.twimg.com/profile_banners/476090138/1534966740</t>
  </si>
  <si>
    <t>https://pbs.twimg.com/profile_banners/308624043/1514759378</t>
  </si>
  <si>
    <t>https://pbs.twimg.com/profile_banners/84208309/1560601274</t>
  </si>
  <si>
    <t>https://pbs.twimg.com/profile_banners/15517162/1554865915</t>
  </si>
  <si>
    <t>https://pbs.twimg.com/profile_banners/338420176/1442805052</t>
  </si>
  <si>
    <t>https://pbs.twimg.com/profile_banners/54938325/1518327802</t>
  </si>
  <si>
    <t>https://pbs.twimg.com/profile_banners/41144996/1561231666</t>
  </si>
  <si>
    <t>https://pbs.twimg.com/profile_banners/713143/1556224249</t>
  </si>
  <si>
    <t>https://pbs.twimg.com/profile_banners/21158648/1436132525</t>
  </si>
  <si>
    <t>https://pbs.twimg.com/profile_banners/326966520/1541610303</t>
  </si>
  <si>
    <t>https://pbs.twimg.com/profile_banners/31122496/1406141789</t>
  </si>
  <si>
    <t>https://pbs.twimg.com/profile_banners/19426551/1556406501</t>
  </si>
  <si>
    <t>https://pbs.twimg.com/profile_banners/19923144/1561569597</t>
  </si>
  <si>
    <t>https://pbs.twimg.com/profile_banners/18479513/1561567435</t>
  </si>
  <si>
    <t>https://pbs.twimg.com/profile_banners/726960710/1520495018</t>
  </si>
  <si>
    <t>https://pbs.twimg.com/profile_banners/55267170/1558879713</t>
  </si>
  <si>
    <t>https://pbs.twimg.com/profile_banners/602336520/1489168306</t>
  </si>
  <si>
    <t>https://pbs.twimg.com/profile_banners/17838100/1555604600</t>
  </si>
  <si>
    <t>https://pbs.twimg.com/profile_banners/418426994/1546556183</t>
  </si>
  <si>
    <t>https://pbs.twimg.com/profile_banners/776926141802315776/1557187085</t>
  </si>
  <si>
    <t>https://pbs.twimg.com/profile_banners/18337283/1528989308</t>
  </si>
  <si>
    <t>https://pbs.twimg.com/profile_banners/49537170/1515293421</t>
  </si>
  <si>
    <t>https://pbs.twimg.com/profile_banners/19853312/1556150264</t>
  </si>
  <si>
    <t>https://pbs.twimg.com/profile_banners/171116456/1529959542</t>
  </si>
  <si>
    <t>https://pbs.twimg.com/profile_banners/1655877529/1546926600</t>
  </si>
  <si>
    <t>https://pbs.twimg.com/profile_banners/348667732/1540420247</t>
  </si>
  <si>
    <t>https://pbs.twimg.com/profile_banners/81634016/1534797386</t>
  </si>
  <si>
    <t>https://pbs.twimg.com/profile_banners/15367216/1398193338</t>
  </si>
  <si>
    <t>https://pbs.twimg.com/profile_banners/455218969/1517530848</t>
  </si>
  <si>
    <t>https://pbs.twimg.com/profile_banners/1049393414259830786/1554813348</t>
  </si>
  <si>
    <t>https://pbs.twimg.com/profile_banners/45630930/1521898282</t>
  </si>
  <si>
    <t>https://pbs.twimg.com/profile_banners/11797042/1511782156</t>
  </si>
  <si>
    <t>https://pbs.twimg.com/profile_banners/162495525/1546546327</t>
  </si>
  <si>
    <t>https://pbs.twimg.com/profile_banners/219397805/1561002787</t>
  </si>
  <si>
    <t>https://pbs.twimg.com/profile_banners/45196691/1552067497</t>
  </si>
  <si>
    <t>https://pbs.twimg.com/profile_banners/23024746/1513905438</t>
  </si>
  <si>
    <t>https://pbs.twimg.com/profile_banners/906424448/1560369968</t>
  </si>
  <si>
    <t>https://pbs.twimg.com/profile_banners/39490620/1554245126</t>
  </si>
  <si>
    <t>https://pbs.twimg.com/profile_banners/265692617/1447112498</t>
  </si>
  <si>
    <t>https://pbs.twimg.com/profile_banners/33649176/1555171767</t>
  </si>
  <si>
    <t>pt</t>
  </si>
  <si>
    <t>no</t>
  </si>
  <si>
    <t>http://abs.twimg.com/images/themes/theme1/bg.png</t>
  </si>
  <si>
    <t>http://abs.twimg.com/images/themes/theme9/bg.gif</t>
  </si>
  <si>
    <t>http://abs.twimg.com/images/themes/theme19/bg.gif</t>
  </si>
  <si>
    <t>http://abs.twimg.com/images/themes/theme17/bg.gif</t>
  </si>
  <si>
    <t>http://abs.twimg.com/images/themes/theme11/bg.gif</t>
  </si>
  <si>
    <t>http://abs.twimg.com/images/themes/theme15/bg.png</t>
  </si>
  <si>
    <t>http://abs.twimg.com/images/themes/theme14/bg.gif</t>
  </si>
  <si>
    <t>http://abs.twimg.com/images/themes/theme13/bg.gif</t>
  </si>
  <si>
    <t>http://abs.twimg.com/images/themes/theme12/bg.gif</t>
  </si>
  <si>
    <t>http://abs.twimg.com/images/themes/theme16/bg.gif</t>
  </si>
  <si>
    <t>http://abs.twimg.com/images/themes/theme4/bg.gif</t>
  </si>
  <si>
    <t>http://abs.twimg.com/images/themes/theme18/bg.gif</t>
  </si>
  <si>
    <t>http://abs.twimg.com/images/themes/theme3/bg.gif</t>
  </si>
  <si>
    <t>http://abs.twimg.com/images/themes/theme6/bg.gif</t>
  </si>
  <si>
    <t>http://abs.twimg.com/images/themes/theme2/bg.gif</t>
  </si>
  <si>
    <t>http://abs.twimg.com/images/themes/theme5/bg.gif</t>
  </si>
  <si>
    <t>http://abs.twimg.com/images/themes/theme8/bg.gif</t>
  </si>
  <si>
    <t>http://abs.twimg.com/images/themes/theme7/bg.gif</t>
  </si>
  <si>
    <t>http://pbs.twimg.com/profile_images/885092474884149248/MOtDdPtt_normal.jpg</t>
  </si>
  <si>
    <t>http://pbs.twimg.com/profile_images/1037053503670288384/ivXkTeU3_normal.jpg</t>
  </si>
  <si>
    <t>http://pbs.twimg.com/profile_images/1024796251408269312/aocKve_v_normal.jpg</t>
  </si>
  <si>
    <t>http://pbs.twimg.com/profile_images/1055428378344546304/AYxtPZfL_normal.jpg</t>
  </si>
  <si>
    <t>http://pbs.twimg.com/profile_images/967442109962874880/aKy8b60X_normal.jpg</t>
  </si>
  <si>
    <t>http://pbs.twimg.com/profile_images/1108023672365899776/0i3sXGoD_normal.jpg</t>
  </si>
  <si>
    <t>http://pbs.twimg.com/profile_images/864432203370905601/yWa-6Q9O_normal.jpg</t>
  </si>
  <si>
    <t>http://pbs.twimg.com/profile_images/701655201179000832/c-l8O7Xy_normal.png</t>
  </si>
  <si>
    <t>http://pbs.twimg.com/profile_images/1017404189708701696/jyfH4IFY_normal.jpg</t>
  </si>
  <si>
    <t>http://pbs.twimg.com/profile_images/1111304354076770305/ZqhNVlDp_normal.jpg</t>
  </si>
  <si>
    <t>http://pbs.twimg.com/profile_images/1083417356183969798/a3wm07Cb_normal.jpg</t>
  </si>
  <si>
    <t>http://pbs.twimg.com/profile_images/1141423301803331585/e52sCMGQ_normal.jpg</t>
  </si>
  <si>
    <t>http://pbs.twimg.com/profile_images/1080504310075543552/kLJUyO3C_normal.jpg</t>
  </si>
  <si>
    <t>http://pbs.twimg.com/profile_images/1080497279780483073/hbCQOo6n_normal.jpg</t>
  </si>
  <si>
    <t>http://pbs.twimg.com/profile_images/570039225173544960/bduSgxci_normal.jpeg</t>
  </si>
  <si>
    <t>http://pbs.twimg.com/profile_images/537717609190264833/5SynDJV__normal.jpeg</t>
  </si>
  <si>
    <t>http://pbs.twimg.com/profile_images/506104089995137024/y1PWJd49_normal.jpeg</t>
  </si>
  <si>
    <t>http://pbs.twimg.com/profile_images/1135591645787770880/y9fbYvdI_normal.png</t>
  </si>
  <si>
    <t>http://pbs.twimg.com/profile_images/1016780795556528128/rwOTWVjg_normal.jpg</t>
  </si>
  <si>
    <t>http://pbs.twimg.com/profile_images/998358332728532993/AgaNtwDI_normal.jpg</t>
  </si>
  <si>
    <t>http://pbs.twimg.com/profile_images/1121080962052308993/RMj76lfa_normal.jpg</t>
  </si>
  <si>
    <t>http://pbs.twimg.com/profile_images/1045107834323693568/HQZog7j4_normal.jpg</t>
  </si>
  <si>
    <t>http://pbs.twimg.com/profile_images/785298544538202112/Ofppjciv_normal.jpg</t>
  </si>
  <si>
    <t>http://pbs.twimg.com/profile_images/609280055127052288/-w9p-PFe_normal.jpg</t>
  </si>
  <si>
    <t>http://pbs.twimg.com/profile_images/1134851965744078848/LyhYiCIb_normal.png</t>
  </si>
  <si>
    <t>http://pbs.twimg.com/profile_images/1111729635610382336/_65QFl7B_normal.png</t>
  </si>
  <si>
    <t>http://pbs.twimg.com/profile_images/1141005532670681090/186OFr3D_normal.jpg</t>
  </si>
  <si>
    <t>http://pbs.twimg.com/profile_images/1041997044867637248/mQfCCaHn_normal.jpg</t>
  </si>
  <si>
    <t>http://pbs.twimg.com/profile_images/1131237150056312832/uBpYO9XQ_normal.jpg</t>
  </si>
  <si>
    <t>http://pbs.twimg.com/profile_images/1136255989680726016/2qfDpwEd_normal.png</t>
  </si>
  <si>
    <t>http://pbs.twimg.com/profile_images/843080269091495936/4IUdujgj_normal.jpg</t>
  </si>
  <si>
    <t>http://pbs.twimg.com/profile_images/834681575006683136/ZbVx3BhA_normal.jpg</t>
  </si>
  <si>
    <t>http://pbs.twimg.com/profile_images/789817267567472640/BlpcUEvx_normal.jpg</t>
  </si>
  <si>
    <t>http://pbs.twimg.com/profile_images/1142066270432563202/3pFOjpp0_normal.jpg</t>
  </si>
  <si>
    <t>http://pbs.twimg.com/profile_images/1085109696489435137/1nKrp4FE_normal.jpg</t>
  </si>
  <si>
    <t>http://pbs.twimg.com/profile_images/808958294131781632/b5z_etzB_normal.jpg</t>
  </si>
  <si>
    <t>http://pbs.twimg.com/profile_images/1061880944016179201/rK-0duju_normal.jpg</t>
  </si>
  <si>
    <t>http://pbs.twimg.com/profile_images/1054401934063529984/nMZeBRyq_normal.jpg</t>
  </si>
  <si>
    <t>http://pbs.twimg.com/profile_images/895165527706009602/22MAv0Di_normal.jpg</t>
  </si>
  <si>
    <t>http://pbs.twimg.com/profile_images/1129450393648283648/8Al65rH9_normal.jpg</t>
  </si>
  <si>
    <t>http://pbs.twimg.com/profile_images/1742497617/nxaJC_normal.jpg</t>
  </si>
  <si>
    <t>http://pbs.twimg.com/profile_images/1120548764027109377/XGPHR_bA_normal.jpg</t>
  </si>
  <si>
    <t>http://pbs.twimg.com/profile_images/1128131759126863872/jL-FQI4A_normal.jpg</t>
  </si>
  <si>
    <t>http://pbs.twimg.com/profile_images/1116896169324466176/aGuguVhm_normal.jpg</t>
  </si>
  <si>
    <t>http://pbs.twimg.com/profile_images/1045453583171248129/PclgK4-m_normal.jpg</t>
  </si>
  <si>
    <t>http://pbs.twimg.com/profile_images/434702105975078912/hIWxabfv_normal.jpeg</t>
  </si>
  <si>
    <t>http://pbs.twimg.com/profile_images/1133768768126164993/aFK9yNDR_normal.jpg</t>
  </si>
  <si>
    <t>http://pbs.twimg.com/profile_images/1063267723872890881/F_uGNvoY_normal.jpg</t>
  </si>
  <si>
    <t>http://pbs.twimg.com/profile_images/1056973198129020930/kGiqjj7u_normal.jpg</t>
  </si>
  <si>
    <t>http://pbs.twimg.com/profile_images/1081184795969888256/j-YUgXDS_normal.jpg</t>
  </si>
  <si>
    <t>http://pbs.twimg.com/profile_images/1111279872591187969/Cyhts6GZ_normal.jpg</t>
  </si>
  <si>
    <t>http://pbs.twimg.com/profile_images/880178921781592065/kQTydjP-_normal.jpg</t>
  </si>
  <si>
    <t>http://pbs.twimg.com/profile_images/444640743492046848/Y9UA8TZJ_normal.jpeg</t>
  </si>
  <si>
    <t>http://pbs.twimg.com/profile_images/1010018869199626240/l3AOsf_w_normal.jpg</t>
  </si>
  <si>
    <t>http://pbs.twimg.com/profile_images/1080189110634102784/EZnwVoQT_normal.jpg</t>
  </si>
  <si>
    <t>http://pbs.twimg.com/profile_images/953309949349810176/lI-0JPxc_normal.jpg</t>
  </si>
  <si>
    <t>http://pbs.twimg.com/profile_images/947444638226542592/WcbNObyx_normal.jpg</t>
  </si>
  <si>
    <t>http://pbs.twimg.com/profile_images/1128500511127363584/yC6i6hgI_normal.jpg</t>
  </si>
  <si>
    <t>http://pbs.twimg.com/profile_images/920100029376864256/4WB-83fO_normal.jpg</t>
  </si>
  <si>
    <t>http://pbs.twimg.com/profile_images/893168275357483008/6a5wgXvK_normal.jpg</t>
  </si>
  <si>
    <t>http://pbs.twimg.com/profile_images/1110328770525716487/MYsLpVem_normal.jpg</t>
  </si>
  <si>
    <t>http://pbs.twimg.com/profile_images/1115769999208136704/A4fjHHZG_normal.jpg</t>
  </si>
  <si>
    <t>http://pbs.twimg.com/profile_images/696766208192995328/p5VXprPw_normal.jpg</t>
  </si>
  <si>
    <t>http://pbs.twimg.com/profile_images/907494533201571840/fWtb8gwo_normal.jpg</t>
  </si>
  <si>
    <t>http://pbs.twimg.com/profile_images/1095475536221138946/78OXiBFV_normal.jpg</t>
  </si>
  <si>
    <t>http://pbs.twimg.com/profile_images/1106926867448254466/Hn0Y-NfQ_normal.jpg</t>
  </si>
  <si>
    <t>http://pbs.twimg.com/profile_images/1125231196546453509/E6ZS4LlY_normal.jpg</t>
  </si>
  <si>
    <t>http://pbs.twimg.com/profile_images/774393992066633728/ckIX2xYp_normal.jpg</t>
  </si>
  <si>
    <t>http://pbs.twimg.com/profile_images/1134582111153692672/McQKJLfh_normal.jpg</t>
  </si>
  <si>
    <t>http://pbs.twimg.com/profile_images/1110612718166462467/QZ331Wt7_normal.jpg</t>
  </si>
  <si>
    <t>http://pbs.twimg.com/profile_images/1056477590062538752/8rpPZ7xb_normal.jpg</t>
  </si>
  <si>
    <t>http://pbs.twimg.com/profile_images/1006933308880621568/THgEuWOF_normal.jpg</t>
  </si>
  <si>
    <t>http://pbs.twimg.com/profile_images/1075451561571217410/H_8Xey6z_normal.jpg</t>
  </si>
  <si>
    <t>http://pbs.twimg.com/profile_images/819023651/tm.icon.large_normal.png</t>
  </si>
  <si>
    <t>http://pbs.twimg.com/profile_images/966068090365603841/YDiEgEzs_normal.jpg</t>
  </si>
  <si>
    <t>http://pbs.twimg.com/profile_images/1090383305772490752/_fkfZokr_normal.jpg</t>
  </si>
  <si>
    <t>http://pbs.twimg.com/profile_images/908040880296251392/ATFZeyFo_normal.jpg</t>
  </si>
  <si>
    <t>http://pbs.twimg.com/profile_images/814655647379759105/Gdb5xIaj_normal.jpg</t>
  </si>
  <si>
    <t>http://pbs.twimg.com/profile_images/1139751448512802816/8jd-FKh6_normal.jpg</t>
  </si>
  <si>
    <t>http://pbs.twimg.com/profile_images/1132795761433776128/eaFiM8la_normal.jpg</t>
  </si>
  <si>
    <t>http://pbs.twimg.com/profile_images/905583474819690496/R60v0DIs_normal.jpg</t>
  </si>
  <si>
    <t>http://pbs.twimg.com/profile_images/1045499774605103109/jhZ9IsxG_normal.jpg</t>
  </si>
  <si>
    <t>http://pbs.twimg.com/profile_images/1105106306975875072/yrq_bj5w_normal.png</t>
  </si>
  <si>
    <t>http://pbs.twimg.com/profile_images/1067471374002745344/wKNVDKpJ_normal.jpg</t>
  </si>
  <si>
    <t>http://pbs.twimg.com/profile_images/875707949217308673/KoeOIQIV_normal.jpg</t>
  </si>
  <si>
    <t>http://pbs.twimg.com/profile_images/1056503844689956865/kIxE5Zmx_normal.jpg</t>
  </si>
  <si>
    <t>http://pbs.twimg.com/profile_images/921248739746033665/cjBVcCJG_normal.jpg</t>
  </si>
  <si>
    <t>http://pbs.twimg.com/profile_images/1118207546874114050/obcix-sP_normal.png</t>
  </si>
  <si>
    <t>http://pbs.twimg.com/profile_images/877930099080867840/WtVG7aCL_normal.jpg</t>
  </si>
  <si>
    <t>http://pbs.twimg.com/profile_images/1131573125232115712/iDkevQbU_normal.jpg</t>
  </si>
  <si>
    <t>http://pbs.twimg.com/profile_images/1080510664756494336/arjyaroF_normal.jpg</t>
  </si>
  <si>
    <t>http://pbs.twimg.com/profile_images/1078330895478726657/9ukDw8o9_normal.jpg</t>
  </si>
  <si>
    <t>http://pbs.twimg.com/profile_images/1101491161141792768/MEtC_byS_normal.jpg</t>
  </si>
  <si>
    <t>http://pbs.twimg.com/profile_images/650780702720430080/KVvkb4_d_normal.jpg</t>
  </si>
  <si>
    <t>http://pbs.twimg.com/profile_images/1139153401311301638/9LzkEcVf_normal.jpg</t>
  </si>
  <si>
    <t>http://pbs.twimg.com/profile_images/1117608608336945152/wa2QOANK_normal.jpg</t>
  </si>
  <si>
    <t>http://pbs.twimg.com/profile_images/1011284209179217921/1RDaWqss_normal.jpg</t>
  </si>
  <si>
    <t>http://pbs.twimg.com/profile_images/1086264872780947456/IeFKppj2_normal.jpg</t>
  </si>
  <si>
    <t>http://pbs.twimg.com/profile_images/1104091765601112065/IuZwwKiF_normal.png</t>
  </si>
  <si>
    <t>http://pbs.twimg.com/profile_images/1138763542369357824/8zHbFffo_normal.jpg</t>
  </si>
  <si>
    <t>Open Twitter Page for This Person</t>
  </si>
  <si>
    <t>https://twitter.com/dnklatt</t>
  </si>
  <si>
    <t>https://twitter.com/sprinklr</t>
  </si>
  <si>
    <t>https://twitter.com/brianrwagner</t>
  </si>
  <si>
    <t>https://twitter.com/zgayer</t>
  </si>
  <si>
    <t>https://twitter.com/msu_basketball</t>
  </si>
  <si>
    <t>https://twitter.com/djschrag</t>
  </si>
  <si>
    <t>https://twitter.com/btschrage</t>
  </si>
  <si>
    <t>https://twitter.com/carakaye_</t>
  </si>
  <si>
    <t>https://twitter.com/victoriadkline</t>
  </si>
  <si>
    <t>https://twitter.com/lantabenzion</t>
  </si>
  <si>
    <t>https://twitter.com/ajmanderichio</t>
  </si>
  <si>
    <t>https://twitter.com/anndrinkard</t>
  </si>
  <si>
    <t>https://twitter.com/49ersinsiders</t>
  </si>
  <si>
    <t>https://twitter.com/johnnyvolk</t>
  </si>
  <si>
    <t>https://twitter.com/barkhas49008990</t>
  </si>
  <si>
    <t>https://twitter.com/dna</t>
  </si>
  <si>
    <t>https://twitter.com/vroncloud</t>
  </si>
  <si>
    <t>https://twitter.com/coimbrasummit</t>
  </si>
  <si>
    <t>https://twitter.com/vebens</t>
  </si>
  <si>
    <t>https://twitter.com/sportin_global</t>
  </si>
  <si>
    <t>https://twitter.com/ryan_nix</t>
  </si>
  <si>
    <t>https://twitter.com/dudrapier17</t>
  </si>
  <si>
    <t>https://twitter.com/studrew1</t>
  </si>
  <si>
    <t>https://twitter.com/abruz11</t>
  </si>
  <si>
    <t>https://twitter.com/elias_me_em</t>
  </si>
  <si>
    <t>https://twitter.com/meredithrayy</t>
  </si>
  <si>
    <t>https://twitter.com/tjciro</t>
  </si>
  <si>
    <t>https://twitter.com/jackcpatterson</t>
  </si>
  <si>
    <t>https://twitter.com/wexline</t>
  </si>
  <si>
    <t>https://twitter.com/davidbherman</t>
  </si>
  <si>
    <t>https://twitter.com/matthewvinson</t>
  </si>
  <si>
    <t>https://twitter.com/migshields</t>
  </si>
  <si>
    <t>https://twitter.com/richwang3</t>
  </si>
  <si>
    <t>https://twitter.com/jenni_jen85</t>
  </si>
  <si>
    <t>https://twitter.com/21stamendment</t>
  </si>
  <si>
    <t>https://twitter.com/twittersports</t>
  </si>
  <si>
    <t>https://twitter.com/sammyrippon</t>
  </si>
  <si>
    <t>https://twitter.com/websummitbot</t>
  </si>
  <si>
    <t>https://twitter.com/celeste_b</t>
  </si>
  <si>
    <t>https://twitter.com/colinokeefe</t>
  </si>
  <si>
    <t>https://twitter.com/newtonshelby</t>
  </si>
  <si>
    <t>https://twitter.com/claudiaizet</t>
  </si>
  <si>
    <t>https://twitter.com/dschmidt_tcu</t>
  </si>
  <si>
    <t>https://twitter.com/drewinhd</t>
  </si>
  <si>
    <t>https://twitter.com/farhandevji</t>
  </si>
  <si>
    <t>https://twitter.com/youtube</t>
  </si>
  <si>
    <t>https://twitter.com/twitter</t>
  </si>
  <si>
    <t>https://twitter.com/epillars</t>
  </si>
  <si>
    <t>https://twitter.com/sobhana4345</t>
  </si>
  <si>
    <t>https://twitter.com/lemahussu</t>
  </si>
  <si>
    <t>https://twitter.com/marvellous_capt</t>
  </si>
  <si>
    <t>https://twitter.com/vetri41025890</t>
  </si>
  <si>
    <t>https://twitter.com/msali_shah</t>
  </si>
  <si>
    <t>https://twitter.com/tseries</t>
  </si>
  <si>
    <t>https://twitter.com/ravishastriofc</t>
  </si>
  <si>
    <t>https://twitter.com/imvkohli</t>
  </si>
  <si>
    <t>https://twitter.com/theviper_offi</t>
  </si>
  <si>
    <t>https://twitter.com/jaspritbumrah93</t>
  </si>
  <si>
    <t>https://twitter.com/bcci</t>
  </si>
  <si>
    <t>https://twitter.com/avrbny</t>
  </si>
  <si>
    <t>https://twitter.com/sandyzavery</t>
  </si>
  <si>
    <t>https://twitter.com/woodsamantha</t>
  </si>
  <si>
    <t>https://twitter.com/kindafunnygirl</t>
  </si>
  <si>
    <t>https://twitter.com/srabe</t>
  </si>
  <si>
    <t>https://twitter.com/lauralchan</t>
  </si>
  <si>
    <t>https://twitter.com/pambcloud</t>
  </si>
  <si>
    <t>https://twitter.com/tweetsbydanno</t>
  </si>
  <si>
    <t>https://twitter.com/michaelmurakami</t>
  </si>
  <si>
    <t>https://twitter.com/austinsapin</t>
  </si>
  <si>
    <t>https://twitter.com/jenessalei</t>
  </si>
  <si>
    <t>https://twitter.com/kyle_ramos</t>
  </si>
  <si>
    <t>https://twitter.com/jdimes5</t>
  </si>
  <si>
    <t>https://twitter.com/intersportbuzz</t>
  </si>
  <si>
    <t>https://twitter.com/bripank</t>
  </si>
  <si>
    <t>https://twitter.com/shahbazmkhan</t>
  </si>
  <si>
    <t>https://twitter.com/carlschmid</t>
  </si>
  <si>
    <t>https://twitter.com/letstelllizelle</t>
  </si>
  <si>
    <t>https://twitter.com/toriepeterson</t>
  </si>
  <si>
    <t>https://twitter.com/leahhendrickson</t>
  </si>
  <si>
    <t>https://twitter.com/laurafrofro</t>
  </si>
  <si>
    <t>https://twitter.com/birds_word</t>
  </si>
  <si>
    <t>https://twitter.com/danielle_hadley</t>
  </si>
  <si>
    <t>https://twitter.com/jayfhicks</t>
  </si>
  <si>
    <t>https://twitter.com/joemamartins</t>
  </si>
  <si>
    <t>https://twitter.com/nakelmcclinton</t>
  </si>
  <si>
    <t>https://twitter.com/thenikkotan</t>
  </si>
  <si>
    <t>https://twitter.com/digitalpaintcan</t>
  </si>
  <si>
    <t>https://twitter.com/dylan_gannon15</t>
  </si>
  <si>
    <t>https://twitter.com/youngcarterdaly</t>
  </si>
  <si>
    <t>https://twitter.com/boooosssh</t>
  </si>
  <si>
    <t>https://twitter.com/scottiekrinch</t>
  </si>
  <si>
    <t>https://twitter.com/shiraz</t>
  </si>
  <si>
    <t>https://twitter.com/loicmaestracci</t>
  </si>
  <si>
    <t>https://twitter.com/cdgehring</t>
  </si>
  <si>
    <t>https://twitter.com/kevinathurman</t>
  </si>
  <si>
    <t>https://twitter.com/choairport</t>
  </si>
  <si>
    <t>https://twitter.com/lynneaphillips</t>
  </si>
  <si>
    <t>https://twitter.com/flatcolor1</t>
  </si>
  <si>
    <t>https://twitter.com/jaredcruzaedo</t>
  </si>
  <si>
    <t>https://twitter.com/dana_lewin</t>
  </si>
  <si>
    <t>https://twitter.com/brucefloyd</t>
  </si>
  <si>
    <t>https://twitter.com/andybowers_</t>
  </si>
  <si>
    <t>https://twitter.com/repo</t>
  </si>
  <si>
    <t>https://twitter.com/sushirrito</t>
  </si>
  <si>
    <t>https://twitter.com/cassie_calvert</t>
  </si>
  <si>
    <t>https://twitter.com/saratgiles</t>
  </si>
  <si>
    <t>https://twitter.com/pinc28</t>
  </si>
  <si>
    <t>https://twitter.com/katiecavender</t>
  </si>
  <si>
    <t>https://twitter.com/im_melissa</t>
  </si>
  <si>
    <t>https://twitter.com/trendssf</t>
  </si>
  <si>
    <t>https://twitter.com/astasiawill</t>
  </si>
  <si>
    <t>https://twitter.com/justin_dap</t>
  </si>
  <si>
    <t>https://twitter.com/madeline</t>
  </si>
  <si>
    <t>https://twitter.com/katzandrews</t>
  </si>
  <si>
    <t>https://twitter.com/umichbaseball</t>
  </si>
  <si>
    <t>https://twitter.com/brandonharrison</t>
  </si>
  <si>
    <t>https://twitter.com/nedadata</t>
  </si>
  <si>
    <t>https://twitter.com/andiperelman</t>
  </si>
  <si>
    <t>https://twitter.com/catherinebogart</t>
  </si>
  <si>
    <t>https://twitter.com/kelseyallyse</t>
  </si>
  <si>
    <t>https://twitter.com/larakate</t>
  </si>
  <si>
    <t>https://twitter.com/tatianainmedia</t>
  </si>
  <si>
    <t>https://twitter.com/_andrewfair</t>
  </si>
  <si>
    <t>https://twitter.com/cubs</t>
  </si>
  <si>
    <t>https://twitter.com/chargers</t>
  </si>
  <si>
    <t>https://twitter.com/njh287</t>
  </si>
  <si>
    <t>https://twitter.com/laurenspencer6</t>
  </si>
  <si>
    <t>https://twitter.com/ncaa</t>
  </si>
  <si>
    <t>https://twitter.com/nfl</t>
  </si>
  <si>
    <t>https://twitter.com/nba</t>
  </si>
  <si>
    <t>https://twitter.com/mlb</t>
  </si>
  <si>
    <t>https://twitter.com/twittermedia</t>
  </si>
  <si>
    <t>https://twitter.com/shelbyclayton</t>
  </si>
  <si>
    <t>https://twitter.com/wixxy</t>
  </si>
  <si>
    <t>https://twitter.com/jensantamaria</t>
  </si>
  <si>
    <t>https://twitter.com/brittcranston</t>
  </si>
  <si>
    <t>https://twitter.com/kelseyerin</t>
  </si>
  <si>
    <t>https://twitter.com/pandemona</t>
  </si>
  <si>
    <t>https://twitter.com/tjay</t>
  </si>
  <si>
    <t>https://twitter.com/miamidolphins</t>
  </si>
  <si>
    <t>https://twitter.com/gamecockfb</t>
  </si>
  <si>
    <t>https://twitter.com/clemsonfb</t>
  </si>
  <si>
    <t>https://twitter.com/claybollinger</t>
  </si>
  <si>
    <t>https://twitter.com/todmeisner</t>
  </si>
  <si>
    <t>https://twitter.com/jskarp</t>
  </si>
  <si>
    <t>https://twitter.com/azwarych</t>
  </si>
  <si>
    <t>https://twitter.com/frankiekamely</t>
  </si>
  <si>
    <t>https://twitter.com/efink101</t>
  </si>
  <si>
    <t>https://twitter.com/tjansley</t>
  </si>
  <si>
    <t>https://twitter.com/thejohnallan</t>
  </si>
  <si>
    <t>https://twitter.com/mjdesmo</t>
  </si>
  <si>
    <t>https://twitter.com/joshuawwetzel</t>
  </si>
  <si>
    <t>https://twitter.com/staciburl</t>
  </si>
  <si>
    <t>https://twitter.com/smellen_fresh</t>
  </si>
  <si>
    <t>https://twitter.com/chrisforman12</t>
  </si>
  <si>
    <t>https://twitter.com/kjramming</t>
  </si>
  <si>
    <t>https://twitter.com/seeyaleah</t>
  </si>
  <si>
    <t>dnklatt
If #smsports is your thing too
and you decided on west coast #SportsSummit19
over east coast #HS19 this week,
see you there. I hope we get a
chance to meet.</t>
  </si>
  <si>
    <t>sprinklr
@BrianRWagner This might be a hot
take but #SportsSummit19 is, in
my opinion, the best of the many
social conferences. I think it's
because few industries use social
as well as sports. - Zach</t>
  </si>
  <si>
    <t>brianrwagner
HQ | #SportsSummit19 https://t.co/Uy4Z21GMWp</t>
  </si>
  <si>
    <t>zgayer
@btschrage @djschrag @MSU_Basketball
@CaraKaye_ What's up @btschrage
?! Thanks a ton and hope all is
well. I will absolutely be at #SportsSummit19.
@CaraKaye_ - Welcome to The Bay!
Let's definitely connect on Wednesday.
Would love to say hello. See you
soon and Go Blue!</t>
  </si>
  <si>
    <t xml:space="preserve">msu_basketball
</t>
  </si>
  <si>
    <t xml:space="preserve">djschrag
</t>
  </si>
  <si>
    <t xml:space="preserve">btschrage
</t>
  </si>
  <si>
    <t>carakaye_
Hi, @TwitterSports #SportsSummit19
https://t.co/m7VPCyMIYw</t>
  </si>
  <si>
    <t>victoriadkline
_xD83D__xDEEC_ Wheels down on in San Fran!
Ready to nerd out on all things
#smsports with the best in the
business at #SportsSummit19! https://t.co/ANxsikT9yd</t>
  </si>
  <si>
    <t>lantabenzion
Looking forward to seeing all the
#smsports folks at #SportsSummit19
this week. Can’t wait to learn
from y’all.</t>
  </si>
  <si>
    <t>ajmanderichio
Hello, SF! Excited for two days
of #smsports talk with some of
the best in the biz! #SportsSummit19
can’t come soon enough!</t>
  </si>
  <si>
    <t>anndrinkard
Made my way over to the West Coast
for #SportsSummit19 ✈️ https://t.co/AiKuwEqnLZ</t>
  </si>
  <si>
    <t>49ersinsiders
RT @JohnnyVolk: • Meetings @ Facebook
tomorrow • #SportsSummit19 @ Twitter
on Wednesday • Maui on Sunday for
a week • NFL Club Social Works…</t>
  </si>
  <si>
    <t>johnnyvolk
To the #SportsSummit19 coffee drinkers:
Blue Bottle or Philz Looking forward
to your reviews tomorrow morning.</t>
  </si>
  <si>
    <t>barkhas49008990
@dna अजी..सचिन के दीवानों एक बार
इधर भी देख लो #Sachin #sachinopenagain
#SachinOpensAgain #SachinTendulkar
#SportsSummit19 #WorldCup2019 #CWC19
#CWC2019 https://t.co/TgwMDOJO3C</t>
  </si>
  <si>
    <t xml:space="preserve">dna
</t>
  </si>
  <si>
    <t>vroncloud
One of the today's #VirtualRealityDevelopments
dominating sport is schooling the
usage of VR. #athletes in specific
sports activities are actually
the use of vr to enhance their
athletic overall performance. https://t.co/kmZaTrFMSl
#sport #sports #SportsSummit19
https://t.co/3tRmxVg3AX</t>
  </si>
  <si>
    <t>coimbrasummit
RT @SportIn_Global: If you are
a student, take a look into this
article from our CEO @Vebens https://t.co/YnAnrFInft
#SportsSummit19 #we…</t>
  </si>
  <si>
    <t>vebens
RT @SportIn_Global: If you are
a student, take a look into this
article from our CEO @Vebens https://t.co/YnAnrFInft
#SportsSummit19 #we…</t>
  </si>
  <si>
    <t>sportin_global
If you are a student, take a look
into this article from our CEO
@Vebens https://t.co/YnAnrFInft
#SportsSummit19 #websummit #sportsbiz
#studentlife https://t.co/sciqzXUOSw</t>
  </si>
  <si>
    <t>ryan_nix
Solid 1:30 early to my gate _xD83E__xDD26__xD83C__xDFFB_‍♂️
If you’re on time you’re late...
Am I right? IND ➡️ SF for #SportsSummit19
‼️‼️ https://t.co/NnW5iiyeta</t>
  </si>
  <si>
    <t>dudrapier17
RT @SportIn_Global: If you are
a student, take a look into this
article from our CEO @Vebens https://t.co/YnAnrFInft
#SportsSummit19 #we…</t>
  </si>
  <si>
    <t>studrew1
See you soon San Francisco. _xD83D__xDEEB_
#SportsSummit19 https://t.co/LUVW3CphKt</t>
  </si>
  <si>
    <t>abruz11
On my way to San Fran for #SportsSummit19!
Looking forward to connecting with
folks in the industry — if you
see me, say hi!</t>
  </si>
  <si>
    <t>elias_me_em
RT @SportIn_Global: If you are
a student, take a look into this
article from our CEO @Vebens https://t.co/YnAnrFInft
#SportsSummit19 #we…</t>
  </si>
  <si>
    <t>meredithrayy
Bay bound! _xD83D__xDC40_ #SportsSummit19</t>
  </si>
  <si>
    <t>tjciro
Bummed I’m missing #SportsSummit19,
but keep an eye out for other members
of the OD crew. Who’s heading to
#HS19 with me this week?!?</t>
  </si>
  <si>
    <t>jackcpatterson
Unfortunately arrive late this
evening but excited for the good
stuff tomorrow at #SportsSummit19.
Thanks for making it happen @davidbherman
&amp;amp; @WExline! https://t.co/yUyEybsBPg</t>
  </si>
  <si>
    <t>wexline
Shoutout @pandemona dropping product
knowledge at #SportsSummit19 _xD83D__xDE4C__xD83C__xDFFB_
_xD83D__xDD25__xD83D__xDC5F__xD83D__xDC40_ https://t.co/FE3Kyt3yiH</t>
  </si>
  <si>
    <t xml:space="preserve">davidbherman
</t>
  </si>
  <si>
    <t>matthewvinson
That feeling when you have a major
event next weekend and your Twitter
feed is starting to blow up with
#sportssummit19 content but you
won't be there. Major #FOMO https://t.co/sxaSl5VKU8</t>
  </si>
  <si>
    <t>migshields
I feel like it’s all downhill from
here... #SportsSummit19 https://t.co/4VTPb9rv93</t>
  </si>
  <si>
    <t>richwang3
@Justinburleigh delivering an awesome
#keynote at #SportsSummit19 . Augmented
reality enhancing stadium expierence
https://t.co/Js5avEZPDa</t>
  </si>
  <si>
    <t>jenni_jen85
On the ground in San Francisco.
Looking forward to seeing everyone
at the @TwitterSports #SportsSummit19!</t>
  </si>
  <si>
    <t xml:space="preserve">21stamendment
</t>
  </si>
  <si>
    <t xml:space="preserve">twittersports
</t>
  </si>
  <si>
    <t>sammyrippon
Work and wine are both 4 letter
words. Coincidence? I think not.
... or maybe that’s just how I
justified ordering a glass while
I wait on my flight to #SportsSummit19.
_xD83E__xDD37__xD83C__xDFFD_‍♀️</t>
  </si>
  <si>
    <t>websummitbot
RT @SportIn_Global: If you are
a student, take a look into this
article from our CEO @Vebens https://t.co/YnAnrFInft
#SportsSummit19 #we…</t>
  </si>
  <si>
    <t>celeste_b
Hello, San Francisco! #SportsSummit19
https://t.co/K3Y36LxKKd</t>
  </si>
  <si>
    <t>colinokeefe
When I’m not watching baseball
I should probably do something
besides...watch baseball. But one
more bump—if you’re a #smsports
person at #SportsSummit19 and are
headed to the Giants game, holler.</t>
  </si>
  <si>
    <t>newtonshelby
Another _xD83D__xDEEC_ pic. _xD83D__xDCCD_SF for #SportsSummit19
_xD83D__xDE4C__xD83C__xDFFC_ https://t.co/OerNWVnej0</t>
  </si>
  <si>
    <t>claudiaizet
Y’all, the FOMO is very real. I’ll
be sobbing at my desk tomorrow
reading the #SportsSummit19 tweets!
https://t.co/o8pbcGyheX</t>
  </si>
  <si>
    <t>dschmidt_tcu
Stoked to be back home in the Bay
Area! Looking forward to #sportssummit19
❗️ https://t.co/nG3MX4Kx0j</t>
  </si>
  <si>
    <t>drewinhd
A little sightseeing before #SportsSummit19
https://t.co/wGT1xBh9yw</t>
  </si>
  <si>
    <t>farhandevji
Thanks for having us, @YouTube!
Looking forward to checking out
@Twitter tomorrow and meeting some
more fine #smsports folk. #SportsSummit19
https://t.co/NM8pkKMb20</t>
  </si>
  <si>
    <t xml:space="preserve">youtube
</t>
  </si>
  <si>
    <t xml:space="preserve">twitter
</t>
  </si>
  <si>
    <t>epillars
#CricketWorldCup19 #NewZealand
#Pakistan Vote for your favourite
team.. who you SUPPORT._xD83C__xDFCF_⭐️ #WorldCup2019
#cricket #SportsSummit19</t>
  </si>
  <si>
    <t>sobhana4345
@BCCI @Jaspritbumrah93 Let's support
team India with #DilSeKhelo, it's
my voice, your voice, https://t.co/CxE41GTP73
#AllIswell #Dhoni #dhonikesaathdesh
#cricket #CricketMeriJaan #CricketWorldCup19
#SportsSummit19</t>
  </si>
  <si>
    <t xml:space="preserve">lemahussu
</t>
  </si>
  <si>
    <t xml:space="preserve">marvellous_capt
</t>
  </si>
  <si>
    <t xml:space="preserve">vetri41025890
</t>
  </si>
  <si>
    <t xml:space="preserve">msali_shah
</t>
  </si>
  <si>
    <t xml:space="preserve">tseries
</t>
  </si>
  <si>
    <t xml:space="preserve">ravishastriofc
</t>
  </si>
  <si>
    <t xml:space="preserve">imvkohli
</t>
  </si>
  <si>
    <t xml:space="preserve">theviper_offi
</t>
  </si>
  <si>
    <t xml:space="preserve">jaspritbumrah93
</t>
  </si>
  <si>
    <t xml:space="preserve">bcci
</t>
  </si>
  <si>
    <t>avrbny
#SportsSummit19 dayyyyy!!! https://t.co/OQuR6fGgRJ</t>
  </si>
  <si>
    <t>sandyzavery
RT @woodsamantha: Off to #SportsSummit19
and keeping my fingers crossed
for a new backpack. Cause this
one has seen some... things. https:/…</t>
  </si>
  <si>
    <t>woodsamantha
Pretty sure it’s a rule you have
to tweet this or they’ll kick you
out. #SportsSummit19 https://t.co/vxCZTyMB34</t>
  </si>
  <si>
    <t>kindafunnygirl
Me walking into #SportsSummit19
|￣￣￣￣￣￣| | I LOST | | MY | | VOICE
| | ＿＿＿＿＿__| (\__/) || (•ㅅ•) ||
/ 　 づ</t>
  </si>
  <si>
    <t>srabe
RT @WExline: Happy #SportsSummit19
eve! https://t.co/AvEEG8V4PQ</t>
  </si>
  <si>
    <t>lauralchan
Game time _xD83D__xDCAA__xD83C__xDFFC_ #SportsSummit19
https://t.co/uBV1RrIzgK</t>
  </si>
  <si>
    <t>pambcloud
RT @TweetsByDanno: In town for
#SportsSummit19 and can add another
ballpark to my checklist _xD83D__xDCAA_ https://t.co/AKx6IArDKy</t>
  </si>
  <si>
    <t>tweetsbydanno
_xD83D__xDE42_ #SportsSummit19 https://t.co/Yo4L4B7YKL</t>
  </si>
  <si>
    <t>michaelmurakami
Seeing all the #HS19 &amp;amp; #SportsSummit19
tweets right now and trying not
to have FOMO... https://t.co/VnWo4mVSMQ</t>
  </si>
  <si>
    <t>austinsapin
A little morning adventure in San
Fran before #SportsSummit19. https://t.co/hTspXF4y6f</t>
  </si>
  <si>
    <t>jenessalei
All the #SportsSummit19 posts in
my feed rn https://t.co/FMZfY8u8Q0</t>
  </si>
  <si>
    <t>kyle_ramos
_xD83D__xDC51_ We out here! #SportsSummit19
https://t.co/BEEyQSyldH</t>
  </si>
  <si>
    <t>jdimes5
Proud to rep @IntersportBuzz at
the @TwitterSports #SportsSummit19.
Excited to learn from the very
best in #smsports https://t.co/jpIELFN8H3</t>
  </si>
  <si>
    <t xml:space="preserve">intersportbuzz
</t>
  </si>
  <si>
    <t>bripank
Doooooope #SportsSummit19 https://t.co/1fHUGgWQUt</t>
  </si>
  <si>
    <t>shahbazmkhan
_xD83D__xDCCD_ #SportsSummit19, Twitter HQ
Home of “we know each other from
Twitter, but haven’t met” for the
day. https://t.co/9rJq2YNY1I</t>
  </si>
  <si>
    <t>carlschmid
Seeing all the #SportsSummit19
tweets on my TL... https://t.co/o5LIZfxYQ2</t>
  </si>
  <si>
    <t>letstelllizelle
Here we go!!! #SportsSummit19 https://t.co/y1GeHKK4Xz</t>
  </si>
  <si>
    <t>toriepeterson
So pumped _xD83D__xDD25_ #SportsSummit19 https://t.co/0Cv1PtS6KJ</t>
  </si>
  <si>
    <t>leahhendrickson
Obligatory. #SportsSummit19 https://t.co/By3vmILyeW</t>
  </si>
  <si>
    <t>laurafrofro
Today's the day -- can't wait to
see everyone! #SportsSummit19 https://t.co/RtHF5fnmbu</t>
  </si>
  <si>
    <t>birds_word
I ain’t the type to take pictures
in front of backgrounds but this
is a dope one. #SportsSummit19
https://t.co/BsiONx9mpA</t>
  </si>
  <si>
    <t>danielle_hadley
Ready for a jam packed day #sportssummit19
@TwitterSports https://t.co/g8SnFtEwVy</t>
  </si>
  <si>
    <t>jayfhicks
_xD83D__xDD25_ So pumped! Tweeting at @Twitter
#SportsSummit19 https://t.co/Z0BomyWnlC</t>
  </si>
  <si>
    <t>joemamartins
Oh yes #SportsSummit19 https://t.co/Slwhmvi38B</t>
  </si>
  <si>
    <t>nakelmcclinton
Made it to #SportsSummit19 and
there’s an acai bowl bar. It’s
gonna be a great day. https://t.co/5nmUjJqBc4</t>
  </si>
  <si>
    <t xml:space="preserve">thenikkotan
</t>
  </si>
  <si>
    <t>digitalpaintcan
#SportsSummit19 I'm not there...because,
I'm "here"! https://t.co/ioizZmwofc</t>
  </si>
  <si>
    <t>dylan_gannon15
_xD83D__xDCCD_ #SportsSummit19 https://t.co/vgQR4zxV5n</t>
  </si>
  <si>
    <t>youngcarterdaly
_xD83D__xDCCD_ #SportsSummit19 what it do babyyy
_xD83E__xDD13_</t>
  </si>
  <si>
    <t>boooosssh
Excited about this! #SportsSummit19
#smsports #IMFC https://t.co/LkRvSXMWpQ</t>
  </si>
  <si>
    <t>scottiekrinch
Here we go! #SportsSummit19 https://t.co/9dzkHr3cP9</t>
  </si>
  <si>
    <t>shiraz
.@loicmaestracci where you at _xD83D__xDC40_
#SportsSummit19 https://t.co/awT8ZOERoX</t>
  </si>
  <si>
    <t xml:space="preserve">loicmaestracci
</t>
  </si>
  <si>
    <t>cdgehring
_xD83D__xDCCD_ #SportsSummit19 https://t.co/4iai0JkXd4</t>
  </si>
  <si>
    <t>kevinathurman
Let’s do this! Time to learn from
the best in #smsports. #SportsSummit19
#GoHoos https://t.co/4n9IaNFbN1</t>
  </si>
  <si>
    <t xml:space="preserve">choairport
</t>
  </si>
  <si>
    <t>lynneaphillips
Meeting @Twitter friends in real
life. #SportsSummit19 #SMSports
https://t.co/XbH3FxMjNS</t>
  </si>
  <si>
    <t>flatcolor1
Let’s do this!! #SportsSummit19
#NERevs https://t.co/pJMO8Nus4g</t>
  </si>
  <si>
    <t>jaredcruzaedo
So wish I could make #SportsSummit19
hopefully next year it will be
different.</t>
  </si>
  <si>
    <t>dana_lewin
If you’re a bird, I’m a bird, @Twitter
#SportsSummit19 https://t.co/PU6QAb0F57</t>
  </si>
  <si>
    <t>brucefloyd
Current status: At the @TwitterSports
mothership! #SportsSummit19 https://t.co/7W1ruHl7Jg</t>
  </si>
  <si>
    <t>andybowers_
while everyone is @TwitterSports
in San Francisco and talking shop
about social media in sports, here
i am. #SportsSummit19 https://t.co/JbOqrmXA8z</t>
  </si>
  <si>
    <t>repo
RT @cassie_calvert: Tweeting @
Twitter. #SportsSummit19 @Repo
https://t.co/3TVedvezqm</t>
  </si>
  <si>
    <t xml:space="preserve">sushirrito
</t>
  </si>
  <si>
    <t>cassie_calvert
Tweeting @ Twitter. #SportsSummit19
@Repo https://t.co/3TVedvezqm</t>
  </si>
  <si>
    <t>saratgiles
Had to. #SportsSummit19 https://t.co/Iq820InwgK</t>
  </si>
  <si>
    <t>pinc28
The brilliant people behind some
incredible accounts in the collegiate
athletics space #SportsSummit19
https://t.co/ueyFVAESYG</t>
  </si>
  <si>
    <t>katiecavender
Sup, emoji trophy? _xD83C__xDFC8__xD83C__xDFC6_ #SportsSummit19
#CFBPlayoff #NationalChampionship
#AllIn https://t.co/CE8D56RnuN</t>
  </si>
  <si>
    <t>im_melissa
When you’re the only organization
that cheers for your own content
at #SportsSummit19 _xD83D__xDE0E_</t>
  </si>
  <si>
    <t>trendssf
#sportssummit19 is now trending
in #SF https://t.co/S2H8KLZnA5
https://t.co/lEHlXwrEaj</t>
  </si>
  <si>
    <t>astasiawill
Y'all should see me trying to bring
the leo side out more and be social.
#SportsSummit19 https://t.co/9R5SJSrh8n</t>
  </si>
  <si>
    <t>justin_dap
#SportsSummit19 with a bunch of
#smsports pros. _xD83D__xDE4F_ https://t.co/5muBENOf5P</t>
  </si>
  <si>
    <t>madeline
Crowd so big I had to go pano!
#SportsSummit19 https://t.co/vZKKMiXk4m</t>
  </si>
  <si>
    <t>katzandrews
Packed house at Twitter HQ to hear
the awesome @WExline kick off an
amazing day of #smsports at #SportsSummit19
https://t.co/SulQJQ09nx</t>
  </si>
  <si>
    <t xml:space="preserve">umichbaseball
</t>
  </si>
  <si>
    <t>brandonharrison
Pumped to be out in San Francisco
at Twitter HQ for #SportsSummit19!
Looking forward to a day of tips
and tricks, plus meeting so many
of the people behind all the team
handles https://t.co/1KW8N9w1TA</t>
  </si>
  <si>
    <t>nedadata
RT @AndiPerelman: Some stats from
today's #SportsSummit19: 1. Videos
that are less than 1 minute drive
97.5% more replies. 2. Questions
s…</t>
  </si>
  <si>
    <t>andiperelman
Best sports video producers, as
voted by the #SportsSummit19 community:
1. @ClemsonFB 2. @GamecockFB 3.
@MiamiDolphins 4. @Chargers 5.
@Cubs</t>
  </si>
  <si>
    <t>catherinebogart
RT @AndiPerelman: Some stats from
today's #SportsSummit19: 1. Videos
that are less than 1 minute drive
97.5% more replies. 2. Questions
s…</t>
  </si>
  <si>
    <t>kelseyallyse
_xD83D__xDC23_ #SportsSummit19 https://t.co/TZRcWX4YgT</t>
  </si>
  <si>
    <t>larakate
Obviously competing over who loves
our son @davidbherman more at #SportsSummit19
https://t.co/Wk9RuE0bYb</t>
  </si>
  <si>
    <t>tatianainmedia
#SportsSummit19 https://t.co/PdRuXScgG7</t>
  </si>
  <si>
    <t>_andrewfair
Tweeting on @Twitter while at @Twitter.
#SportsSummit19 https://t.co/0yfWajGPZ7</t>
  </si>
  <si>
    <t xml:space="preserve">cubs
</t>
  </si>
  <si>
    <t xml:space="preserve">chargers
</t>
  </si>
  <si>
    <t>njh287
Any aspiring, current, or tangential
#smsports folks not there should
be following #SportsSummit19 -
should be good stuff about best
practices and ideas for Twitter.
These stats are telling, even if
not surprising. Seeing it now in
the 'Social Experiment' trend,
kinda. https://t.co/Fnpa0niY5t</t>
  </si>
  <si>
    <t>laurenspencer6
RT @TwitterMedia: Today @Twitter,
we're bringing together social
media pros from across @MLB, @NBA,
@NFL, @NCAA and beyond for #SportsSummi…</t>
  </si>
  <si>
    <t xml:space="preserve">ncaa
</t>
  </si>
  <si>
    <t xml:space="preserve">nfl
</t>
  </si>
  <si>
    <t xml:space="preserve">nba
</t>
  </si>
  <si>
    <t xml:space="preserve">mlb
</t>
  </si>
  <si>
    <t>twittermedia
Today @Twitter, we're bringing
together social media pros from
across @MLB, @NBA, @NFL, @NCAA
and beyond for #SportsSummit19.
Stick around to hear from the people
who know what makes a slam dunk
on Twitter. https://t.co/syGkGwmgCw</t>
  </si>
  <si>
    <t>shelbyclayton
Over 200 bags later.... we are
ready for you #SportsSummit19 -
shout out to the squad @jensantamaria
@wixxy @davidbherman @WExline https://t.co/rFAzW0LglC</t>
  </si>
  <si>
    <t xml:space="preserve">wixxy
</t>
  </si>
  <si>
    <t>jensantamaria
RT @AndiPerelman: Best sports video
producers, as voted by the #SportsSummit19
community: 1. @ClemsonFB 2. @GamecockFB
3. @MiamiDolphins…</t>
  </si>
  <si>
    <t xml:space="preserve">brittcranston
</t>
  </si>
  <si>
    <t xml:space="preserve">kelseyerin
</t>
  </si>
  <si>
    <t xml:space="preserve">pandemona
</t>
  </si>
  <si>
    <t xml:space="preserve">tjay
</t>
  </si>
  <si>
    <t xml:space="preserve">miamidolphins
</t>
  </si>
  <si>
    <t xml:space="preserve">gamecockfb
</t>
  </si>
  <si>
    <t xml:space="preserve">clemsonfb
</t>
  </si>
  <si>
    <t>claybollinger
RT @TwitterMedia: Today @Twitter,
we're bringing together social
media pros from across @MLB, @NBA,
@NFL, @NCAA and beyond for #SportsSummi…</t>
  </si>
  <si>
    <t>todmeisner
RT @AndiPerelman: Some stats from
today's #SportsSummit19: 1. Videos
that are less than 1 minute drive
97.5% more replies. 2. Questions
s…</t>
  </si>
  <si>
    <t>jskarp
Looking at a new potential product
iteration from @pandemona like
#SportsSummit19 https://t.co/axdjm4b7LS</t>
  </si>
  <si>
    <t>azwarych
RT @jskarp: No surprise here, but
short and sweet wins the Twitter
video battle. Specifically to conversation,
video under 60 seconds gets…</t>
  </si>
  <si>
    <t>frankiekamely
RT @AndiPerelman: Some stats from
today's #SportsSummit19: 1. Videos
that are less than 1 minute drive
97.5% more replies. 2. Questions
s…</t>
  </si>
  <si>
    <t>efink101
RT @AndiPerelman: Best sports video
producers, as voted by the #SportsSummit19
community: 1. @ClemsonFB 2. @GamecockFB
3. @MiamiDolphins…</t>
  </si>
  <si>
    <t>tjansley
That’s a large hashtag #SportsSummit19
https://t.co/K029DCe5vL</t>
  </si>
  <si>
    <t>thejohnallan
RT @AndiPerelman: Some stats from
today's #SportsSummit19: 1. Videos
that are less than 1 minute drive
97.5% more replies. 2. Questions
s…</t>
  </si>
  <si>
    <t>mjdesmo
Who is coming in for #SportsSummit19
and wants to meetup?</t>
  </si>
  <si>
    <t>joshuawwetzel
#SportsSummit19 https://t.co/b2vZQvpzJU</t>
  </si>
  <si>
    <t>staciburl
_xD83D__xDC4B__xD83C__xDFFC_ Who is going to #SportsSummit19
this week in San Fran?</t>
  </si>
  <si>
    <t>smellen_fresh
RT @AndiPerelman: Some stats from
today's #SportsSummit19: 1. Videos
that are less than 1 minute drive
97.5% more replies. 2. Questions
s…</t>
  </si>
  <si>
    <t>chrisforman12
The amount of creative genius in
this room is mind-blowing. Such
an honor to be here. Hoping to
learn some great things today.
#SportsSummit19 https://t.co/MyzWDb2Hrf</t>
  </si>
  <si>
    <t>kjramming
interesting little nugget from
#SportsSummit19: Tweets that ask
a question get way more replies
(duh), but attach a gif with that
question instead of a photo/video
and you get 155% more replies on
average</t>
  </si>
  <si>
    <t>seeyaleah
RT @kjramming: interesting little
nugget from #SportsSummit19: Tweets
that ask a question get way more
replies (duh), but attach a gif
with…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</si>
  <si>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</si>
  <si>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</si>
  <si>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</si>
  <si>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</si>
  <si>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</si>
  <si>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</si>
  <si>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</si>
  <si>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</si>
  <si>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</si>
  <si>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</si>
  <si>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</si>
  <si>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</si>
  <si>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</si>
  <si>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</si>
  <si>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</si>
  <si>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</si>
  <si>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</si>
  <si>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</si>
  <si>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</si>
  <si>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</si>
  <si>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</si>
  <si>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</si>
  <si>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</si>
  <si>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</si>
  <si>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</si>
  <si>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</si>
  <si>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</si>
  <si>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</si>
  <si>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</si>
  <si>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</si>
  <si>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</si>
  <si>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</si>
  <si>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</si>
  <si>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</si>
  <si>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</si>
  <si>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</si>
  <si>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</si>
  <si>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</si>
  <si>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</si>
  <si>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</si>
  <si>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</si>
  <si>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</si>
  <si>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</si>
  <si>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</si>
  <si>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</si>
  <si>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</si>
  <si>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</si>
  <si>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</si>
  <si>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</si>
  <si>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</si>
  <si>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</si>
  <si>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</si>
  <si>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</si>
  <si>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</si>
  <si>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</si>
  <si>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</si>
  <si>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</si>
  <si>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</si>
  <si>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</si>
  <si>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</si>
  <si>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</si>
  <si>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</si>
  <si>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</si>
  <si>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</si>
  <si>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</si>
  <si>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</si>
  <si>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</si>
  <si>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</si>
  <si>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</si>
  <si>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</si>
  <si>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</si>
  <si>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</si>
  <si>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</si>
  <si>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</si>
  <si>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</si>
  <si>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</si>
  <si>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</si>
  <si>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https://twitter.com/TheViper_OffI/status/1143205031027642368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</si>
  <si>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</si>
  <si>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</si>
  <si>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</si>
  <si>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</si>
  <si>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</si>
  <si>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</si>
  <si>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</si>
  <si>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</si>
  <si>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</si>
  <si>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</si>
  <si>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</si>
  <si>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</si>
  <si>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</si>
  <si>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</si>
  <si>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</si>
  <si>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</si>
  <si>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</si>
  <si>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</si>
  <si>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</si>
  <si>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</si>
  <si>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</si>
  <si>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</si>
  <si>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http://www.vroncloud.com/blog/virtual-reality-athletic-training/ https://twitter.com/wexline/status/1143689047295975424 https://www.trendsmap.com/r/US_SAN_zbqeco https://twitter.com/AndiPerelman/status/1143928826633658369</t>
  </si>
  <si>
    <t>https://twitter.com/WExline/status/1143689047295975424 https://twitter.com/wexline/status/1143689047295975424</t>
  </si>
  <si>
    <t>https://www.youtube.com/watch?v=Dd5dTy04hNg&amp;list=RDMMDd5dTy04hNg&amp;start_radio=1 https://twitter.com/TheViper_OffI/status/1143205031027642368 https://www.tentaran.com/sachin-tendulkar-biography-facts-and-career/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</si>
  <si>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</si>
  <si>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</si>
  <si>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</si>
  <si>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</si>
  <si>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</si>
  <si>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</si>
  <si>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</si>
  <si>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</si>
  <si>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</si>
  <si>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</si>
  <si>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</si>
  <si>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</si>
  <si>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vroncloud.com trendsmap.com</t>
  </si>
  <si>
    <t>youtube.com twitter.com tentaran.com</t>
  </si>
  <si>
    <t>Top Hashtags in Tweet in Entire Graph</t>
  </si>
  <si>
    <t>smsports</t>
  </si>
  <si>
    <t>cricket</t>
  </si>
  <si>
    <t>cricketworldcup19</t>
  </si>
  <si>
    <t>cricketmerijaan</t>
  </si>
  <si>
    <t>sports</t>
  </si>
  <si>
    <t>dilsekhelo</t>
  </si>
  <si>
    <t>music</t>
  </si>
  <si>
    <t>viralvideo</t>
  </si>
  <si>
    <t>viralvideos</t>
  </si>
  <si>
    <t>Top Hashtags in Tweet in G1</t>
  </si>
  <si>
    <t>hs19</t>
  </si>
  <si>
    <t>virtualrealitydevelopments</t>
  </si>
  <si>
    <t>athletes</t>
  </si>
  <si>
    <t>sport</t>
  </si>
  <si>
    <t>fomo</t>
  </si>
  <si>
    <t>keynote</t>
  </si>
  <si>
    <t>Top Hashtags in Tweet in G2</t>
  </si>
  <si>
    <t>Top Hashtags in Tweet in G3</t>
  </si>
  <si>
    <t>Top Hashtags in Tweet in G4</t>
  </si>
  <si>
    <t>Top Hashtags in Tweet in G5</t>
  </si>
  <si>
    <t>alliswell</t>
  </si>
  <si>
    <t>Top Hashtags in Tweet in G6</t>
  </si>
  <si>
    <t>gohoos</t>
  </si>
  <si>
    <t>imfc</t>
  </si>
  <si>
    <t>Top Hashtags in Tweet in G7</t>
  </si>
  <si>
    <t>Top Hashtags in Tweet in G8</t>
  </si>
  <si>
    <t>websummit</t>
  </si>
  <si>
    <t>sportsbiz</t>
  </si>
  <si>
    <t>studentlife</t>
  </si>
  <si>
    <t>Top Hashtags in Tweet in G9</t>
  </si>
  <si>
    <t>Top Hashtags in Tweet in G10</t>
  </si>
  <si>
    <t>cws</t>
  </si>
  <si>
    <t>Top Hashtags in Tweet</t>
  </si>
  <si>
    <t>sportssummit19 smsports hs19 virtualrealitydevelopments athletes sport sports fomo keynote cricketworldcup19</t>
  </si>
  <si>
    <t>sportssummit19 cricket cricketmerijaan cricketworldcup19 sports dilsekhelo music viralvideo viralvideos alliswell</t>
  </si>
  <si>
    <t>sportssummit19 smsports gohoos imfc</t>
  </si>
  <si>
    <t>Top Words in Tweet in Entire Graph</t>
  </si>
  <si>
    <t>Words in Sentiment List#1: Positive</t>
  </si>
  <si>
    <t>Words in Sentiment List#2: Negative</t>
  </si>
  <si>
    <t>Words in Sentiment List#3: Angry/Violent</t>
  </si>
  <si>
    <t>Non-categorized Words</t>
  </si>
  <si>
    <t>Total Words</t>
  </si>
  <si>
    <t>#sportssummit19</t>
  </si>
  <si>
    <t>s</t>
  </si>
  <si>
    <t>#smsports</t>
  </si>
  <si>
    <t>1</t>
  </si>
  <si>
    <t>Top Words in Tweet in G1</t>
  </si>
  <si>
    <t>san</t>
  </si>
  <si>
    <t>francisco</t>
  </si>
  <si>
    <t>here</t>
  </si>
  <si>
    <t>see</t>
  </si>
  <si>
    <t>t</t>
  </si>
  <si>
    <t>re</t>
  </si>
  <si>
    <t>Top Words in Tweet in G2</t>
  </si>
  <si>
    <t>tomorrow</t>
  </si>
  <si>
    <t>over</t>
  </si>
  <si>
    <t>social</t>
  </si>
  <si>
    <t>happy</t>
  </si>
  <si>
    <t>Top Words in Tweet in G3</t>
  </si>
  <si>
    <t>tweeting</t>
  </si>
  <si>
    <t>everyone</t>
  </si>
  <si>
    <t>love</t>
  </si>
  <si>
    <t>Top Words in Tweet in G4</t>
  </si>
  <si>
    <t>more</t>
  </si>
  <si>
    <t>2</t>
  </si>
  <si>
    <t>replies</t>
  </si>
  <si>
    <t>5</t>
  </si>
  <si>
    <t>stats</t>
  </si>
  <si>
    <t>today's</t>
  </si>
  <si>
    <t>videos</t>
  </si>
  <si>
    <t>Top Words in Tweet in G5</t>
  </si>
  <si>
    <t>#cricket</t>
  </si>
  <si>
    <t>#cricketmerijaan</t>
  </si>
  <si>
    <t>#cricketworldcup19</t>
  </si>
  <si>
    <t>#sports</t>
  </si>
  <si>
    <t>#dilsekhelo</t>
  </si>
  <si>
    <t>india</t>
  </si>
  <si>
    <t>let's</t>
  </si>
  <si>
    <t>team</t>
  </si>
  <si>
    <t>#music</t>
  </si>
  <si>
    <t>Top Words in Tweet in G6</t>
  </si>
  <si>
    <t>learn</t>
  </si>
  <si>
    <t>best</t>
  </si>
  <si>
    <t>meeting</t>
  </si>
  <si>
    <t>great</t>
  </si>
  <si>
    <t>m</t>
  </si>
  <si>
    <t>Top Words in Tweet in G7</t>
  </si>
  <si>
    <t>today</t>
  </si>
  <si>
    <t>bringing</t>
  </si>
  <si>
    <t>together</t>
  </si>
  <si>
    <t>media</t>
  </si>
  <si>
    <t>pros</t>
  </si>
  <si>
    <t>Top Words in Tweet in G8</t>
  </si>
  <si>
    <t>student</t>
  </si>
  <si>
    <t>take</t>
  </si>
  <si>
    <t>look</t>
  </si>
  <si>
    <t>article</t>
  </si>
  <si>
    <t>ceo</t>
  </si>
  <si>
    <t>#we</t>
  </si>
  <si>
    <t>Top Words in Tweet in G9</t>
  </si>
  <si>
    <t>coming</t>
  </si>
  <si>
    <t>Top Words in Tweet in G10</t>
  </si>
  <si>
    <t>sf</t>
  </si>
  <si>
    <t>tonight</t>
  </si>
  <si>
    <t>looking</t>
  </si>
  <si>
    <t>hq</t>
  </si>
  <si>
    <t>many</t>
  </si>
  <si>
    <t>Top Words in Tweet</t>
  </si>
  <si>
    <t>#sportssummit19 san #smsports francisco here see t re s twitter</t>
  </si>
  <si>
    <t>#sportssummit19 wexline twitter tomorrow davidbherman over wixxy social nfl happy</t>
  </si>
  <si>
    <t>#sportssummit19 twittersports tweeting twitter repo see everyone san francisco love</t>
  </si>
  <si>
    <t>#sportssummit19 1 more 2 replies 5 s stats today's videos</t>
  </si>
  <si>
    <t>#sportssummit19 #cricket #cricketmerijaan #cricketworldcup19 #sports #dilsekhelo india let's team #music</t>
  </si>
  <si>
    <t>#sportssummit19 twitter #smsports learn s san best meeting great m</t>
  </si>
  <si>
    <t>twitter today bringing together social media pros mlb nba nfl</t>
  </si>
  <si>
    <t>student take look article ceo vebens #sportssummit19 sportin_global #we</t>
  </si>
  <si>
    <t>#sportssummit19 s andiperelman 1 san coming</t>
  </si>
  <si>
    <t>#sportssummit19 sf tonight looking hq many social</t>
  </si>
  <si>
    <t>#sportssummit19 question more replies interesting little nugget tweets ask way</t>
  </si>
  <si>
    <t>#sportssummit19 s t sf</t>
  </si>
  <si>
    <t>#sportssummit19 town add another ballpark checklist</t>
  </si>
  <si>
    <t>#sportssummit19 keeping fingers crossed new backpack cause one seen things</t>
  </si>
  <si>
    <t>Top Word Pairs in Tweet in Entire Graph</t>
  </si>
  <si>
    <t>more,replies</t>
  </si>
  <si>
    <t>san,francisco</t>
  </si>
  <si>
    <t>stats,today's</t>
  </si>
  <si>
    <t>today's,#sportssummit19</t>
  </si>
  <si>
    <t>#sportssummit19,1</t>
  </si>
  <si>
    <t>1,videos</t>
  </si>
  <si>
    <t>videos,less</t>
  </si>
  <si>
    <t>less,1</t>
  </si>
  <si>
    <t>1,minute</t>
  </si>
  <si>
    <t>minute,drive</t>
  </si>
  <si>
    <t>Top Word Pairs in Tweet in G1</t>
  </si>
  <si>
    <t>san,fran</t>
  </si>
  <si>
    <t>looking,forward</t>
  </si>
  <si>
    <t>#smsports,folks</t>
  </si>
  <si>
    <t>#sportssummit19,tweets</t>
  </si>
  <si>
    <t>west,coast</t>
  </si>
  <si>
    <t>coast,#sportssummit19</t>
  </si>
  <si>
    <t>#hs19,week</t>
  </si>
  <si>
    <t>sf,#sportssummit19</t>
  </si>
  <si>
    <t>francisco,#sportssummit19</t>
  </si>
  <si>
    <t>Top Word Pairs in Tweet in G2</t>
  </si>
  <si>
    <t>happy,#sportssummit19</t>
  </si>
  <si>
    <t>#sportssummit19,eve</t>
  </si>
  <si>
    <t>tomorrow,#sportssummit19</t>
  </si>
  <si>
    <t>over,200</t>
  </si>
  <si>
    <t>200,bags</t>
  </si>
  <si>
    <t>bags,later</t>
  </si>
  <si>
    <t>later,ready</t>
  </si>
  <si>
    <t>ready,#sportssummit19</t>
  </si>
  <si>
    <t>#sportssummit19,shout</t>
  </si>
  <si>
    <t>shout,out</t>
  </si>
  <si>
    <t>Top Word Pairs in Tweet in G3</t>
  </si>
  <si>
    <t>twittersports,#sportssummit19</t>
  </si>
  <si>
    <t>tweeting,twitter</t>
  </si>
  <si>
    <t>twitter,#sportssummit19</t>
  </si>
  <si>
    <t>#sportssummit19,repo</t>
  </si>
  <si>
    <t>everyone,twittersports</t>
  </si>
  <si>
    <t>Top Word Pairs in Tweet in G4</t>
  </si>
  <si>
    <t>drive,97</t>
  </si>
  <si>
    <t>Top Word Pairs in Tweet in G5</t>
  </si>
  <si>
    <t>#cricket,#cricketmerijaan</t>
  </si>
  <si>
    <t>#cricketmerijaan,#cricketworldcup19</t>
  </si>
  <si>
    <t>#cricketworldcup19,#sportssummit19</t>
  </si>
  <si>
    <t>#sportssummit19,#sports</t>
  </si>
  <si>
    <t>#sports,#music</t>
  </si>
  <si>
    <t>#music,#viralvideo</t>
  </si>
  <si>
    <t>#viralvideo,#viralvideos</t>
  </si>
  <si>
    <t>team,india</t>
  </si>
  <si>
    <t>let's,support</t>
  </si>
  <si>
    <t>india,#dilsekhelo</t>
  </si>
  <si>
    <t>Top Word Pairs in Tweet in G6</t>
  </si>
  <si>
    <t>#sportssummit19,#smsports</t>
  </si>
  <si>
    <t>#sportssummit19,#gohoos</t>
  </si>
  <si>
    <t>best,#smsports</t>
  </si>
  <si>
    <t>#smsports,#sportssummit19</t>
  </si>
  <si>
    <t>Top Word Pairs in Tweet in G7</t>
  </si>
  <si>
    <t>today,twitter</t>
  </si>
  <si>
    <t>twitter,bringing</t>
  </si>
  <si>
    <t>bringing,together</t>
  </si>
  <si>
    <t>together,social</t>
  </si>
  <si>
    <t>social,media</t>
  </si>
  <si>
    <t>media,pros</t>
  </si>
  <si>
    <t>pros,mlb</t>
  </si>
  <si>
    <t>mlb,nba</t>
  </si>
  <si>
    <t>nba,nfl</t>
  </si>
  <si>
    <t>nfl,ncaa</t>
  </si>
  <si>
    <t>Top Word Pairs in Tweet in G8</t>
  </si>
  <si>
    <t>student,take</t>
  </si>
  <si>
    <t>take,look</t>
  </si>
  <si>
    <t>look,article</t>
  </si>
  <si>
    <t>article,ceo</t>
  </si>
  <si>
    <t>ceo,vebens</t>
  </si>
  <si>
    <t>vebens,#sportssummit19</t>
  </si>
  <si>
    <t>sportin_global,student</t>
  </si>
  <si>
    <t>#sportssummit19,#we</t>
  </si>
  <si>
    <t>Top Word Pairs in Tweet in G9</t>
  </si>
  <si>
    <t>Top Word Pairs in Tweet in G10</t>
  </si>
  <si>
    <t>hq,#sportssummit19</t>
  </si>
  <si>
    <t>Top Word Pairs in Tweet</t>
  </si>
  <si>
    <t>san,francisco  san,fran  looking,forward  #smsports,folks  #sportssummit19,tweets  west,coast  coast,#sportssummit19  #hs19,week  sf,#sportssummit19  francisco,#sportssummit19</t>
  </si>
  <si>
    <t>happy,#sportssummit19  #sportssummit19,eve  tomorrow,#sportssummit19  over,200  200,bags  bags,later  later,ready  ready,#sportssummit19  #sportssummit19,shout  shout,out</t>
  </si>
  <si>
    <t>twittersports,#sportssummit19  tweeting,twitter  twitter,#sportssummit19  #sportssummit19,repo  everyone,twittersports  san,francisco</t>
  </si>
  <si>
    <t>more,replies  stats,today's  today's,#sportssummit19  #sportssummit19,1  1,videos  videos,less  less,1  1,minute  minute,drive  drive,97</t>
  </si>
  <si>
    <t>#cricket,#cricketmerijaan  #cricketmerijaan,#cricketworldcup19  #cricketworldcup19,#sportssummit19  #sportssummit19,#sports  #sports,#music  #music,#viralvideo  #viralvideo,#viralvideos  team,india  let's,support  india,#dilsekhelo</t>
  </si>
  <si>
    <t>twitter,#sportssummit19  san,fran  tweeting,twitter  #sportssummit19,#smsports  #sportssummit19,#gohoos  best,#smsports  #smsports,#sportssummit19</t>
  </si>
  <si>
    <t>today,twitter  twitter,bringing  bringing,together  together,social  social,media  media,pros  pros,mlb  mlb,nba  nba,nfl  nfl,ncaa</t>
  </si>
  <si>
    <t>student,take  take,look  look,article  article,ceo  ceo,vebens  vebens,#sportssummit19  sportin_global,student  #sportssummit19,#we</t>
  </si>
  <si>
    <t>more,replies  interesting,little  little,nugget  nugget,#sportssummit19  #sportssummit19,tweets  tweets,ask  ask,question  question,way  way,more  replies,duh</t>
  </si>
  <si>
    <t>town,#sportssummit19  #sportssummit19,add  add,another  another,ballpark  ballpark,checklist</t>
  </si>
  <si>
    <t>#sportssummit19,keeping  keeping,fingers  fingers,crossed  crossed,new  new,backpack  backpack,cause  cause,one  one,seen  seen,things</t>
  </si>
  <si>
    <t>Top Replied-To in Entire Graph</t>
  </si>
  <si>
    <t>Top Mentioned in Entire Graph</t>
  </si>
  <si>
    <t>Top Replied-To in G1</t>
  </si>
  <si>
    <t>justinburleigh</t>
  </si>
  <si>
    <t>Top Replied-To in G2</t>
  </si>
  <si>
    <t>Top Mentioned in G1</t>
  </si>
  <si>
    <t>Top Mentioned in G2</t>
  </si>
  <si>
    <t>Top Replied-To in G3</t>
  </si>
  <si>
    <t>davidbherma</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</si>
  <si>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</si>
  <si>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</si>
  <si>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</si>
  <si>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</si>
  <si>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</si>
  <si>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</si>
  <si>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</si>
  <si>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</si>
  <si>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</si>
  <si>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</si>
  <si>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</si>
  <si>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</si>
  <si>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</si>
  <si>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</si>
  <si>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</si>
  <si>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</si>
  <si>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bcci dna theviper_offi lemahussu vetri41025890 marvellous_capt</t>
  </si>
  <si>
    <t>andiperelman tjansley joshuawwetzel</t>
  </si>
  <si>
    <t>Top Mentioned in Tweet</t>
  </si>
  <si>
    <t>wexline davidbherman wixxy shelbyclayton jensantamaria andiperelman clemsonfb gamecockfb miamidolphins davidbherma</t>
  </si>
  <si>
    <t>twittersports repo cassie_calvert sushirrito intersportbuzz 21stamendment djschrag msu_basketball carakaye_</t>
  </si>
  <si>
    <t>andiperelman clemsonfb gamecockfb miamidolphins chargers cubs jskarp pandemona</t>
  </si>
  <si>
    <t>imvkohli jaspritbumrah93 ravishastriofc tseries msali_shah</t>
  </si>
  <si>
    <t>twitter wexline choairport youtube</t>
  </si>
  <si>
    <t>twitter mlb nba nfl ncaa twittermedia andiperelman</t>
  </si>
  <si>
    <t>vebens sportin_global</t>
  </si>
  <si>
    <t>staciburl andiperelman mjdesmo</t>
  </si>
  <si>
    <t>brandonharrison umichbaseball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</si>
  <si>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</si>
  <si>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</si>
  <si>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</si>
  <si>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</si>
  <si>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</si>
  <si>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</si>
  <si>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</si>
  <si>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</si>
  <si>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</si>
  <si>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</si>
  <si>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</si>
  <si>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</si>
  <si>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astasiawill avrbny trendssf birds_word colinokeefe jaredcruzaedo njh287 claudiaizet abruz11 toriepeterson</t>
  </si>
  <si>
    <t>larakate shelbyclayton jackcpatterson jensantamaria johnnyvolk 49ersinsiders srabe laurafrofro tjay brittcranston</t>
  </si>
  <si>
    <t>brucefloyd msu_basketball twittersports repo 21stamendment carakaye_ btschrage cassie_calvert danielle_hadley zgayer</t>
  </si>
  <si>
    <t>cubs jskarp todmeisner miamidolphins chargers nedadata pandemona catherinebogart clemsonfb gamecockfb</t>
  </si>
  <si>
    <t>bcci dna tseries lemahussu marvellous_capt imvkohli sobhana4345 theviper_offi jaspritbumrah93 ravishastriofc</t>
  </si>
  <si>
    <t>chrisforman12 lynneaphillips youtube boooosssh jayfhicks twitter kevinathurman farhandevji _andrewfair dana_lewin</t>
  </si>
  <si>
    <t>nba nfl mlb ncaa claybollinger laurenspencer6 twittermedia smellen_fresh</t>
  </si>
  <si>
    <t>coimbrasummit elias_me_em websummitbot sportin_global vebens dudrapier17</t>
  </si>
  <si>
    <t>tjansley thejohnallan mjdesmo staciburl joshuawwetzel</t>
  </si>
  <si>
    <t>sprinklr brianrwagner brandonharrison umichbaseball</t>
  </si>
  <si>
    <t>seeyaleah kjramming</t>
  </si>
  <si>
    <t>shiraz loicmaestracci</t>
  </si>
  <si>
    <t>thenikkotan nakelmcclinton</t>
  </si>
  <si>
    <t>pambcloud tweetsbydanno</t>
  </si>
  <si>
    <t>woodsamantha sandyzavery</t>
  </si>
  <si>
    <t>Top URLs in Tweet by Count</t>
  </si>
  <si>
    <t>Top URLs in Tweet by Salience</t>
  </si>
  <si>
    <t>https://twitter.com/TheViper_OffI/status/1143205031027642368 https://www.youtube.com/watch?v=Dd5dTy04hNg&amp;list=RDMMDd5dTy04hNg&amp;start_radio=1</t>
  </si>
  <si>
    <t>Top Domains in Tweet by Count</t>
  </si>
  <si>
    <t>Top Domains in Tweet by Salience</t>
  </si>
  <si>
    <t>twitter.com youtube.com</t>
  </si>
  <si>
    <t>Top Hashtags in Tweet by Count</t>
  </si>
  <si>
    <t>cricket cricketmerijaan cricketworldcup19 sportssummit19 sports dilsekhelo music viralvideo viralvideos alliswell</t>
  </si>
  <si>
    <t>sportssummit19 sens</t>
  </si>
  <si>
    <t>sportssummit19 mytwitteranniversary</t>
  </si>
  <si>
    <t>Top Hashtags in Tweet by Salience</t>
  </si>
  <si>
    <t>cws sportssummit19</t>
  </si>
  <si>
    <t>music viralvideo viralvideos alliswell dhoni dhonikesaathdesh worldcup dilsekhelo sports cricket</t>
  </si>
  <si>
    <t>imfc sportssummit19 smsports</t>
  </si>
  <si>
    <t>cfbplayoff nationalchampionship allin sportssummit19</t>
  </si>
  <si>
    <t>priorities sportssummit19</t>
  </si>
  <si>
    <t>Top Words in Tweet by Count</t>
  </si>
  <si>
    <t>coast #smsports thing decided west over east #hs19 week see</t>
  </si>
  <si>
    <t>social brianrwagner hot take opinion best many conferences think few</t>
  </si>
  <si>
    <t>sf tonight peeps s looking grab group dinner drinks brandonharrison</t>
  </si>
  <si>
    <t>btschrage carakaye_ djschrag msu_basketball up thanks ton hope well absolutely</t>
  </si>
  <si>
    <t>hi twittersports coming ya</t>
  </si>
  <si>
    <t>wheels down san fran ready nerd out things #smsports best</t>
  </si>
  <si>
    <t>looking forward seeing #smsports folks week t wait learn y</t>
  </si>
  <si>
    <t>hello sf excited two days #smsports talk best biz t</t>
  </si>
  <si>
    <t>made way over west coast</t>
  </si>
  <si>
    <t>johnnyvolk meetings facebook tomorrow twitter wednesday maui sunday week nfl</t>
  </si>
  <si>
    <t>tomorrow coffee drinkers blue bottle philz looking forward reviews morning</t>
  </si>
  <si>
    <t>न द dna अज सच क व एक ब र</t>
  </si>
  <si>
    <t>vr one today's #virtualrealitydevelopments dominating sport schooling usage #athletes specific</t>
  </si>
  <si>
    <t>sportin_global student take look article ceo vebens #we</t>
  </si>
  <si>
    <t>student take look article ceo vebens #websummit #sportsbiz #studentlife</t>
  </si>
  <si>
    <t>re solid 1 30 early gate time late right ind</t>
  </si>
  <si>
    <t>see soon san francisco</t>
  </si>
  <si>
    <t>way san fran looking forward connecting folks industry see hi</t>
  </si>
  <si>
    <t>bay bound</t>
  </si>
  <si>
    <t>bummed m missing keep eye out members od crew s</t>
  </si>
  <si>
    <t>unfortunately arrive late evening excited good stuff tomorrow thanks making</t>
  </si>
  <si>
    <t>shoutout pandemona dropping product knowledge happy eve</t>
  </si>
  <si>
    <t>major feeling event next weekend twitter feed starting blow up</t>
  </si>
  <si>
    <t>feel s downhill here</t>
  </si>
  <si>
    <t>justinburleigh delivering awesome #keynote augmented reality enhancing stadium expierence</t>
  </si>
  <si>
    <t>ground san francisco looking forward seeing everyone twittersports anyone heading</t>
  </si>
  <si>
    <t>work wine both 4 letter words coincidence think maybe s</t>
  </si>
  <si>
    <t>hello san francisco</t>
  </si>
  <si>
    <t>baseball #smsports headed giants game m watching probably something besides</t>
  </si>
  <si>
    <t>another pic sf wexline happy eve</t>
  </si>
  <si>
    <t>y fomo very real ll sobbing desk tomorrow reading tweets</t>
  </si>
  <si>
    <t>stoked back home bay area looking forward</t>
  </si>
  <si>
    <t>little sightseeing before</t>
  </si>
  <si>
    <t>thanks having youtube looking forward checking out twitter tomorrow meeting</t>
  </si>
  <si>
    <t>#cricketworldcup19 #newzealand #pakistan vote favourite team support #worldcup2019 #cricket</t>
  </si>
  <si>
    <t>#cricket #cricketmerijaan #cricketworldcup19 #sports #dilsekhelo india let's team #music #viralvideo</t>
  </si>
  <si>
    <t>#smsports dayyyyy san fran see</t>
  </si>
  <si>
    <t>woodsamantha keeping fingers crossed new backpack cause one seen things</t>
  </si>
  <si>
    <t>pretty sure s rule tweet ll kick out keeping fingers</t>
  </si>
  <si>
    <t>__ walking lost voice ㅅ づ tweet everyone right</t>
  </si>
  <si>
    <t>wexline happy eve</t>
  </si>
  <si>
    <t>game time</t>
  </si>
  <si>
    <t>tweetsbydanno town add another ballpark checklist</t>
  </si>
  <si>
    <t>town add another ballpark checklist</t>
  </si>
  <si>
    <t>seeing #hs19 tweets right now trying fomo lead free drinks</t>
  </si>
  <si>
    <t>little morning adventure san fran before</t>
  </si>
  <si>
    <t>posts feed rn</t>
  </si>
  <si>
    <t>out here</t>
  </si>
  <si>
    <t>proud rep intersportbuzz twittersports excited learn very best #smsports</t>
  </si>
  <si>
    <t>doooooope reppin #sens sf</t>
  </si>
  <si>
    <t>twitter hq home know each haven t met day</t>
  </si>
  <si>
    <t>seeing tweets tl</t>
  </si>
  <si>
    <t>here go</t>
  </si>
  <si>
    <t>pumped serendipitous #mytwitteranniversary omg 10 years same day</t>
  </si>
  <si>
    <t>obligatory</t>
  </si>
  <si>
    <t>today's day wait see everyone johnnyvolk blue bottle philz</t>
  </si>
  <si>
    <t>ain t type take pictures front backgrounds dope one twitter</t>
  </si>
  <si>
    <t>ready jam packed day twittersports</t>
  </si>
  <si>
    <t>pumped tweeting twitter s going san fran t wait connect</t>
  </si>
  <si>
    <t>oh yes</t>
  </si>
  <si>
    <t>s t sf thenikkotan assuming haven long garajito el rancho</t>
  </si>
  <si>
    <t>babyyy</t>
  </si>
  <si>
    <t>#smsports excited #imfc touchdown san francisco ready twitter meeting great</t>
  </si>
  <si>
    <t>san francisco here go 48 hours couldn t resist bread</t>
  </si>
  <si>
    <t>strolling around san francisco s remarkable everything seemingly uphill</t>
  </si>
  <si>
    <t>#gohoos #smsports always count beautiful views flying out choairport twitter</t>
  </si>
  <si>
    <t>meeting twitter friends real life #smsports</t>
  </si>
  <si>
    <t>s #nerevs</t>
  </si>
  <si>
    <t>wish make hopefully next year different</t>
  </si>
  <si>
    <t>bird twitter re m wexline happy eve going</t>
  </si>
  <si>
    <t>current status twittersports mothership</t>
  </si>
  <si>
    <t>everyone twittersports san francisco talking shop social media sports here</t>
  </si>
  <si>
    <t>cassie_calvert tweeting twitter repo sushi burrito sushirrito twittersports summit see</t>
  </si>
  <si>
    <t>tweeting twitter repo</t>
  </si>
  <si>
    <t>brilliant people behind incredible accounts collegiate athletics space</t>
  </si>
  <si>
    <t>sup emoji trophy #cfbplayoff #nationalchampionship #allin here ready anticipation</t>
  </si>
  <si>
    <t>re organization cheers content</t>
  </si>
  <si>
    <t>now trending #sf</t>
  </si>
  <si>
    <t>y'all see trying bring leo side out more social deciding</t>
  </si>
  <si>
    <t>bunch #smsports pros san francisco ca</t>
  </si>
  <si>
    <t>crowd big go pano</t>
  </si>
  <si>
    <t>twitter packed house hq hear awesome wexline kick amazing day</t>
  </si>
  <si>
    <t>pumped out san francisco twitter hq looking forward day tips</t>
  </si>
  <si>
    <t>1 andiperelman stats today's videos less minute drive 97 5</t>
  </si>
  <si>
    <t>more 1 2 5 replies 85 best sports video producers</t>
  </si>
  <si>
    <t>obviously competing over loves son davidbherman more</t>
  </si>
  <si>
    <t>twitter tweeting</t>
  </si>
  <si>
    <t>aspiring current tangential #smsports folks following good stuff best practices</t>
  </si>
  <si>
    <t>twittermedia today twitter bringing together social media pros mlb nba</t>
  </si>
  <si>
    <t>over 200 bags later ready shout out squad jensantamaria wixxy</t>
  </si>
  <si>
    <t>shelbyclayton wixxy andiperelman best sports video producers voted community 1</t>
  </si>
  <si>
    <t>twitter best twittermedia today bringing together social media pros mlb</t>
  </si>
  <si>
    <t>s 1 more replies conversation new comes twitter video gets</t>
  </si>
  <si>
    <t>1 video andiperelman stats today's videos less minute drive 97</t>
  </si>
  <si>
    <t>andiperelman best sports video producers voted community 1 clemsonfb 2</t>
  </si>
  <si>
    <t>s large hashtag coming way</t>
  </si>
  <si>
    <t>andiperelman 1 staciburl joshuawwetzel mjdesmo stats today's videos less minute</t>
  </si>
  <si>
    <t>coming meetup</t>
  </si>
  <si>
    <t>s good san francisco</t>
  </si>
  <si>
    <t>going week san fran</t>
  </si>
  <si>
    <t>1 twittermedia today twitter bringing together social media pros mlb</t>
  </si>
  <si>
    <t>learn vacation boston amount creative genius room mind blowing such</t>
  </si>
  <si>
    <t>question more replies interesting little nugget tweets ask way duh</t>
  </si>
  <si>
    <t>kjramming interesting little nugget tweets ask question way more replies</t>
  </si>
  <si>
    <t>Top Words in Tweet by Salience</t>
  </si>
  <si>
    <t>tonight peeps s looking grab group dinner drinks brandonharrison locked</t>
  </si>
  <si>
    <t>coffee drinkers blue bottle philz looking forward reviews morning meetings</t>
  </si>
  <si>
    <t>baseball m watching probably something besides watch one more bump</t>
  </si>
  <si>
    <t>voice india support bcci cricket tseries theviper_offi imvkohli check out</t>
  </si>
  <si>
    <t>dayyyyy san fran see #smsports</t>
  </si>
  <si>
    <t>s thenikkotan assuming haven long garajito el rancho grande few</t>
  </si>
  <si>
    <t>excited #imfc touchdown san francisco ready twitter meeting great people</t>
  </si>
  <si>
    <t>here go 48 hours couldn t resist bread bowl roll</t>
  </si>
  <si>
    <t>always count beautiful views flying out choairport twitter s time</t>
  </si>
  <si>
    <t>bird re m wexline happy eve going twitter</t>
  </si>
  <si>
    <t>packed house hq hear awesome wexline kick amazing day #smsports</t>
  </si>
  <si>
    <t>more replies 85 best sports video producers voted community clemsonfb</t>
  </si>
  <si>
    <t>best twittermedia today bringing together social media pros mlb nba</t>
  </si>
  <si>
    <t>1 video s more replies conversation new comes twitter gets</t>
  </si>
  <si>
    <t>1 andiperelman staciburl joshuawwetzel mjdesmo stats today's videos less minute</t>
  </si>
  <si>
    <t>vacation boston amount creative genius room mind blowing such honor</t>
  </si>
  <si>
    <t>Top Word Pairs in Tweet by Count</t>
  </si>
  <si>
    <t>#smsports,thing  thing,decided  decided,west  west,coast  coast,#sportssummit19  #sportssummit19,over  over,east  east,coast  coast,#hs19  #hs19,week</t>
  </si>
  <si>
    <t>brianrwagner,hot  hot,take  take,#sportssummit19  #sportssummit19,opinion  opinion,best  best,many  many,social  social,conferences  conferences,think  think,few</t>
  </si>
  <si>
    <t>#sportssummit19,peeps  peeps,s  s,sf  sf,tonight  tonight,looking  looking,grab  grab,group  group,dinner  dinner,drinks  drinks,tonight</t>
  </si>
  <si>
    <t>btschrage,djschrag  djschrag,msu_basketball  msu_basketball,carakaye_  carakaye_,up  up,btschrage  btschrage,thanks  thanks,ton  ton,hope  hope,well  well,absolutely</t>
  </si>
  <si>
    <t>hi,twittersports  twittersports,#sportssummit19  coming,ya  ya,#sportssummit19</t>
  </si>
  <si>
    <t>wheels,down  down,san  san,fran  fran,ready  ready,nerd  nerd,out  out,things  things,#smsports  #smsports,best  best,business</t>
  </si>
  <si>
    <t>looking,forward  forward,seeing  seeing,#smsports  #smsports,folks  folks,#sportssummit19  #sportssummit19,week  week,t  t,wait  wait,learn  learn,y</t>
  </si>
  <si>
    <t>hello,sf  sf,excited  excited,two  two,days  days,#smsports  #smsports,talk  talk,best  best,biz  biz,#sportssummit19  #sportssummit19,t</t>
  </si>
  <si>
    <t>made,way  way,over  over,west  west,coast  coast,#sportssummit19</t>
  </si>
  <si>
    <t>johnnyvolk,meetings  meetings,facebook  facebook,tomorrow  tomorrow,#sportssummit19  #sportssummit19,twitter  twitter,wednesday  wednesday,maui  maui,sunday  sunday,week  week,nfl</t>
  </si>
  <si>
    <t>#sportssummit19,coffee  coffee,drinkers  drinkers,blue  blue,bottle  bottle,philz  philz,looking  looking,forward  forward,reviews  reviews,tomorrow  tomorrow,morning</t>
  </si>
  <si>
    <t>dna,अज  अज,सच  सच,न  न,क  क,द  द,व  व,न  न,एक  एक,ब  ब,र</t>
  </si>
  <si>
    <t>one,today's  today's,#virtualrealitydevelopments  #virtualrealitydevelopments,dominating  dominating,sport  sport,schooling  schooling,usage  usage,vr  vr,#athletes  #athletes,specific  specific,sports</t>
  </si>
  <si>
    <t>sportin_global,student  student,take  take,look  look,article  article,ceo  ceo,vebens  vebens,#sportssummit19  #sportssummit19,#we</t>
  </si>
  <si>
    <t>student,take  take,look  look,article  article,ceo  ceo,vebens  vebens,#sportssummit19  #sportssummit19,#websummit  #websummit,#sportsbiz  #sportsbiz,#studentlife</t>
  </si>
  <si>
    <t>solid,1  1,30  30,early  early,gate  gate,re  re,time  time,re  re,late  late,right  right,ind</t>
  </si>
  <si>
    <t>see,soon  soon,san  san,francisco  francisco,#sportssummit19</t>
  </si>
  <si>
    <t>way,san  san,fran  fran,#sportssummit19  #sportssummit19,looking  looking,forward  forward,connecting  connecting,folks  folks,industry  industry,see  see,hi</t>
  </si>
  <si>
    <t>bay,bound  bound,#sportssummit19</t>
  </si>
  <si>
    <t>bummed,m  m,missing  missing,#sportssummit19  #sportssummit19,keep  keep,eye  eye,out  out,members  members,od  od,crew  crew,s</t>
  </si>
  <si>
    <t>unfortunately,arrive  arrive,late  late,evening  evening,excited  excited,good  good,stuff  stuff,tomorrow  tomorrow,#sportssummit19  #sportssummit19,thanks  thanks,making</t>
  </si>
  <si>
    <t>shoutout,pandemona  pandemona,dropping  dropping,product  product,knowledge  knowledge,#sportssummit19  happy,#sportssummit19  #sportssummit19,eve</t>
  </si>
  <si>
    <t>feeling,major  major,event  event,next  next,weekend  weekend,twitter  twitter,feed  feed,starting  starting,blow  blow,up  up,#sportssummit19</t>
  </si>
  <si>
    <t>feel,s  s,downhill  downhill,here  here,#sportssummit19</t>
  </si>
  <si>
    <t>justinburleigh,delivering  delivering,awesome  awesome,#keynote  #keynote,#sportssummit19  #sportssummit19,augmented  augmented,reality  reality,enhancing  enhancing,stadium  stadium,expierence</t>
  </si>
  <si>
    <t>ground,san  san,francisco  francisco,looking  looking,forward  forward,seeing  seeing,everyone  everyone,twittersports  twittersports,#sportssummit19  anyone,heading  heading,#sportssummit19</t>
  </si>
  <si>
    <t>work,wine  wine,both  both,4  4,letter  letter,words  words,coincidence  coincidence,think  think,maybe  maybe,s  s,justified</t>
  </si>
  <si>
    <t>hello,san  san,francisco  francisco,#sportssummit19</t>
  </si>
  <si>
    <t>giants,game  m,watching  watching,baseball  baseball,probably  probably,something  something,besides  besides,watch  watch,baseball  baseball,one  one,more</t>
  </si>
  <si>
    <t>another,pic  pic,sf  sf,#sportssummit19  wexline,happy  happy,#sportssummit19  #sportssummit19,eve</t>
  </si>
  <si>
    <t>y,fomo  fomo,very  very,real  real,ll  ll,sobbing  sobbing,desk  desk,tomorrow  tomorrow,reading  reading,#sportssummit19  #sportssummit19,tweets</t>
  </si>
  <si>
    <t>stoked,back  back,home  home,bay  bay,area  area,looking  looking,forward  forward,#sportssummit19</t>
  </si>
  <si>
    <t>little,sightseeing  sightseeing,before  before,#sportssummit19</t>
  </si>
  <si>
    <t>thanks,having  having,youtube  youtube,looking  looking,forward  forward,checking  checking,out  out,twitter  twitter,tomorrow  tomorrow,meeting  meeting,more</t>
  </si>
  <si>
    <t>#cricketworldcup19,#newzealand  #newzealand,#pakistan  #pakistan,vote  vote,favourite  favourite,team  team,support  support,#worldcup2019  #worldcup2019,#cricket  #cricket,#sportssummit19</t>
  </si>
  <si>
    <t>#sportssummit19,dayyyyy  san,fran  fran,#sportssummit19  #sportssummit19,#smsports  #sportssummit19,see  see,#smsports</t>
  </si>
  <si>
    <t>woodsamantha,#sportssummit19  #sportssummit19,keeping  keeping,fingers  fingers,crossed  crossed,new  new,backpack  backpack,cause  cause,one  one,seen  seen,things</t>
  </si>
  <si>
    <t>pretty,sure  sure,s  s,rule  rule,tweet  tweet,ll  ll,kick  kick,out  out,#sportssummit19  #sportssummit19,keeping  keeping,fingers</t>
  </si>
  <si>
    <t>walking,#sportssummit19  #sportssummit19,lost  lost,voice  voice,__  __,__  __,ㅅ  ㅅ,づ  tweet,everyone  everyone,#sportssummit19  #sportssummit19,right</t>
  </si>
  <si>
    <t>wexline,happy  happy,#sportssummit19  #sportssummit19,eve</t>
  </si>
  <si>
    <t>game,time  time,#sportssummit19</t>
  </si>
  <si>
    <t>tweetsbydanno,town  town,#sportssummit19  #sportssummit19,add  add,another  another,ballpark  ballpark,checklist</t>
  </si>
  <si>
    <t>seeing,#hs19  #hs19,#sportssummit19  #sportssummit19,tweets  tweets,right  right,now  now,trying  trying,fomo  lead,free  free,drinks  drinks,tonight</t>
  </si>
  <si>
    <t>little,morning  morning,adventure  adventure,san  san,fran  fran,before  before,#sportssummit19</t>
  </si>
  <si>
    <t>#sportssummit19,posts  posts,feed  feed,rn</t>
  </si>
  <si>
    <t>out,here  here,#sportssummit19</t>
  </si>
  <si>
    <t>proud,rep  rep,intersportbuzz  intersportbuzz,twittersports  twittersports,#sportssummit19  #sportssummit19,excited  excited,learn  learn,very  very,best  best,#smsports</t>
  </si>
  <si>
    <t>doooooope,#sportssummit19  reppin,#sens  #sens,sf  sf,#sportssummit19</t>
  </si>
  <si>
    <t>#sportssummit19,twitter  twitter,hq  hq,home  home,know  know,each  each,twitter  twitter,haven  haven,t  t,met  met,day</t>
  </si>
  <si>
    <t>seeing,#sportssummit19  #sportssummit19,tweets  tweets,tl</t>
  </si>
  <si>
    <t>here,go  go,#sportssummit19</t>
  </si>
  <si>
    <t>pumped,#sportssummit19  serendipitous,#mytwitteranniversary  #mytwitteranniversary,omg  omg,10  10,years  years,same  same,day  day,#sportssummit19</t>
  </si>
  <si>
    <t>obligatory,#sportssummit19</t>
  </si>
  <si>
    <t>today's,day  day,wait  wait,see  see,everyone  everyone,#sportssummit19  johnnyvolk,blue  blue,bottle  bottle,philz  philz,#sportssummit19</t>
  </si>
  <si>
    <t>ain,t  t,type  type,take  take,pictures  pictures,front  front,backgrounds  backgrounds,dope  dope,one  one,#sportssummit19  twitter,#sportssummit19</t>
  </si>
  <si>
    <t>ready,jam  jam,packed  packed,day  day,#sportssummit19  #sportssummit19,twittersports</t>
  </si>
  <si>
    <t>pumped,tweeting  tweeting,twitter  twitter,#sportssummit19  s,going  going,san  san,fran  fran,t  t,wait  wait,connect  connect,best</t>
  </si>
  <si>
    <t>oh,yes  yes,#sportssummit19</t>
  </si>
  <si>
    <t>thenikkotan,assuming  assuming,#sportssummit19  #sportssummit19,haven  haven,t  t,sf  sf,long  long,garajito  garajito,el  el,rancho  rancho,grande</t>
  </si>
  <si>
    <t>#sportssummit19,here</t>
  </si>
  <si>
    <t>#sportssummit19,babyyy</t>
  </si>
  <si>
    <t>excited,#sportssummit19  #sportssummit19,#smsports  #smsports,#imfc  touchdown,san  san,francisco  francisco,ready  ready,twitter  twitter,#sportssummit19  #sportssummit19,meeting  meeting,great</t>
  </si>
  <si>
    <t>san,francisco  here,go  go,#sportssummit19  48,hours  hours,san  francisco,couldn  couldn,t  t,resist  resist,bread  bread,bowl</t>
  </si>
  <si>
    <t>loicmaestracci,#sportssummit19</t>
  </si>
  <si>
    <t>strolling,around  around,san  san,francisco  francisco,s  s,remarkable  remarkable,everything  everything,seemingly  seemingly,uphill  uphill,#sportssummit19</t>
  </si>
  <si>
    <t>#sportssummit19,#gohoos  always,count  count,beautiful  beautiful,views  views,flying  flying,out  out,choairport  choairport,twitter  twitter,#sportssummit19  #gohoos,#smsports</t>
  </si>
  <si>
    <t>meeting,twitter  twitter,friends  friends,real  real,life  life,#sportssummit19  #sportssummit19,#smsports</t>
  </si>
  <si>
    <t>s,#sportssummit19  #sportssummit19,#nerevs</t>
  </si>
  <si>
    <t>wish,make  make,#sportssummit19  #sportssummit19,hopefully  hopefully,next  next,year  year,different</t>
  </si>
  <si>
    <t>twitter,#sportssummit19  re,bird  bird,m  m,bird  bird,twitter  wexline,happy  happy,#sportssummit19  #sportssummit19,eve  going,twitter</t>
  </si>
  <si>
    <t>current,status  status,twittersports  twittersports,mothership  mothership,#sportssummit19</t>
  </si>
  <si>
    <t>everyone,twittersports  twittersports,san  san,francisco  francisco,talking  talking,shop  shop,social  social,media  media,sports  sports,here  here,#sportssummit19</t>
  </si>
  <si>
    <t>cassie_calvert,tweeting  tweeting,twitter  twitter,#sportssummit19  #sportssummit19,repo  sushi,burrito  burrito,sushirrito  sushirrito,#sportssummit19  twittersports,summit  summit,see  see,people</t>
  </si>
  <si>
    <t>tweeting,twitter  twitter,#sportssummit19  #sportssummit19,repo</t>
  </si>
  <si>
    <t>brilliant,people  people,behind  behind,incredible  incredible,accounts  accounts,collegiate  collegiate,athletics  athletics,space  space,#sportssummit19</t>
  </si>
  <si>
    <t>sup,emoji  emoji,trophy  trophy,#sportssummit19  #sportssummit19,#cfbplayoff  #cfbplayoff,#nationalchampionship  #nationalchampionship,#allin  here,ready  ready,#sportssummit19  anticipation,#sportssummit19</t>
  </si>
  <si>
    <t>re,organization  organization,cheers  cheers,content  content,#sportssummit19</t>
  </si>
  <si>
    <t>#sportssummit19,now  now,trending  trending,#sf</t>
  </si>
  <si>
    <t>y'all,see  see,trying  trying,bring  bring,leo  leo,side  side,out  out,more  more,social  social,#sportssummit19  deciding,kicks</t>
  </si>
  <si>
    <t>#sportssummit19,bunch  bunch,#smsports  #smsports,pros  san,francisco  francisco,ca  ca,#sportssummit19</t>
  </si>
  <si>
    <t>crowd,big  big,go  go,pano  pano,#sportssummit19</t>
  </si>
  <si>
    <t>packed,house  house,twitter  twitter,hq  hq,hear  hear,awesome  awesome,wexline  wexline,kick  kick,amazing  amazing,day  day,#smsports</t>
  </si>
  <si>
    <t>pumped,out  out,san  san,francisco  francisco,twitter  twitter,hq  hq,#sportssummit19  #sportssummit19,looking  looking,forward  forward,day  day,tips</t>
  </si>
  <si>
    <t>andiperelman,stats  stats,today's  today's,#sportssummit19  #sportssummit19,1  1,videos  videos,less  less,1  1,minute  minute,drive  drive,97</t>
  </si>
  <si>
    <t>more,replies  85,more  best,sports  sports,video  video,producers  producers,voted  voted,#sportssummit19  #sportssummit19,community  community,1  1,clemsonfb</t>
  </si>
  <si>
    <t>obviously,competing  competing,over  over,loves  loves,son  son,davidbherman  davidbherman,more  more,#sportssummit19</t>
  </si>
  <si>
    <t>tweeting,twitter  twitter,twitter  twitter,#sportssummit19</t>
  </si>
  <si>
    <t>aspiring,current  current,tangential  tangential,#smsports  #smsports,folks  folks,following  following,#sportssummit19  #sportssummit19,good  good,stuff  stuff,best  best,practices</t>
  </si>
  <si>
    <t>twittermedia,today  today,twitter  twitter,bringing  bringing,together  together,social  social,media  media,pros  pros,mlb  mlb,nba  nba,nfl</t>
  </si>
  <si>
    <t>over,200  200,bags  bags,later  later,ready  ready,#sportssummit19  #sportssummit19,shout  shout,out  out,squad  squad,jensantamaria  jensantamaria,wixxy</t>
  </si>
  <si>
    <t>andiperelman,best  best,sports  sports,video  video,producers  producers,voted  voted,#sportssummit19  #sportssummit19,community  community,1  1,clemsonfb  clemsonfb,2</t>
  </si>
  <si>
    <t>s,large  large,hashtag  hashtag,#sportssummit19  coming,way  way,#sportssummit19</t>
  </si>
  <si>
    <t>andiperelman,staciburl  staciburl,#sportssummit19  joshuawwetzel,mjdesmo  mjdesmo,#sportssummit19  andiperelman,stats  stats,today's  today's,#sportssummit19  #sportssummit19,1  1,videos  videos,less</t>
  </si>
  <si>
    <t>coming,#sportssummit19  #sportssummit19,meetup</t>
  </si>
  <si>
    <t>s,good  good,san  san,francisco  francisco,#sportssummit19</t>
  </si>
  <si>
    <t>going,#sportssummit19  #sportssummit19,week  week,san  san,fran</t>
  </si>
  <si>
    <t>amount,creative  creative,genius  genius,room  room,mind  mind,blowing  blowing,such  such,honor  honor,here  here,hoping  hoping,learn</t>
  </si>
  <si>
    <t>kjramming,interesting  interesting,little  little,nugget  nugget,#sportssummit19  #sportssummit19,tweets  tweets,ask  ask,question  question,way  way,more  more,replies</t>
  </si>
  <si>
    <t>Top Word Pairs in Tweet by Salience</t>
  </si>
  <si>
    <t>m,watching  watching,baseball  baseball,probably  probably,something  something,besides  besides,watch  watch,baseball  baseball,one  one,more  more,bump</t>
  </si>
  <si>
    <t>let's,support  india,#dilsekhelo  team,india  support,team  check,out  history,#cricket  #viralvideos,#dilsekhelo  #sports,#music  #music,#viralvideo  #viralvideo,#viralvideos</t>
  </si>
  <si>
    <t>here,go  go,#sportssummit19  48,hours  hours,san  francisco,couldn  couldn,t  t,resist  resist,bread  bread,bowl  bowl,roll</t>
  </si>
  <si>
    <t>always,count  count,beautiful  beautiful,views  views,flying  flying,out  out,choairport  choairport,twitter  twitter,#sportssummit19  #gohoos,#smsports  s,time</t>
  </si>
  <si>
    <t>re,bird  bird,m  m,bird  bird,twitter  wexline,happy  happy,#sportssummit19  #sportssummit19,eve  going,twitter  twitter,#sportssummit19</t>
  </si>
  <si>
    <t>Word</t>
  </si>
  <si>
    <t>out</t>
  </si>
  <si>
    <t>video</t>
  </si>
  <si>
    <t>less</t>
  </si>
  <si>
    <t>minute</t>
  </si>
  <si>
    <t>drive</t>
  </si>
  <si>
    <t>97</t>
  </si>
  <si>
    <t>questions</t>
  </si>
  <si>
    <t>week</t>
  </si>
  <si>
    <t>fran</t>
  </si>
  <si>
    <t>wait</t>
  </si>
  <si>
    <t>one</t>
  </si>
  <si>
    <t>forward</t>
  </si>
  <si>
    <t>day</t>
  </si>
  <si>
    <t>things</t>
  </si>
  <si>
    <t>new</t>
  </si>
  <si>
    <t>people</t>
  </si>
  <si>
    <t>ready</t>
  </si>
  <si>
    <t>tweets</t>
  </si>
  <si>
    <t>way</t>
  </si>
  <si>
    <t>beyond</t>
  </si>
  <si>
    <t>soon</t>
  </si>
  <si>
    <t>up</t>
  </si>
  <si>
    <t>folks</t>
  </si>
  <si>
    <t>seeing</t>
  </si>
  <si>
    <t>time</t>
  </si>
  <si>
    <t>support</t>
  </si>
  <si>
    <t>#viralvideo</t>
  </si>
  <si>
    <t>#viralvideos</t>
  </si>
  <si>
    <t>little</t>
  </si>
  <si>
    <t>question</t>
  </si>
  <si>
    <t>#sportssummi</t>
  </si>
  <si>
    <t>going</t>
  </si>
  <si>
    <t>ll</t>
  </si>
  <si>
    <t>go</t>
  </si>
  <si>
    <t>right</t>
  </si>
  <si>
    <t>eve</t>
  </si>
  <si>
    <t>excited</t>
  </si>
  <si>
    <t>voice</t>
  </si>
  <si>
    <t>ask</t>
  </si>
  <si>
    <t>good</t>
  </si>
  <si>
    <t>producers</t>
  </si>
  <si>
    <t>voted</t>
  </si>
  <si>
    <t>community</t>
  </si>
  <si>
    <t>3</t>
  </si>
  <si>
    <t>conversation</t>
  </si>
  <si>
    <t>gets</t>
  </si>
  <si>
    <t>favorite</t>
  </si>
  <si>
    <t>major</t>
  </si>
  <si>
    <t>content</t>
  </si>
  <si>
    <t>around</t>
  </si>
  <si>
    <t>friends</t>
  </si>
  <si>
    <t>before</t>
  </si>
  <si>
    <t>connect</t>
  </si>
  <si>
    <t>stuff</t>
  </si>
  <si>
    <t>now</t>
  </si>
  <si>
    <t>hope</t>
  </si>
  <si>
    <t>pumped</t>
  </si>
  <si>
    <t>headed</t>
  </si>
  <si>
    <t>blue</t>
  </si>
  <si>
    <t>#hs19</t>
  </si>
  <si>
    <t>another</t>
  </si>
  <si>
    <t>game</t>
  </si>
  <si>
    <t>thanks</t>
  </si>
  <si>
    <t>bay</t>
  </si>
  <si>
    <t>hello</t>
  </si>
  <si>
    <t>wednesday</t>
  </si>
  <si>
    <t>coast</t>
  </si>
  <si>
    <t>interesting</t>
  </si>
  <si>
    <t>nugget</t>
  </si>
  <si>
    <t>duh</t>
  </si>
  <si>
    <t>attach</t>
  </si>
  <si>
    <t>gif</t>
  </si>
  <si>
    <t>vacation</t>
  </si>
  <si>
    <t>boston</t>
  </si>
  <si>
    <t>surprise</t>
  </si>
  <si>
    <t>short</t>
  </si>
  <si>
    <t>sweet</t>
  </si>
  <si>
    <t>wins</t>
  </si>
  <si>
    <t>battle</t>
  </si>
  <si>
    <t>specifically</t>
  </si>
  <si>
    <t>under</t>
  </si>
  <si>
    <t>60</t>
  </si>
  <si>
    <t>seconds</t>
  </si>
  <si>
    <t>comes</t>
  </si>
  <si>
    <t>make</t>
  </si>
  <si>
    <t>even</t>
  </si>
  <si>
    <t>ground</t>
  </si>
  <si>
    <t>hey</t>
  </si>
  <si>
    <t>dinner</t>
  </si>
  <si>
    <t>night</t>
  </si>
  <si>
    <t>product</t>
  </si>
  <si>
    <t>wheels</t>
  </si>
  <si>
    <t>4</t>
  </si>
  <si>
    <t>200</t>
  </si>
  <si>
    <t>bags</t>
  </si>
  <si>
    <t>later</t>
  </si>
  <si>
    <t>shout</t>
  </si>
  <si>
    <t>squad</t>
  </si>
  <si>
    <t>hear</t>
  </si>
  <si>
    <t>know</t>
  </si>
  <si>
    <t>current</t>
  </si>
  <si>
    <t>start</t>
  </si>
  <si>
    <t>85</t>
  </si>
  <si>
    <t>drinks</t>
  </si>
  <si>
    <t>watching</t>
  </si>
  <si>
    <t>behind</t>
  </si>
  <si>
    <t>packed</t>
  </si>
  <si>
    <t>awesome</t>
  </si>
  <si>
    <t>kick</t>
  </si>
  <si>
    <t>two</t>
  </si>
  <si>
    <t>trying</t>
  </si>
  <si>
    <t>bring</t>
  </si>
  <si>
    <t>thing</t>
  </si>
  <si>
    <t>years</t>
  </si>
  <si>
    <t>front</t>
  </si>
  <si>
    <t>bird</t>
  </si>
  <si>
    <t>next</t>
  </si>
  <si>
    <t>real</t>
  </si>
  <si>
    <t>#gohoos</t>
  </si>
  <si>
    <t>bowl</t>
  </si>
  <si>
    <t>down</t>
  </si>
  <si>
    <t>haven</t>
  </si>
  <si>
    <t>few</t>
  </si>
  <si>
    <t>made</t>
  </si>
  <si>
    <t>bottle</t>
  </si>
  <si>
    <t>philz</t>
  </si>
  <si>
    <t>10</t>
  </si>
  <si>
    <t>home</t>
  </si>
  <si>
    <t>each</t>
  </si>
  <si>
    <t>very</t>
  </si>
  <si>
    <t>feed</t>
  </si>
  <si>
    <t>morning</t>
  </si>
  <si>
    <t>town</t>
  </si>
  <si>
    <t>add</t>
  </si>
  <si>
    <t>ballpark</t>
  </si>
  <si>
    <t>checklist</t>
  </si>
  <si>
    <t>__</t>
  </si>
  <si>
    <t>tweet</t>
  </si>
  <si>
    <t>sure</t>
  </si>
  <si>
    <t>keeping</t>
  </si>
  <si>
    <t>fingers</t>
  </si>
  <si>
    <t>crossed</t>
  </si>
  <si>
    <t>backpack</t>
  </si>
  <si>
    <t>cause</t>
  </si>
  <si>
    <t>seen</t>
  </si>
  <si>
    <t>back</t>
  </si>
  <si>
    <t>watch</t>
  </si>
  <si>
    <t>check</t>
  </si>
  <si>
    <t>visit</t>
  </si>
  <si>
    <t>history</t>
  </si>
  <si>
    <t>indian</t>
  </si>
  <si>
    <t>starting</t>
  </si>
  <si>
    <t>come</t>
  </si>
  <si>
    <t>#worldcup2019</t>
  </si>
  <si>
    <t>baseball</t>
  </si>
  <si>
    <t>giants</t>
  </si>
  <si>
    <t>anyone</t>
  </si>
  <si>
    <t>think</t>
  </si>
  <si>
    <t>heading</t>
  </si>
  <si>
    <t>late</t>
  </si>
  <si>
    <t>bound</t>
  </si>
  <si>
    <t>vr</t>
  </si>
  <si>
    <t>use</t>
  </si>
  <si>
    <t>न</t>
  </si>
  <si>
    <t>द</t>
  </si>
  <si>
    <t>meetings</t>
  </si>
  <si>
    <t>facebook</t>
  </si>
  <si>
    <t>maui</t>
  </si>
  <si>
    <t>sunday</t>
  </si>
  <si>
    <t>club</t>
  </si>
  <si>
    <t>west</t>
  </si>
  <si>
    <t>well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</si>
  <si>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</si>
  <si>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</si>
  <si>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</si>
  <si>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</si>
  <si>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</si>
  <si>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</si>
  <si>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</si>
  <si>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</si>
  <si>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</si>
  <si>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</si>
  <si>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</si>
  <si>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</si>
  <si>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</si>
  <si>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</si>
  <si>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</si>
  <si>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</si>
  <si>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</si>
  <si>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</si>
  <si>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</si>
  <si>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</si>
  <si>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</si>
  <si>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</si>
  <si>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</si>
  <si>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</si>
  <si>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</si>
  <si>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</si>
  <si>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</si>
  <si>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</si>
  <si>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</si>
  <si>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</si>
  <si>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72, 92, 0</t>
  </si>
  <si>
    <t>Red</t>
  </si>
  <si>
    <t>G1: #sportssummit19 san #smsports francisco here see t re s twitter</t>
  </si>
  <si>
    <t>G2: #sportssummit19 wexline twitter tomorrow davidbherman over wixxy social nfl happy</t>
  </si>
  <si>
    <t>G3: #sportssummit19 twittersports tweeting twitter repo see everyone san francisco love</t>
  </si>
  <si>
    <t>G4: #sportssummit19 1 more 2 replies 5 s stats today's videos</t>
  </si>
  <si>
    <t>G5: #sportssummit19 #cricket #cricketmerijaan #cricketworldcup19 #sports #dilsekhelo india let's team #music</t>
  </si>
  <si>
    <t>G6: #sportssummit19 twitter #smsports learn s san best meeting great m</t>
  </si>
  <si>
    <t>G7: twitter today bringing together social media pros mlb nba nfl</t>
  </si>
  <si>
    <t>G8: student take look article ceo vebens #sportssummit19 sportin_global #we</t>
  </si>
  <si>
    <t>G9: #sportssummit19 s andiperelman 1 san coming</t>
  </si>
  <si>
    <t>G10: #sportssummit19 sf tonight looking hq many social</t>
  </si>
  <si>
    <t>G11: #sportssummit19 question more replies interesting little nugget tweets ask way</t>
  </si>
  <si>
    <t>G13: #sportssummit19 s t sf</t>
  </si>
  <si>
    <t>G14: #sportssummit19 town add another ballpark checklist</t>
  </si>
  <si>
    <t>G15: #sportssummit19 keeping fingers crossed new backpack cause one seen things</t>
  </si>
  <si>
    <t>Autofill Workbook Results</t>
  </si>
  <si>
    <t>Edge Weight▓1▓8▓0▓True▓Green▓Red▓▓Edge Weight▓1▓2▓0▓3▓10▓False▓Edge Weight▓1▓8▓0▓32▓6▓False▓▓0▓0▓0▓True▓Black▓Black▓▓Followers▓3▓8902256▓0▓162▓1000▓False▓Followers▓3▓71584189▓0▓100▓70▓False▓▓0▓0▓0▓0▓0▓False▓▓0▓0▓0▓0▓0▓False</t>
  </si>
  <si>
    <t>Subgraph</t>
  </si>
  <si>
    <t>GraphSource░TwitterSearch▓GraphTerm░#SportsSummit19▓ImportDescription░The graph represents a network of 157 Twitter users whose recent tweets contained "#SportsSummit19", or who were replied to or mentioned in those tweets, taken from a data set limited to a maximum of 18,000 tweets.  The network was obtained from Twitter on Wednesday, 26 June 2019 at 17:28 UTC.
The tweets in the network were tweeted over the 6-day, 21-hour, 37-minute period from Wednesday, 19 June 2019 at 19:50 UTC to Wednesday, 26 June 2019 at 17:28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</si>
</sst>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394538"/>
        <c:axId val="58432355"/>
      </c:barChart>
      <c:catAx>
        <c:axId val="263945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32355"/>
        <c:crosses val="autoZero"/>
        <c:auto val="1"/>
        <c:lblOffset val="100"/>
        <c:noMultiLvlLbl val="0"/>
      </c:catAx>
      <c:valAx>
        <c:axId val="58432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4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893480"/>
        <c:axId val="60720649"/>
      </c:barChart>
      <c:catAx>
        <c:axId val="60893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20649"/>
        <c:crosses val="autoZero"/>
        <c:auto val="1"/>
        <c:lblOffset val="100"/>
        <c:noMultiLvlLbl val="0"/>
      </c:catAx>
      <c:valAx>
        <c:axId val="60720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882070"/>
        <c:axId val="1742879"/>
      </c:barChart>
      <c:catAx>
        <c:axId val="41882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2879"/>
        <c:crosses val="autoZero"/>
        <c:auto val="1"/>
        <c:lblOffset val="100"/>
        <c:noMultiLvlLbl val="0"/>
      </c:catAx>
      <c:valAx>
        <c:axId val="174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82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756084"/>
        <c:axId val="37615397"/>
      </c:barChart>
      <c:catAx>
        <c:axId val="55756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15397"/>
        <c:crosses val="autoZero"/>
        <c:auto val="1"/>
        <c:lblOffset val="100"/>
        <c:noMultiLvlLbl val="0"/>
      </c:catAx>
      <c:valAx>
        <c:axId val="37615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6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37570"/>
        <c:axId val="30606491"/>
      </c:barChart>
      <c:catAx>
        <c:axId val="6437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06491"/>
        <c:crosses val="autoZero"/>
        <c:auto val="1"/>
        <c:lblOffset val="100"/>
        <c:noMultiLvlLbl val="0"/>
      </c:catAx>
      <c:valAx>
        <c:axId val="3060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773184"/>
        <c:axId val="39894529"/>
      </c:barChart>
      <c:catAx>
        <c:axId val="477731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4529"/>
        <c:crosses val="autoZero"/>
        <c:auto val="1"/>
        <c:lblOffset val="100"/>
        <c:noMultiLvlLbl val="0"/>
      </c:catAx>
      <c:valAx>
        <c:axId val="3989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3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536366"/>
        <c:axId val="64101591"/>
      </c:barChart>
      <c:catAx>
        <c:axId val="53536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01591"/>
        <c:crosses val="autoZero"/>
        <c:auto val="1"/>
        <c:lblOffset val="100"/>
        <c:noMultiLvlLbl val="0"/>
      </c:catAx>
      <c:valAx>
        <c:axId val="6410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751564"/>
        <c:axId val="39614109"/>
      </c:barChart>
      <c:catAx>
        <c:axId val="7751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14109"/>
        <c:crosses val="autoZero"/>
        <c:auto val="1"/>
        <c:lblOffset val="100"/>
        <c:noMultiLvlLbl val="0"/>
      </c:catAx>
      <c:valAx>
        <c:axId val="3961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970586"/>
        <c:axId val="20765907"/>
      </c:barChart>
      <c:catAx>
        <c:axId val="22970586"/>
        <c:scaling>
          <c:orientation val="minMax"/>
        </c:scaling>
        <c:axPos val="b"/>
        <c:delete val="1"/>
        <c:majorTickMark val="out"/>
        <c:minorTickMark val="none"/>
        <c:tickLblPos val="none"/>
        <c:crossAx val="20765907"/>
        <c:crosses val="autoZero"/>
        <c:auto val="1"/>
        <c:lblOffset val="100"/>
        <c:noMultiLvlLbl val="0"/>
      </c:catAx>
      <c:valAx>
        <c:axId val="20765907"/>
        <c:scaling>
          <c:orientation val="minMax"/>
        </c:scaling>
        <c:axPos val="l"/>
        <c:delete val="1"/>
        <c:majorTickMark val="out"/>
        <c:minorTickMark val="none"/>
        <c:tickLblPos val="none"/>
        <c:crossAx val="22970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nkl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prinkl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rianrwagn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zgay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su_basketb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jschra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tschra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arakaye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ctoriadk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antabenz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jmanderichi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ndrink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49ersinsid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ohnnyvol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arkhas4900899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ronclou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oimbrasummi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vebe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portin_glob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yan_ni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udrapier1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tudrew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bruz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lias_me_e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eredithray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jci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ackcpatter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exlin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vidbherm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tthewvin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igshield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ichwang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nni_jen8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21stamendme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wittersport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mmyripp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websummitbo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eleste_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linokeef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ewtonshelb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laudiaiz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schmidt_tc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ewinh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farhandevj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youtub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wit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pilla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obhana434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emahuss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rvellous_cap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vetri4102589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sali_sha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seri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avishastriof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imvkohl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heviper_off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aspritbumrah93"/>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bcc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vrbn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ndyzaver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woodsamant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kindafunnygir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rab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lauralc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ambclou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weetsbydan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ichaelmurakam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ustinsa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enessale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yle_ram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dimes5"/>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intersportbuz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ripan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hahbazmk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arlschmi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letstelllizel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oriepeter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eahhendrick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aurafrofr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irds_wor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danielle_hadle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ayfhick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oemamarti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nakelmcclin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henikkota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igitalpaintc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ylan_gannon1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youngcarterda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oooosss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cottiekrin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hiraz"/>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oicmaestrac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cdgehri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evinathurm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hoairpor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ynneaphillip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latcolo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aredcruzae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dana_lewi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rucefloy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ndybowers_"/>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rep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ushirrit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assie_calver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aratgi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pinc2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atiecavend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im_melis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trendss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stasiawi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justin_da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de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katzandrew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umichbasebal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randonharriso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nedadat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ndiperelm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atherinebogar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kelseyally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laraka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tatianain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_andrewfai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ub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charger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njh28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laurenspencer6"/>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nca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nf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nb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lb"/>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wittermedi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helbyclayt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wixx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ensantamari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brittcranst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kelseyer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pandemon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tja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iamidolphin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gamecockfb"/>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clemsonfb"/>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laybolling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todmeisn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jskarp"/>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azwaryc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frankiekamel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efink10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tjansley"/>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thejohnalla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mjdesm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oshuawwetze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taciburl"/>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mellen_fres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hrisforman1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kjramming"/>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eeyalea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56" totalsRowShown="0" headerRowDxfId="427" dataDxfId="426">
  <autoFilter ref="A2:BL25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297" dataDxfId="296">
  <autoFilter ref="A2:C25"/>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0" totalsRowShown="0" headerRowDxfId="290" dataDxfId="289">
  <autoFilter ref="A1:V10"/>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V19" totalsRowShown="0" headerRowDxfId="266" dataDxfId="265">
  <autoFilter ref="A13:V19"/>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242" dataDxfId="241">
  <autoFilter ref="A22:V32"/>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17" dataDxfId="216">
  <autoFilter ref="A35:V45"/>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192" dataDxfId="191">
  <autoFilter ref="A48:V58"/>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71" totalsRowShown="0" headerRowDxfId="167" dataDxfId="166">
  <autoFilter ref="A61: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9" totalsRowShown="0" headerRowDxfId="374" dataDxfId="373">
  <autoFilter ref="A2:BT15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34" totalsRowShown="0" headerRowDxfId="82" dataDxfId="81">
  <autoFilter ref="A1:G53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38" totalsRowShown="0" headerRowDxfId="73" dataDxfId="72">
  <autoFilter ref="A1:L33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1">
  <autoFilter ref="A2:AO1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328" dataDxfId="327">
  <autoFilter ref="A1:C15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ntaran.com/sachin-tendulkar-biography-facts-and-career/" TargetMode="External" /><Relationship Id="rId2" Type="http://schemas.openxmlformats.org/officeDocument/2006/relationships/hyperlink" Target="http://www.vroncloud.com/blog/virtual-reality-athletic-training/" TargetMode="External" /><Relationship Id="rId3" Type="http://schemas.openxmlformats.org/officeDocument/2006/relationships/hyperlink" Target="https://medium.com/sportinglobal/your-1-way-into-the-sport-industry-4454e79740cf" TargetMode="External" /><Relationship Id="rId4" Type="http://schemas.openxmlformats.org/officeDocument/2006/relationships/hyperlink" Target="https://medium.com/sportinglobal/your-1-way-into-the-sport-industry-4454e79740cf" TargetMode="External" /><Relationship Id="rId5" Type="http://schemas.openxmlformats.org/officeDocument/2006/relationships/hyperlink" Target="https://medium.com/sportinglobal/your-1-way-into-the-sport-industry-4454e79740cf" TargetMode="External" /><Relationship Id="rId6" Type="http://schemas.openxmlformats.org/officeDocument/2006/relationships/hyperlink" Target="https://medium.com/sportinglobal/your-1-way-into-the-sport-industry-4454e79740cf" TargetMode="External" /><Relationship Id="rId7" Type="http://schemas.openxmlformats.org/officeDocument/2006/relationships/hyperlink" Target="https://medium.com/sportinglobal/your-1-way-into-the-sport-industry-4454e79740cf" TargetMode="External" /><Relationship Id="rId8" Type="http://schemas.openxmlformats.org/officeDocument/2006/relationships/hyperlink" Target="https://medium.com/sportinglobal/your-1-way-into-the-sport-industry-4454e79740cf" TargetMode="External" /><Relationship Id="rId9" Type="http://schemas.openxmlformats.org/officeDocument/2006/relationships/hyperlink" Target="https://medium.com/sportinglobal/your-1-way-into-the-sport-industry-4454e79740cf" TargetMode="External" /><Relationship Id="rId10" Type="http://schemas.openxmlformats.org/officeDocument/2006/relationships/hyperlink" Target="https://medium.com/sportinglobal/your-1-way-into-the-sport-industry-4454e79740cf" TargetMode="External" /><Relationship Id="rId11" Type="http://schemas.openxmlformats.org/officeDocument/2006/relationships/hyperlink" Target="https://medium.com/sportinglobal/your-1-way-into-the-sport-industry-4454e79740cf" TargetMode="External" /><Relationship Id="rId12" Type="http://schemas.openxmlformats.org/officeDocument/2006/relationships/hyperlink" Target="https://medium.com/sportinglobal/your-1-way-into-the-sport-industry-4454e79740cf" TargetMode="External" /><Relationship Id="rId13" Type="http://schemas.openxmlformats.org/officeDocument/2006/relationships/hyperlink" Target="https://twitter.com/wexline/status/1143689047295975424" TargetMode="External" /><Relationship Id="rId14" Type="http://schemas.openxmlformats.org/officeDocument/2006/relationships/hyperlink" Target="https://www.youtube.com/watch?v=Dd5dTy04hNg&amp;list=RDMMDd5dTy04hNg&amp;start_radio=1" TargetMode="External" /><Relationship Id="rId15" Type="http://schemas.openxmlformats.org/officeDocument/2006/relationships/hyperlink" Target="https://www.youtube.com/watch?v=Dd5dTy04hNg&amp;list=RDMMDd5dTy04hNg&amp;start_radio=1" TargetMode="External" /><Relationship Id="rId16" Type="http://schemas.openxmlformats.org/officeDocument/2006/relationships/hyperlink" Target="https://www.youtube.com/watch?v=Dd5dTy04hNg&amp;list=RDMMDd5dTy04hNg&amp;start_radio=1" TargetMode="External" /><Relationship Id="rId17" Type="http://schemas.openxmlformats.org/officeDocument/2006/relationships/hyperlink" Target="https://www.youtube.com/watch?v=Dd5dTy04hNg&amp;list=RDMMDd5dTy04hNg&amp;start_radio=1" TargetMode="External" /><Relationship Id="rId18" Type="http://schemas.openxmlformats.org/officeDocument/2006/relationships/hyperlink" Target="https://www.youtube.com/watch?v=Dd5dTy04hNg&amp;list=RDMMDd5dTy04hNg&amp;start_radio=1" TargetMode="External" /><Relationship Id="rId19" Type="http://schemas.openxmlformats.org/officeDocument/2006/relationships/hyperlink" Target="https://www.youtube.com/watch?v=Dd5dTy04hNg&amp;list=RDMMDd5dTy04hNg&amp;start_radio=1" TargetMode="External" /><Relationship Id="rId20" Type="http://schemas.openxmlformats.org/officeDocument/2006/relationships/hyperlink" Target="https://www.youtube.com/watch?v=Dd5dTy04hNg&amp;list=RDMMDd5dTy04hNg&amp;start_radio=1" TargetMode="External" /><Relationship Id="rId21" Type="http://schemas.openxmlformats.org/officeDocument/2006/relationships/hyperlink" Target="https://www.youtube.com/watch?v=Dd5dTy04hNg&amp;list=RDMMDd5dTy04hNg&amp;start_radio=1" TargetMode="External" /><Relationship Id="rId22" Type="http://schemas.openxmlformats.org/officeDocument/2006/relationships/hyperlink" Target="https://www.youtube.com/watch?v=Dd5dTy04hNg&amp;list=RDMMDd5dTy04hNg&amp;start_radio=1" TargetMode="External" /><Relationship Id="rId23" Type="http://schemas.openxmlformats.org/officeDocument/2006/relationships/hyperlink" Target="https://www.youtube.com/watch?v=Dd5dTy04hNg&amp;list=RDMMDd5dTy04hNg&amp;start_radio=1" TargetMode="External" /><Relationship Id="rId24" Type="http://schemas.openxmlformats.org/officeDocument/2006/relationships/hyperlink" Target="https://www.youtube.com/watch?v=Dd5dTy04hNg&amp;list=RDMMDd5dTy04hNg&amp;start_radio=1" TargetMode="External" /><Relationship Id="rId25" Type="http://schemas.openxmlformats.org/officeDocument/2006/relationships/hyperlink" Target="https://www.youtube.com/watch?v=Dd5dTy04hNg&amp;list=RDMMDd5dTy04hNg&amp;start_radio=1" TargetMode="External" /><Relationship Id="rId26" Type="http://schemas.openxmlformats.org/officeDocument/2006/relationships/hyperlink" Target="https://www.youtube.com/watch?v=Dd5dTy04hNg&amp;list=RDMMDd5dTy04hNg&amp;start_radio=1" TargetMode="External" /><Relationship Id="rId27" Type="http://schemas.openxmlformats.org/officeDocument/2006/relationships/hyperlink" Target="https://www.youtube.com/watch?v=Dd5dTy04hNg&amp;list=RDMMDd5dTy04hNg&amp;start_radio=1" TargetMode="External" /><Relationship Id="rId28" Type="http://schemas.openxmlformats.org/officeDocument/2006/relationships/hyperlink" Target="https://www.trendsmap.com/r/US_SAN_zbqeco" TargetMode="External" /><Relationship Id="rId29" Type="http://schemas.openxmlformats.org/officeDocument/2006/relationships/hyperlink" Target="https://twitter.com/wexline/status/1143689047295975424" TargetMode="External" /><Relationship Id="rId30" Type="http://schemas.openxmlformats.org/officeDocument/2006/relationships/hyperlink" Target="https://twitter.com/AndiPerelman/status/1143928826633658369" TargetMode="External" /><Relationship Id="rId31" Type="http://schemas.openxmlformats.org/officeDocument/2006/relationships/hyperlink" Target="https://twitter.com/WExline/status/1143689047295975424" TargetMode="External" /><Relationship Id="rId32" Type="http://schemas.openxmlformats.org/officeDocument/2006/relationships/hyperlink" Target="https://pbs.twimg.com/media/D92r85QUYAAbQlk.jpg" TargetMode="External" /><Relationship Id="rId33" Type="http://schemas.openxmlformats.org/officeDocument/2006/relationships/hyperlink" Target="https://pbs.twimg.com/media/D94dQDyU4AA05E1.jpg" TargetMode="External" /><Relationship Id="rId34" Type="http://schemas.openxmlformats.org/officeDocument/2006/relationships/hyperlink" Target="https://pbs.twimg.com/media/D95XuTcVAAEdqvm.jpg" TargetMode="External" /><Relationship Id="rId35" Type="http://schemas.openxmlformats.org/officeDocument/2006/relationships/hyperlink" Target="https://pbs.twimg.com/media/D95xOYgWwAAKYvk.jpg" TargetMode="External" /><Relationship Id="rId36" Type="http://schemas.openxmlformats.org/officeDocument/2006/relationships/hyperlink" Target="https://pbs.twimg.com/media/D96DqNWWkAASWdc.jpg" TargetMode="External" /><Relationship Id="rId37" Type="http://schemas.openxmlformats.org/officeDocument/2006/relationships/hyperlink" Target="https://pbs.twimg.com/tweet_video_thumb/D965VTlXoAEBV93.jpg" TargetMode="External" /><Relationship Id="rId38" Type="http://schemas.openxmlformats.org/officeDocument/2006/relationships/hyperlink" Target="https://pbs.twimg.com/tweet_video_thumb/D965VTlXoAEBV93.jpg" TargetMode="External" /><Relationship Id="rId39" Type="http://schemas.openxmlformats.org/officeDocument/2006/relationships/hyperlink" Target="https://pbs.twimg.com/tweet_video_thumb/D966_PGW4AIf-Z9.jpg" TargetMode="External" /><Relationship Id="rId40" Type="http://schemas.openxmlformats.org/officeDocument/2006/relationships/hyperlink" Target="https://pbs.twimg.com/media/D97ODKKUEAEdsc0.jpg" TargetMode="External" /><Relationship Id="rId41" Type="http://schemas.openxmlformats.org/officeDocument/2006/relationships/hyperlink" Target="https://pbs.twimg.com/media/D97YVjXUIAAXY_m.jpg" TargetMode="External" /><Relationship Id="rId42" Type="http://schemas.openxmlformats.org/officeDocument/2006/relationships/hyperlink" Target="https://pbs.twimg.com/media/D95b-vMW4AAUx9C.jpg" TargetMode="External" /><Relationship Id="rId43" Type="http://schemas.openxmlformats.org/officeDocument/2006/relationships/hyperlink" Target="https://pbs.twimg.com/media/D98V-t5VUAA-Tq5.jpg" TargetMode="External" /><Relationship Id="rId44" Type="http://schemas.openxmlformats.org/officeDocument/2006/relationships/hyperlink" Target="https://pbs.twimg.com/media/D98zH5WUEAAuLIB.jpg" TargetMode="External" /><Relationship Id="rId45" Type="http://schemas.openxmlformats.org/officeDocument/2006/relationships/hyperlink" Target="https://pbs.twimg.com/media/D984-bTVAAAmyLN.jpg" TargetMode="External" /><Relationship Id="rId46" Type="http://schemas.openxmlformats.org/officeDocument/2006/relationships/hyperlink" Target="https://pbs.twimg.com/media/D99HZ3LUEAAkIAU.jpg" TargetMode="External" /><Relationship Id="rId47" Type="http://schemas.openxmlformats.org/officeDocument/2006/relationships/hyperlink" Target="https://pbs.twimg.com/media/D99jnOLUcAEpmfd.jpg" TargetMode="External" /><Relationship Id="rId48" Type="http://schemas.openxmlformats.org/officeDocument/2006/relationships/hyperlink" Target="https://pbs.twimg.com/media/D99kgzkW4AA90vJ.jpg" TargetMode="External" /><Relationship Id="rId49" Type="http://schemas.openxmlformats.org/officeDocument/2006/relationships/hyperlink" Target="https://pbs.twimg.com/media/D99kgzkW4AA90vJ.jpg" TargetMode="External" /><Relationship Id="rId50" Type="http://schemas.openxmlformats.org/officeDocument/2006/relationships/hyperlink" Target="https://pbs.twimg.com/tweet_video_thumb/D93s_78XsAArUUQ.jpg" TargetMode="External" /><Relationship Id="rId51" Type="http://schemas.openxmlformats.org/officeDocument/2006/relationships/hyperlink" Target="https://pbs.twimg.com/tweet_video_thumb/D97YTpWVAAAmA-Q.jpg" TargetMode="External" /><Relationship Id="rId52" Type="http://schemas.openxmlformats.org/officeDocument/2006/relationships/hyperlink" Target="https://pbs.twimg.com/tweet_video_thumb/D9_Zp1iU8AI2qhq.jpg" TargetMode="External" /><Relationship Id="rId53" Type="http://schemas.openxmlformats.org/officeDocument/2006/relationships/hyperlink" Target="https://pbs.twimg.com/media/D98zH5WUEAAuLIB.jpg" TargetMode="External" /><Relationship Id="rId54" Type="http://schemas.openxmlformats.org/officeDocument/2006/relationships/hyperlink" Target="https://pbs.twimg.com/media/D9_vI3aUIAIv2np.jpg" TargetMode="External" /><Relationship Id="rId55" Type="http://schemas.openxmlformats.org/officeDocument/2006/relationships/hyperlink" Target="https://pbs.twimg.com/media/D9_fP9XU0AAsNXW.jpg" TargetMode="External" /><Relationship Id="rId56" Type="http://schemas.openxmlformats.org/officeDocument/2006/relationships/hyperlink" Target="https://pbs.twimg.com/tweet_video_thumb/D9_xZrhXUAEULBm.jpg" TargetMode="External" /><Relationship Id="rId57" Type="http://schemas.openxmlformats.org/officeDocument/2006/relationships/hyperlink" Target="https://pbs.twimg.com/media/D9_zhRrU8AIA5Mu.jpg" TargetMode="External" /><Relationship Id="rId58" Type="http://schemas.openxmlformats.org/officeDocument/2006/relationships/hyperlink" Target="https://pbs.twimg.com/tweet_video_thumb/D9_1uHbUYAEtboR.jpg" TargetMode="External" /><Relationship Id="rId59" Type="http://schemas.openxmlformats.org/officeDocument/2006/relationships/hyperlink" Target="https://pbs.twimg.com/media/D9_2AD1UEAALYMN.jpg" TargetMode="External" /><Relationship Id="rId60" Type="http://schemas.openxmlformats.org/officeDocument/2006/relationships/hyperlink" Target="https://pbs.twimg.com/media/D9_2jTeUwAEOxBC.jpg" TargetMode="External" /><Relationship Id="rId61" Type="http://schemas.openxmlformats.org/officeDocument/2006/relationships/hyperlink" Target="https://pbs.twimg.com/media/D9_2jTeUwAEOxBC.jpg" TargetMode="External" /><Relationship Id="rId62" Type="http://schemas.openxmlformats.org/officeDocument/2006/relationships/hyperlink" Target="https://pbs.twimg.com/media/D96aDf5UEAAs26B.jpg" TargetMode="External" /><Relationship Id="rId63" Type="http://schemas.openxmlformats.org/officeDocument/2006/relationships/hyperlink" Target="https://pbs.twimg.com/media/D9_4wAuXUAAKCcr.jpg" TargetMode="External" /><Relationship Id="rId64" Type="http://schemas.openxmlformats.org/officeDocument/2006/relationships/hyperlink" Target="https://pbs.twimg.com/media/D9_8ghRVUAEnxRs.jpg" TargetMode="External" /><Relationship Id="rId65" Type="http://schemas.openxmlformats.org/officeDocument/2006/relationships/hyperlink" Target="https://pbs.twimg.com/tweet_video_thumb/D9_8xwKU0AE_ykr.jpg" TargetMode="External" /><Relationship Id="rId66" Type="http://schemas.openxmlformats.org/officeDocument/2006/relationships/hyperlink" Target="https://pbs.twimg.com/media/D9_8731UcAcfVLD.jpg" TargetMode="External" /><Relationship Id="rId67" Type="http://schemas.openxmlformats.org/officeDocument/2006/relationships/hyperlink" Target="https://pbs.twimg.com/media/D9_lARDUcAAlRCZ.jpg" TargetMode="External" /><Relationship Id="rId68" Type="http://schemas.openxmlformats.org/officeDocument/2006/relationships/hyperlink" Target="https://pbs.twimg.com/media/D9_-D4CUYAEPUkj.jpg" TargetMode="External" /><Relationship Id="rId69" Type="http://schemas.openxmlformats.org/officeDocument/2006/relationships/hyperlink" Target="https://pbs.twimg.com/media/D9_-RzvUEAAktLp.jpg" TargetMode="External" /><Relationship Id="rId70" Type="http://schemas.openxmlformats.org/officeDocument/2006/relationships/hyperlink" Target="https://pbs.twimg.com/media/D-AAaL9UcAEkbK3.jpg" TargetMode="External" /><Relationship Id="rId71" Type="http://schemas.openxmlformats.org/officeDocument/2006/relationships/hyperlink" Target="https://pbs.twimg.com/media/D-ABreOUIAATsxM.jpg" TargetMode="External" /><Relationship Id="rId72" Type="http://schemas.openxmlformats.org/officeDocument/2006/relationships/hyperlink" Target="https://pbs.twimg.com/media/D98u68rVAAEMtg4.jpg" TargetMode="External" /><Relationship Id="rId73" Type="http://schemas.openxmlformats.org/officeDocument/2006/relationships/hyperlink" Target="https://pbs.twimg.com/media/D-AByiAVAAAzoW0.jpg" TargetMode="External" /><Relationship Id="rId74" Type="http://schemas.openxmlformats.org/officeDocument/2006/relationships/hyperlink" Target="https://pbs.twimg.com/media/D-ACXO3VUAEuWez.jpg" TargetMode="External" /><Relationship Id="rId75" Type="http://schemas.openxmlformats.org/officeDocument/2006/relationships/hyperlink" Target="https://pbs.twimg.com/media/D-ACU6GUIAEHt1r.jpg" TargetMode="External" /><Relationship Id="rId76" Type="http://schemas.openxmlformats.org/officeDocument/2006/relationships/hyperlink" Target="https://pbs.twimg.com/media/D-ADd0IXkAAMDyu.jpg" TargetMode="External" /><Relationship Id="rId77" Type="http://schemas.openxmlformats.org/officeDocument/2006/relationships/hyperlink" Target="https://pbs.twimg.com/media/D-ADiJXUwAExp1X.jpg" TargetMode="External" /><Relationship Id="rId78" Type="http://schemas.openxmlformats.org/officeDocument/2006/relationships/hyperlink" Target="https://pbs.twimg.com/media/D-AEfkeUIAAH8wK.jpg" TargetMode="External" /><Relationship Id="rId79" Type="http://schemas.openxmlformats.org/officeDocument/2006/relationships/hyperlink" Target="https://pbs.twimg.com/media/D98xp9AUIAA6cBQ.jpg" TargetMode="External" /><Relationship Id="rId80" Type="http://schemas.openxmlformats.org/officeDocument/2006/relationships/hyperlink" Target="https://pbs.twimg.com/media/D-AEwJWUEAAfWrD.jpg" TargetMode="External" /><Relationship Id="rId81" Type="http://schemas.openxmlformats.org/officeDocument/2006/relationships/hyperlink" Target="https://pbs.twimg.com/media/D-AE6GAUwAAU1Qs.jpg" TargetMode="External" /><Relationship Id="rId82" Type="http://schemas.openxmlformats.org/officeDocument/2006/relationships/hyperlink" Target="https://pbs.twimg.com/media/D-AFPfcUwAADn52.jpg" TargetMode="External" /><Relationship Id="rId83" Type="http://schemas.openxmlformats.org/officeDocument/2006/relationships/hyperlink" Target="https://pbs.twimg.com/media/D95v4w2XkAAJaVr.jpg" TargetMode="External" /><Relationship Id="rId84" Type="http://schemas.openxmlformats.org/officeDocument/2006/relationships/hyperlink" Target="https://pbs.twimg.com/media/D95v4w2XkAAJaVr.jpg" TargetMode="External" /><Relationship Id="rId85" Type="http://schemas.openxmlformats.org/officeDocument/2006/relationships/hyperlink" Target="https://pbs.twimg.com/media/D-AFSL8UIAA7fVQ.jpg" TargetMode="External" /><Relationship Id="rId86" Type="http://schemas.openxmlformats.org/officeDocument/2006/relationships/hyperlink" Target="https://pbs.twimg.com/media/D-AGAAPVAAAO4oz.jpg" TargetMode="External" /><Relationship Id="rId87" Type="http://schemas.openxmlformats.org/officeDocument/2006/relationships/hyperlink" Target="https://pbs.twimg.com/media/D-AGT7XUIAAk910.jpg" TargetMode="External" /><Relationship Id="rId88" Type="http://schemas.openxmlformats.org/officeDocument/2006/relationships/hyperlink" Target="https://pbs.twimg.com/media/D98zH5WUEAAuLIB.jpg" TargetMode="External" /><Relationship Id="rId89" Type="http://schemas.openxmlformats.org/officeDocument/2006/relationships/hyperlink" Target="https://pbs.twimg.com/media/D-AHdk9U8AAi8Oc.jpg" TargetMode="External" /><Relationship Id="rId90" Type="http://schemas.openxmlformats.org/officeDocument/2006/relationships/hyperlink" Target="https://pbs.twimg.com/media/D-AHw6pU4AAyv4i.jpg" TargetMode="External" /><Relationship Id="rId91" Type="http://schemas.openxmlformats.org/officeDocument/2006/relationships/hyperlink" Target="https://pbs.twimg.com/tweet_video_thumb/D-AIIRDW4AMdr3t.jpg" TargetMode="External" /><Relationship Id="rId92" Type="http://schemas.openxmlformats.org/officeDocument/2006/relationships/hyperlink" Target="https://pbs.twimg.com/media/D976wkWVAAE5V9o.jpg" TargetMode="External" /><Relationship Id="rId93" Type="http://schemas.openxmlformats.org/officeDocument/2006/relationships/hyperlink" Target="https://pbs.twimg.com/media/D9_-aS6VUAkoa1B.jpg" TargetMode="External" /><Relationship Id="rId94" Type="http://schemas.openxmlformats.org/officeDocument/2006/relationships/hyperlink" Target="https://pbs.twimg.com/media/D9_-aS6VUAkoa1B.jpg" TargetMode="External" /><Relationship Id="rId95" Type="http://schemas.openxmlformats.org/officeDocument/2006/relationships/hyperlink" Target="https://pbs.twimg.com/media/D9__4wPUwAgWfjS.jpg" TargetMode="External" /><Relationship Id="rId96" Type="http://schemas.openxmlformats.org/officeDocument/2006/relationships/hyperlink" Target="https://pbs.twimg.com/media/D-AIfnwVUAARMyk.jpg" TargetMode="External" /><Relationship Id="rId97" Type="http://schemas.openxmlformats.org/officeDocument/2006/relationships/hyperlink" Target="https://pbs.twimg.com/media/D-AI8UDUwAAV0zJ.jpg" TargetMode="External" /><Relationship Id="rId98" Type="http://schemas.openxmlformats.org/officeDocument/2006/relationships/hyperlink" Target="https://pbs.twimg.com/tweet_video_thumb/D91xUc_XoAIaqD1.jpg" TargetMode="External" /><Relationship Id="rId99" Type="http://schemas.openxmlformats.org/officeDocument/2006/relationships/hyperlink" Target="https://pbs.twimg.com/media/D9_5R0tUYAIYbg-.jpg" TargetMode="External" /><Relationship Id="rId100" Type="http://schemas.openxmlformats.org/officeDocument/2006/relationships/hyperlink" Target="https://pbs.twimg.com/media/D-AJQu0U0AE-zZv.jpg" TargetMode="External" /><Relationship Id="rId101" Type="http://schemas.openxmlformats.org/officeDocument/2006/relationships/hyperlink" Target="https://pbs.twimg.com/media/D9_fP9XU0AAsNXW.jpg" TargetMode="External" /><Relationship Id="rId102" Type="http://schemas.openxmlformats.org/officeDocument/2006/relationships/hyperlink" Target="https://pbs.twimg.com/media/D-AJf9CUwAAvSJX.jpg" TargetMode="External" /><Relationship Id="rId103" Type="http://schemas.openxmlformats.org/officeDocument/2006/relationships/hyperlink" Target="https://pbs.twimg.com/media/D-AJunrXsAMck50.jpg" TargetMode="External" /><Relationship Id="rId104" Type="http://schemas.openxmlformats.org/officeDocument/2006/relationships/hyperlink" Target="https://pbs.twimg.com/tweet_video_thumb/D-AKCwmVUAA-fCL.jpg" TargetMode="External" /><Relationship Id="rId105" Type="http://schemas.openxmlformats.org/officeDocument/2006/relationships/hyperlink" Target="https://pbs.twimg.com/media/D98V1tuU4AEHrmP.jpg" TargetMode="External" /><Relationship Id="rId106" Type="http://schemas.openxmlformats.org/officeDocument/2006/relationships/hyperlink" Target="https://pbs.twimg.com/media/D-AKwTUUIAADZsU.jpg" TargetMode="External" /><Relationship Id="rId107" Type="http://schemas.openxmlformats.org/officeDocument/2006/relationships/hyperlink" Target="https://pbs.twimg.com/media/D-AKzHQVAAABp-J.jpg" TargetMode="External" /><Relationship Id="rId108" Type="http://schemas.openxmlformats.org/officeDocument/2006/relationships/hyperlink" Target="https://pbs.twimg.com/media/D96uM8ZWsAAovx2.jpg" TargetMode="External" /><Relationship Id="rId109" Type="http://schemas.openxmlformats.org/officeDocument/2006/relationships/hyperlink" Target="https://pbs.twimg.com/media/D-AKzTVVUAAQlzC.jpg" TargetMode="External" /><Relationship Id="rId110" Type="http://schemas.openxmlformats.org/officeDocument/2006/relationships/hyperlink" Target="https://pbs.twimg.com/media/D-ALBIaU4AAl_oH.jpg" TargetMode="External" /><Relationship Id="rId111" Type="http://schemas.openxmlformats.org/officeDocument/2006/relationships/hyperlink" Target="https://pbs.twimg.com/media/D-ALoGvUcAAHQQ3.jpg" TargetMode="External" /><Relationship Id="rId112" Type="http://schemas.openxmlformats.org/officeDocument/2006/relationships/hyperlink" Target="https://pbs.twimg.com/tweet_video_thumb/D92paHjU4AAc5Bk.jpg" TargetMode="External" /><Relationship Id="rId113" Type="http://schemas.openxmlformats.org/officeDocument/2006/relationships/hyperlink" Target="https://pbs.twimg.com/media/D-ALGRsUYAAAo9G.jpg" TargetMode="External" /><Relationship Id="rId114" Type="http://schemas.openxmlformats.org/officeDocument/2006/relationships/hyperlink" Target="https://pbs.twimg.com/tweet_video_thumb/D92paHjU4AAc5Bk.jpg" TargetMode="External" /><Relationship Id="rId115" Type="http://schemas.openxmlformats.org/officeDocument/2006/relationships/hyperlink" Target="https://pbs.twimg.com/media/D91Atp4WsAIDqie.jpg" TargetMode="External" /><Relationship Id="rId116" Type="http://schemas.openxmlformats.org/officeDocument/2006/relationships/hyperlink" Target="https://pbs.twimg.com/media/D-ANI6UU8AADgYk.jpg" TargetMode="External" /><Relationship Id="rId117" Type="http://schemas.openxmlformats.org/officeDocument/2006/relationships/hyperlink" Target="https://pbs.twimg.com/media/D-ANh3TUIAAUpsg.jpg" TargetMode="External" /><Relationship Id="rId118" Type="http://schemas.openxmlformats.org/officeDocument/2006/relationships/hyperlink" Target="https://pbs.twimg.com/media/D-ANinPUcAAnygh.jpg" TargetMode="External" /><Relationship Id="rId119" Type="http://schemas.openxmlformats.org/officeDocument/2006/relationships/hyperlink" Target="https://pbs.twimg.com/media/D-ANnlKUYAARufR.jpg" TargetMode="External" /><Relationship Id="rId120" Type="http://schemas.openxmlformats.org/officeDocument/2006/relationships/hyperlink" Target="https://pbs.twimg.com/media/D-ANzxrU0AALH0e.jpg" TargetMode="External" /><Relationship Id="rId121" Type="http://schemas.openxmlformats.org/officeDocument/2006/relationships/hyperlink" Target="https://pbs.twimg.com/media/D98l53EUYAEF39s.jpg" TargetMode="External" /><Relationship Id="rId122" Type="http://schemas.openxmlformats.org/officeDocument/2006/relationships/hyperlink" Target="https://pbs.twimg.com/media/D-AKbgOUwAA2gUJ.jpg" TargetMode="External" /><Relationship Id="rId123" Type="http://schemas.openxmlformats.org/officeDocument/2006/relationships/hyperlink" Target="https://pbs.twimg.com/media/D-AKbgOUwAA2gUJ.jpg" TargetMode="External" /><Relationship Id="rId124" Type="http://schemas.openxmlformats.org/officeDocument/2006/relationships/hyperlink" Target="https://pbs.twimg.com/media/D-AKbgOUwAA2gUJ.jpg" TargetMode="External" /><Relationship Id="rId125" Type="http://schemas.openxmlformats.org/officeDocument/2006/relationships/hyperlink" Target="https://pbs.twimg.com/media/D98l53EUYAEF39s.jpg" TargetMode="External" /><Relationship Id="rId126" Type="http://schemas.openxmlformats.org/officeDocument/2006/relationships/hyperlink" Target="https://pbs.twimg.com/media/D98l53EUYAEF39s.jpg" TargetMode="External" /><Relationship Id="rId127" Type="http://schemas.openxmlformats.org/officeDocument/2006/relationships/hyperlink" Target="https://pbs.twimg.com/media/D98l53EUYAEF39s.jpg" TargetMode="External" /><Relationship Id="rId128" Type="http://schemas.openxmlformats.org/officeDocument/2006/relationships/hyperlink" Target="https://pbs.twimg.com/media/D-AKbgOUwAA2gUJ.jpg" TargetMode="External" /><Relationship Id="rId129" Type="http://schemas.openxmlformats.org/officeDocument/2006/relationships/hyperlink" Target="https://pbs.twimg.com/media/D-AKbgOUwAA2gUJ.jpg" TargetMode="External" /><Relationship Id="rId130" Type="http://schemas.openxmlformats.org/officeDocument/2006/relationships/hyperlink" Target="https://pbs.twimg.com/media/D98zH5WUEAAuLIB.jpg" TargetMode="External" /><Relationship Id="rId131" Type="http://schemas.openxmlformats.org/officeDocument/2006/relationships/hyperlink" Target="https://pbs.twimg.com/media/D-AMzjCVUAAFxUI.jpg" TargetMode="External" /><Relationship Id="rId132" Type="http://schemas.openxmlformats.org/officeDocument/2006/relationships/hyperlink" Target="https://pbs.twimg.com/media/D-AKbgOUwAA2gUJ.jpg" TargetMode="External" /><Relationship Id="rId133" Type="http://schemas.openxmlformats.org/officeDocument/2006/relationships/hyperlink" Target="https://pbs.twimg.com/media/D-AKbgOUwAA2gUJ.jpg" TargetMode="External" /><Relationship Id="rId134" Type="http://schemas.openxmlformats.org/officeDocument/2006/relationships/hyperlink" Target="https://pbs.twimg.com/media/D-AKbgOUwAA2gUJ.jpg" TargetMode="External" /><Relationship Id="rId135" Type="http://schemas.openxmlformats.org/officeDocument/2006/relationships/hyperlink" Target="https://pbs.twimg.com/media/D-AKbgOUwAA2gUJ.jpg" TargetMode="External" /><Relationship Id="rId136" Type="http://schemas.openxmlformats.org/officeDocument/2006/relationships/hyperlink" Target="https://pbs.twimg.com/ext_tw_video_thumb/1143925395676266497/pu/img/NMW9R_tSb1wDrcnV.jpg" TargetMode="External" /><Relationship Id="rId137" Type="http://schemas.openxmlformats.org/officeDocument/2006/relationships/hyperlink" Target="https://pbs.twimg.com/tweet_video_thumb/D-APCa2WwAI6Ykw.jpg" TargetMode="External" /><Relationship Id="rId138" Type="http://schemas.openxmlformats.org/officeDocument/2006/relationships/hyperlink" Target="https://pbs.twimg.com/media/D9_3riZU4AEUI2G.jpg" TargetMode="External" /><Relationship Id="rId139" Type="http://schemas.openxmlformats.org/officeDocument/2006/relationships/hyperlink" Target="https://pbs.twimg.com/media/D9_znc_UEAAUshF.jpg" TargetMode="External" /><Relationship Id="rId140" Type="http://schemas.openxmlformats.org/officeDocument/2006/relationships/hyperlink" Target="https://pbs.twimg.com/media/D9_8vjIVUAEMMh6.jpg" TargetMode="External" /><Relationship Id="rId141" Type="http://schemas.openxmlformats.org/officeDocument/2006/relationships/hyperlink" Target="https://pbs.twimg.com/media/D93JZa-WkAABBXq.jpg" TargetMode="External" /><Relationship Id="rId142" Type="http://schemas.openxmlformats.org/officeDocument/2006/relationships/hyperlink" Target="https://pbs.twimg.com/media/D-APWGuU4AA3B0g.jpg" TargetMode="External" /><Relationship Id="rId143" Type="http://schemas.openxmlformats.org/officeDocument/2006/relationships/hyperlink" Target="https://pbs.twimg.com/media/D9_5B5-U0AA-o_T.jpg" TargetMode="External" /><Relationship Id="rId144" Type="http://schemas.openxmlformats.org/officeDocument/2006/relationships/hyperlink" Target="https://pbs.twimg.com/media/D-ALZcIUEAAv9di.jpg" TargetMode="External" /><Relationship Id="rId145" Type="http://schemas.openxmlformats.org/officeDocument/2006/relationships/hyperlink" Target="https://pbs.twimg.com/media/D-ALZcIUEAAv9di.jpg" TargetMode="External" /><Relationship Id="rId146" Type="http://schemas.openxmlformats.org/officeDocument/2006/relationships/hyperlink" Target="https://pbs.twimg.com/media/D-ALZcIUEAAv9di.jpg" TargetMode="External" /><Relationship Id="rId147" Type="http://schemas.openxmlformats.org/officeDocument/2006/relationships/hyperlink" Target="https://pbs.twimg.com/media/D-ALZcIUEAAv9di.jpg" TargetMode="External" /><Relationship Id="rId148" Type="http://schemas.openxmlformats.org/officeDocument/2006/relationships/hyperlink" Target="https://pbs.twimg.com/media/D-ALZcIUEAAv9di.jpg" TargetMode="External" /><Relationship Id="rId149" Type="http://schemas.openxmlformats.org/officeDocument/2006/relationships/hyperlink" Target="https://pbs.twimg.com/media/D95ln_wWsAADMNq.jpg" TargetMode="External" /><Relationship Id="rId150" Type="http://schemas.openxmlformats.org/officeDocument/2006/relationships/hyperlink" Target="https://pbs.twimg.com/media/D-ARnW6UIAAuMzF.jpg" TargetMode="External" /><Relationship Id="rId151" Type="http://schemas.openxmlformats.org/officeDocument/2006/relationships/hyperlink" Target="https://pbs.twimg.com/media/D9_1ZhyUIAA0uVV.jpg" TargetMode="External" /><Relationship Id="rId152" Type="http://schemas.openxmlformats.org/officeDocument/2006/relationships/hyperlink" Target="http://pbs.twimg.com/profile_images/1089774339115835392/s46VtCKT_normal.jpg" TargetMode="External" /><Relationship Id="rId153" Type="http://schemas.openxmlformats.org/officeDocument/2006/relationships/hyperlink" Target="http://pbs.twimg.com/profile_images/1134506269342146566/xASE94VG_normal.png" TargetMode="External" /><Relationship Id="rId154" Type="http://schemas.openxmlformats.org/officeDocument/2006/relationships/hyperlink" Target="http://pbs.twimg.com/profile_images/1097661591351259136/loYWXk1y_normal.jpg" TargetMode="External" /><Relationship Id="rId155" Type="http://schemas.openxmlformats.org/officeDocument/2006/relationships/hyperlink" Target="http://pbs.twimg.com/profile_images/1097661591351259136/loYWXk1y_normal.jpg" TargetMode="External" /><Relationship Id="rId156" Type="http://schemas.openxmlformats.org/officeDocument/2006/relationships/hyperlink" Target="http://pbs.twimg.com/profile_images/1097661591351259136/loYWXk1y_normal.jpg" TargetMode="External" /><Relationship Id="rId157" Type="http://schemas.openxmlformats.org/officeDocument/2006/relationships/hyperlink" Target="http://pbs.twimg.com/profile_images/1097661591351259136/loYWXk1y_normal.jpg" TargetMode="External" /><Relationship Id="rId158" Type="http://schemas.openxmlformats.org/officeDocument/2006/relationships/hyperlink" Target="https://pbs.twimg.com/media/D92r85QUYAAbQlk.jpg" TargetMode="External" /><Relationship Id="rId159" Type="http://schemas.openxmlformats.org/officeDocument/2006/relationships/hyperlink" Target="http://pbs.twimg.com/profile_images/997253832676540416/gLzqT748_normal.jpg" TargetMode="External" /><Relationship Id="rId160" Type="http://schemas.openxmlformats.org/officeDocument/2006/relationships/hyperlink" Target="http://pbs.twimg.com/profile_images/726312933781688321/TusFLskL_normal.jpg" TargetMode="External" /><Relationship Id="rId161" Type="http://schemas.openxmlformats.org/officeDocument/2006/relationships/hyperlink" Target="https://pbs.twimg.com/media/D94dQDyU4AA05E1.jpg" TargetMode="External" /><Relationship Id="rId162" Type="http://schemas.openxmlformats.org/officeDocument/2006/relationships/hyperlink" Target="http://pbs.twimg.com/profile_images/1010647180250570752/iry6z_Ir_normal.jpg" TargetMode="External" /><Relationship Id="rId163" Type="http://schemas.openxmlformats.org/officeDocument/2006/relationships/hyperlink" Target="http://pbs.twimg.com/profile_images/1141283044659290115/W42Debyp_normal.png" TargetMode="External" /><Relationship Id="rId164" Type="http://schemas.openxmlformats.org/officeDocument/2006/relationships/hyperlink" Target="https://pbs.twimg.com/media/D95XuTcVAAEdqvm.jpg" TargetMode="External" /><Relationship Id="rId165" Type="http://schemas.openxmlformats.org/officeDocument/2006/relationships/hyperlink" Target="http://pbs.twimg.com/profile_images/786513701583069184/OFb7pB3z_normal.jpg" TargetMode="External" /><Relationship Id="rId166" Type="http://schemas.openxmlformats.org/officeDocument/2006/relationships/hyperlink" Target="http://pbs.twimg.com/profile_images/786513701583069184/OFb7pB3z_normal.jpg" TargetMode="External" /><Relationship Id="rId167" Type="http://schemas.openxmlformats.org/officeDocument/2006/relationships/hyperlink" Target="https://pbs.twimg.com/media/D95xOYgWwAAKYvk.jpg" TargetMode="External" /><Relationship Id="rId168" Type="http://schemas.openxmlformats.org/officeDocument/2006/relationships/hyperlink" Target="http://pbs.twimg.com/profile_images/803999731739402241/xqgRKsIb_normal.jpg" TargetMode="External" /><Relationship Id="rId169" Type="http://schemas.openxmlformats.org/officeDocument/2006/relationships/hyperlink" Target="http://pbs.twimg.com/profile_images/803999731739402241/xqgRKsIb_normal.jpg" TargetMode="External" /><Relationship Id="rId170" Type="http://schemas.openxmlformats.org/officeDocument/2006/relationships/hyperlink" Target="https://pbs.twimg.com/media/D96DqNWWkAASWdc.jpg" TargetMode="External" /><Relationship Id="rId171" Type="http://schemas.openxmlformats.org/officeDocument/2006/relationships/hyperlink" Target="http://pbs.twimg.com/profile_images/947514552622628864/H8_vpXIp_normal.jpg" TargetMode="External" /><Relationship Id="rId172" Type="http://schemas.openxmlformats.org/officeDocument/2006/relationships/hyperlink" Target="http://pbs.twimg.com/profile_images/1004828933739642881/X0D67lAK_normal.jpg" TargetMode="External" /><Relationship Id="rId173" Type="http://schemas.openxmlformats.org/officeDocument/2006/relationships/hyperlink" Target="http://pbs.twimg.com/profile_images/1004828933739642881/X0D67lAK_normal.jpg" TargetMode="External" /><Relationship Id="rId174" Type="http://schemas.openxmlformats.org/officeDocument/2006/relationships/hyperlink" Target="http://pbs.twimg.com/profile_images/1117872870368006144/laOSUWQX_normal.jpg" TargetMode="External" /><Relationship Id="rId175" Type="http://schemas.openxmlformats.org/officeDocument/2006/relationships/hyperlink" Target="http://pbs.twimg.com/profile_images/954000566576807937/gAEDoYkh_normal.jpg" TargetMode="External" /><Relationship Id="rId176" Type="http://schemas.openxmlformats.org/officeDocument/2006/relationships/hyperlink" Target="https://pbs.twimg.com/tweet_video_thumb/D965VTlXoAEBV93.jpg" TargetMode="External" /><Relationship Id="rId177" Type="http://schemas.openxmlformats.org/officeDocument/2006/relationships/hyperlink" Target="https://pbs.twimg.com/tweet_video_thumb/D965VTlXoAEBV93.jpg" TargetMode="External" /><Relationship Id="rId178" Type="http://schemas.openxmlformats.org/officeDocument/2006/relationships/hyperlink" Target="https://pbs.twimg.com/tweet_video_thumb/D966_PGW4AIf-Z9.jpg" TargetMode="External" /><Relationship Id="rId179" Type="http://schemas.openxmlformats.org/officeDocument/2006/relationships/hyperlink" Target="https://pbs.twimg.com/media/D97ODKKUEAEdsc0.jpg" TargetMode="External" /><Relationship Id="rId180" Type="http://schemas.openxmlformats.org/officeDocument/2006/relationships/hyperlink" Target="https://pbs.twimg.com/media/D97YVjXUIAAXY_m.jpg" TargetMode="External" /><Relationship Id="rId181" Type="http://schemas.openxmlformats.org/officeDocument/2006/relationships/hyperlink" Target="http://pbs.twimg.com/profile_images/1040389930076327936/e9KXczX6_normal.jpg" TargetMode="External" /><Relationship Id="rId182" Type="http://schemas.openxmlformats.org/officeDocument/2006/relationships/hyperlink" Target="http://pbs.twimg.com/profile_images/1040389930076327936/e9KXczX6_normal.jpg" TargetMode="External" /><Relationship Id="rId183" Type="http://schemas.openxmlformats.org/officeDocument/2006/relationships/hyperlink" Target="http://pbs.twimg.com/profile_images/1073276806051086336/oyx_GN_w_normal.jpg" TargetMode="External" /><Relationship Id="rId184" Type="http://schemas.openxmlformats.org/officeDocument/2006/relationships/hyperlink" Target="https://pbs.twimg.com/media/D95b-vMW4AAUx9C.jpg" TargetMode="External" /><Relationship Id="rId185" Type="http://schemas.openxmlformats.org/officeDocument/2006/relationships/hyperlink" Target="http://pbs.twimg.com/profile_images/939567293033525248/qme0Ts3w_normal.jpg" TargetMode="External" /><Relationship Id="rId186" Type="http://schemas.openxmlformats.org/officeDocument/2006/relationships/hyperlink" Target="http://pbs.twimg.com/profile_images/661288346287779840/hVlzqsS9_normal.png" TargetMode="External" /><Relationship Id="rId187" Type="http://schemas.openxmlformats.org/officeDocument/2006/relationships/hyperlink" Target="http://pbs.twimg.com/profile_images/661288346287779840/hVlzqsS9_normal.png" TargetMode="External" /><Relationship Id="rId188" Type="http://schemas.openxmlformats.org/officeDocument/2006/relationships/hyperlink" Target="https://pbs.twimg.com/media/D98V-t5VUAA-Tq5.jpg" TargetMode="External" /><Relationship Id="rId189" Type="http://schemas.openxmlformats.org/officeDocument/2006/relationships/hyperlink" Target="http://pbs.twimg.com/profile_images/1136684833969541120/pANMG7T5_normal.png" TargetMode="External" /><Relationship Id="rId190" Type="http://schemas.openxmlformats.org/officeDocument/2006/relationships/hyperlink" Target="http://pbs.twimg.com/profile_images/1136684833969541120/pANMG7T5_normal.png" TargetMode="External" /><Relationship Id="rId191" Type="http://schemas.openxmlformats.org/officeDocument/2006/relationships/hyperlink" Target="https://pbs.twimg.com/media/D98zH5WUEAAuLIB.jpg" TargetMode="External" /><Relationship Id="rId192" Type="http://schemas.openxmlformats.org/officeDocument/2006/relationships/hyperlink" Target="https://pbs.twimg.com/media/D984-bTVAAAmyLN.jpg" TargetMode="External" /><Relationship Id="rId193" Type="http://schemas.openxmlformats.org/officeDocument/2006/relationships/hyperlink" Target="http://pbs.twimg.com/profile_images/1060029893948391424/ejwbzLs8_normal.jpg" TargetMode="External" /><Relationship Id="rId194" Type="http://schemas.openxmlformats.org/officeDocument/2006/relationships/hyperlink" Target="https://pbs.twimg.com/media/D99HZ3LUEAAkIAU.jpg" TargetMode="External" /><Relationship Id="rId195" Type="http://schemas.openxmlformats.org/officeDocument/2006/relationships/hyperlink" Target="https://pbs.twimg.com/media/D99jnOLUcAEpmfd.jpg" TargetMode="External" /><Relationship Id="rId196" Type="http://schemas.openxmlformats.org/officeDocument/2006/relationships/hyperlink" Target="https://pbs.twimg.com/media/D99kgzkW4AA90vJ.jpg" TargetMode="External" /><Relationship Id="rId197" Type="http://schemas.openxmlformats.org/officeDocument/2006/relationships/hyperlink" Target="https://pbs.twimg.com/media/D99kgzkW4AA90vJ.jpg" TargetMode="External" /><Relationship Id="rId198" Type="http://schemas.openxmlformats.org/officeDocument/2006/relationships/hyperlink" Target="http://pbs.twimg.com/profile_images/1130088773746868231/SWrhGrJd_normal.png" TargetMode="External" /><Relationship Id="rId199" Type="http://schemas.openxmlformats.org/officeDocument/2006/relationships/hyperlink" Target="http://pbs.twimg.com/profile_images/1133245030548697088/ChKnhl96_normal.png" TargetMode="External" /><Relationship Id="rId200" Type="http://schemas.openxmlformats.org/officeDocument/2006/relationships/hyperlink" Target="http://pbs.twimg.com/profile_images/1133245030548697088/ChKnhl96_normal.png" TargetMode="External" /><Relationship Id="rId201" Type="http://schemas.openxmlformats.org/officeDocument/2006/relationships/hyperlink" Target="http://pbs.twimg.com/profile_images/1133245030548697088/ChKnhl96_normal.png" TargetMode="External" /><Relationship Id="rId202" Type="http://schemas.openxmlformats.org/officeDocument/2006/relationships/hyperlink" Target="http://pbs.twimg.com/profile_images/1133245030548697088/ChKnhl96_normal.png" TargetMode="External" /><Relationship Id="rId203" Type="http://schemas.openxmlformats.org/officeDocument/2006/relationships/hyperlink" Target="http://pbs.twimg.com/profile_images/1133245030548697088/ChKnhl96_normal.png" TargetMode="External" /><Relationship Id="rId204" Type="http://schemas.openxmlformats.org/officeDocument/2006/relationships/hyperlink" Target="http://pbs.twimg.com/profile_images/1133245030548697088/ChKnhl96_normal.png" TargetMode="External" /><Relationship Id="rId205" Type="http://schemas.openxmlformats.org/officeDocument/2006/relationships/hyperlink" Target="http://pbs.twimg.com/profile_images/1133245030548697088/ChKnhl96_normal.png" TargetMode="External" /><Relationship Id="rId206" Type="http://schemas.openxmlformats.org/officeDocument/2006/relationships/hyperlink" Target="http://pbs.twimg.com/profile_images/1133245030548697088/ChKnhl96_normal.png" TargetMode="External" /><Relationship Id="rId207" Type="http://schemas.openxmlformats.org/officeDocument/2006/relationships/hyperlink" Target="http://pbs.twimg.com/profile_images/1133245030548697088/ChKnhl96_normal.png" TargetMode="External" /><Relationship Id="rId208" Type="http://schemas.openxmlformats.org/officeDocument/2006/relationships/hyperlink" Target="http://pbs.twimg.com/profile_images/1133245030548697088/ChKnhl96_normal.png" TargetMode="External" /><Relationship Id="rId209" Type="http://schemas.openxmlformats.org/officeDocument/2006/relationships/hyperlink" Target="http://pbs.twimg.com/profile_images/1133245030548697088/ChKnhl96_normal.png" TargetMode="External" /><Relationship Id="rId210" Type="http://schemas.openxmlformats.org/officeDocument/2006/relationships/hyperlink" Target="http://pbs.twimg.com/profile_images/1133245030548697088/ChKnhl96_normal.png" TargetMode="External" /><Relationship Id="rId211" Type="http://schemas.openxmlformats.org/officeDocument/2006/relationships/hyperlink" Target="http://pbs.twimg.com/profile_images/1133245030548697088/ChKnhl96_normal.png" TargetMode="External" /><Relationship Id="rId212" Type="http://schemas.openxmlformats.org/officeDocument/2006/relationships/hyperlink" Target="http://pbs.twimg.com/profile_images/1133245030548697088/ChKnhl96_normal.png" TargetMode="External" /><Relationship Id="rId213" Type="http://schemas.openxmlformats.org/officeDocument/2006/relationships/hyperlink" Target="http://pbs.twimg.com/profile_images/1133245030548697088/ChKnhl96_normal.png" TargetMode="External" /><Relationship Id="rId214" Type="http://schemas.openxmlformats.org/officeDocument/2006/relationships/hyperlink" Target="https://pbs.twimg.com/tweet_video_thumb/D93s_78XsAArUUQ.jpg" TargetMode="External" /><Relationship Id="rId215" Type="http://schemas.openxmlformats.org/officeDocument/2006/relationships/hyperlink" Target="https://pbs.twimg.com/tweet_video_thumb/D97YTpWVAAAmA-Q.jpg" TargetMode="External" /><Relationship Id="rId216" Type="http://schemas.openxmlformats.org/officeDocument/2006/relationships/hyperlink" Target="https://pbs.twimg.com/tweet_video_thumb/D9_Zp1iU8AI2qhq.jpg" TargetMode="External" /><Relationship Id="rId217" Type="http://schemas.openxmlformats.org/officeDocument/2006/relationships/hyperlink" Target="http://pbs.twimg.com/profile_images/2701376412/5473705428858105d66952f008601a9a_normal.jpeg" TargetMode="External" /><Relationship Id="rId218" Type="http://schemas.openxmlformats.org/officeDocument/2006/relationships/hyperlink" Target="http://pbs.twimg.com/profile_images/1127052296469340162/ZDjS21IA_normal.png" TargetMode="External" /><Relationship Id="rId219" Type="http://schemas.openxmlformats.org/officeDocument/2006/relationships/hyperlink" Target="http://pbs.twimg.com/profile_images/1127052296469340162/ZDjS21IA_normal.png" TargetMode="External" /><Relationship Id="rId220" Type="http://schemas.openxmlformats.org/officeDocument/2006/relationships/hyperlink" Target="https://pbs.twimg.com/media/D98zH5WUEAAuLIB.jpg" TargetMode="External" /><Relationship Id="rId221" Type="http://schemas.openxmlformats.org/officeDocument/2006/relationships/hyperlink" Target="https://pbs.twimg.com/media/D9_vI3aUIAIv2np.jpg" TargetMode="External" /><Relationship Id="rId222" Type="http://schemas.openxmlformats.org/officeDocument/2006/relationships/hyperlink" Target="https://pbs.twimg.com/media/D9_fP9XU0AAsNXW.jpg" TargetMode="External" /><Relationship Id="rId223" Type="http://schemas.openxmlformats.org/officeDocument/2006/relationships/hyperlink" Target="http://pbs.twimg.com/profile_images/998982774231977985/5xxBN6M6_normal.jpg" TargetMode="External" /><Relationship Id="rId224" Type="http://schemas.openxmlformats.org/officeDocument/2006/relationships/hyperlink" Target="https://pbs.twimg.com/tweet_video_thumb/D9_xZrhXUAEULBm.jpg" TargetMode="External" /><Relationship Id="rId225" Type="http://schemas.openxmlformats.org/officeDocument/2006/relationships/hyperlink" Target="https://pbs.twimg.com/media/D9_zhRrU8AIA5Mu.jpg" TargetMode="External" /><Relationship Id="rId226" Type="http://schemas.openxmlformats.org/officeDocument/2006/relationships/hyperlink" Target="https://pbs.twimg.com/tweet_video_thumb/D9_1uHbUYAEtboR.jpg" TargetMode="External" /><Relationship Id="rId227" Type="http://schemas.openxmlformats.org/officeDocument/2006/relationships/hyperlink" Target="https://pbs.twimg.com/media/D9_2AD1UEAALYMN.jpg" TargetMode="External" /><Relationship Id="rId228" Type="http://schemas.openxmlformats.org/officeDocument/2006/relationships/hyperlink" Target="https://pbs.twimg.com/media/D9_2jTeUwAEOxBC.jpg" TargetMode="External" /><Relationship Id="rId229" Type="http://schemas.openxmlformats.org/officeDocument/2006/relationships/hyperlink" Target="https://pbs.twimg.com/media/D9_2jTeUwAEOxBC.jpg" TargetMode="External" /><Relationship Id="rId230" Type="http://schemas.openxmlformats.org/officeDocument/2006/relationships/hyperlink" Target="https://pbs.twimg.com/media/D96aDf5UEAAs26B.jpg" TargetMode="External" /><Relationship Id="rId231" Type="http://schemas.openxmlformats.org/officeDocument/2006/relationships/hyperlink" Target="https://pbs.twimg.com/media/D9_4wAuXUAAKCcr.jpg" TargetMode="External" /><Relationship Id="rId232" Type="http://schemas.openxmlformats.org/officeDocument/2006/relationships/hyperlink" Target="https://pbs.twimg.com/media/D9_8ghRVUAEnxRs.jpg" TargetMode="External" /><Relationship Id="rId233" Type="http://schemas.openxmlformats.org/officeDocument/2006/relationships/hyperlink" Target="https://pbs.twimg.com/tweet_video_thumb/D9_8xwKU0AE_ykr.jpg" TargetMode="External" /><Relationship Id="rId234" Type="http://schemas.openxmlformats.org/officeDocument/2006/relationships/hyperlink" Target="https://pbs.twimg.com/media/D9_8731UcAcfVLD.jpg" TargetMode="External" /><Relationship Id="rId235" Type="http://schemas.openxmlformats.org/officeDocument/2006/relationships/hyperlink" Target="https://pbs.twimg.com/media/D9_lARDUcAAlRCZ.jpg" TargetMode="External" /><Relationship Id="rId236" Type="http://schemas.openxmlformats.org/officeDocument/2006/relationships/hyperlink" Target="https://pbs.twimg.com/media/D9_-D4CUYAEPUkj.jpg" TargetMode="External" /><Relationship Id="rId237" Type="http://schemas.openxmlformats.org/officeDocument/2006/relationships/hyperlink" Target="https://pbs.twimg.com/media/D9_-RzvUEAAktLp.jpg" TargetMode="External" /><Relationship Id="rId238" Type="http://schemas.openxmlformats.org/officeDocument/2006/relationships/hyperlink" Target="http://pbs.twimg.com/profile_images/1103533557027266560/bhswB84__normal.jpg" TargetMode="External" /><Relationship Id="rId239" Type="http://schemas.openxmlformats.org/officeDocument/2006/relationships/hyperlink" Target="http://pbs.twimg.com/profile_images/1103533557027266560/bhswB84__normal.jpg" TargetMode="External" /><Relationship Id="rId240" Type="http://schemas.openxmlformats.org/officeDocument/2006/relationships/hyperlink" Target="http://pbs.twimg.com/profile_images/1096170523325693952/u5ykF5y3_normal.jpg" TargetMode="External" /><Relationship Id="rId241" Type="http://schemas.openxmlformats.org/officeDocument/2006/relationships/hyperlink" Target="http://pbs.twimg.com/profile_images/883023371151323140/trUNIaC8_normal.jpg" TargetMode="External" /><Relationship Id="rId242" Type="http://schemas.openxmlformats.org/officeDocument/2006/relationships/hyperlink" Target="https://pbs.twimg.com/media/D-AAaL9UcAEkbK3.jpg" TargetMode="External" /><Relationship Id="rId243" Type="http://schemas.openxmlformats.org/officeDocument/2006/relationships/hyperlink" Target="https://pbs.twimg.com/media/D-ABreOUIAATsxM.jpg" TargetMode="External" /><Relationship Id="rId244" Type="http://schemas.openxmlformats.org/officeDocument/2006/relationships/hyperlink" Target="https://pbs.twimg.com/media/D98u68rVAAEMtg4.jpg" TargetMode="External" /><Relationship Id="rId245" Type="http://schemas.openxmlformats.org/officeDocument/2006/relationships/hyperlink" Target="https://pbs.twimg.com/media/D-AByiAVAAAzoW0.jpg" TargetMode="External" /><Relationship Id="rId246" Type="http://schemas.openxmlformats.org/officeDocument/2006/relationships/hyperlink" Target="https://pbs.twimg.com/media/D-ACXO3VUAEuWez.jpg" TargetMode="External" /><Relationship Id="rId247" Type="http://schemas.openxmlformats.org/officeDocument/2006/relationships/hyperlink" Target="http://pbs.twimg.com/profile_images/1130299522670743552/WR6yM-c1_normal.jpg" TargetMode="External" /><Relationship Id="rId248" Type="http://schemas.openxmlformats.org/officeDocument/2006/relationships/hyperlink" Target="http://pbs.twimg.com/profile_images/1130299522670743552/WR6yM-c1_normal.jpg" TargetMode="External" /><Relationship Id="rId249" Type="http://schemas.openxmlformats.org/officeDocument/2006/relationships/hyperlink" Target="https://pbs.twimg.com/media/D-ACU6GUIAEHt1r.jpg" TargetMode="External" /><Relationship Id="rId250" Type="http://schemas.openxmlformats.org/officeDocument/2006/relationships/hyperlink" Target="https://pbs.twimg.com/media/D-ADd0IXkAAMDyu.jpg" TargetMode="External" /><Relationship Id="rId251" Type="http://schemas.openxmlformats.org/officeDocument/2006/relationships/hyperlink" Target="https://pbs.twimg.com/media/D-ADiJXUwAExp1X.jpg" TargetMode="External" /><Relationship Id="rId252" Type="http://schemas.openxmlformats.org/officeDocument/2006/relationships/hyperlink" Target="http://pbs.twimg.com/profile_images/1141360952417378304/DCnoPVfC_normal.jpg" TargetMode="External" /><Relationship Id="rId253" Type="http://schemas.openxmlformats.org/officeDocument/2006/relationships/hyperlink" Target="http://pbs.twimg.com/profile_images/1084997082191224834/HRZgzbC1_normal.jpg" TargetMode="External" /><Relationship Id="rId254" Type="http://schemas.openxmlformats.org/officeDocument/2006/relationships/hyperlink" Target="https://pbs.twimg.com/media/D-AEfkeUIAAH8wK.jpg" TargetMode="External" /><Relationship Id="rId255" Type="http://schemas.openxmlformats.org/officeDocument/2006/relationships/hyperlink" Target="http://pbs.twimg.com/profile_images/786995996714729472/tSaBqNEt_normal.jpg" TargetMode="External" /><Relationship Id="rId256" Type="http://schemas.openxmlformats.org/officeDocument/2006/relationships/hyperlink" Target="https://pbs.twimg.com/media/D98xp9AUIAA6cBQ.jpg" TargetMode="External" /><Relationship Id="rId257" Type="http://schemas.openxmlformats.org/officeDocument/2006/relationships/hyperlink" Target="https://pbs.twimg.com/media/D-AEwJWUEAAfWrD.jpg" TargetMode="External" /><Relationship Id="rId258" Type="http://schemas.openxmlformats.org/officeDocument/2006/relationships/hyperlink" Target="https://pbs.twimg.com/media/D-AE6GAUwAAU1Qs.jpg" TargetMode="External" /><Relationship Id="rId259" Type="http://schemas.openxmlformats.org/officeDocument/2006/relationships/hyperlink" Target="http://pbs.twimg.com/profile_images/1044366558397693953/xCX7U0Wp_normal.jpg" TargetMode="External" /><Relationship Id="rId260" Type="http://schemas.openxmlformats.org/officeDocument/2006/relationships/hyperlink" Target="https://pbs.twimg.com/media/D-AFPfcUwAADn52.jpg" TargetMode="External" /><Relationship Id="rId261" Type="http://schemas.openxmlformats.org/officeDocument/2006/relationships/hyperlink" Target="https://pbs.twimg.com/media/D95v4w2XkAAJaVr.jpg" TargetMode="External" /><Relationship Id="rId262" Type="http://schemas.openxmlformats.org/officeDocument/2006/relationships/hyperlink" Target="https://pbs.twimg.com/media/D95v4w2XkAAJaVr.jpg" TargetMode="External" /><Relationship Id="rId263" Type="http://schemas.openxmlformats.org/officeDocument/2006/relationships/hyperlink" Target="https://pbs.twimg.com/media/D-AFSL8UIAA7fVQ.jpg" TargetMode="External" /><Relationship Id="rId264" Type="http://schemas.openxmlformats.org/officeDocument/2006/relationships/hyperlink" Target="https://pbs.twimg.com/media/D-AGAAPVAAAO4oz.jpg" TargetMode="External" /><Relationship Id="rId265" Type="http://schemas.openxmlformats.org/officeDocument/2006/relationships/hyperlink" Target="https://pbs.twimg.com/media/D-AGT7XUIAAk910.jpg" TargetMode="External" /><Relationship Id="rId266" Type="http://schemas.openxmlformats.org/officeDocument/2006/relationships/hyperlink" Target="http://pbs.twimg.com/profile_images/1128826628212174848/1edadQX3_normal.jpg" TargetMode="External" /><Relationship Id="rId267" Type="http://schemas.openxmlformats.org/officeDocument/2006/relationships/hyperlink" Target="http://pbs.twimg.com/profile_images/937213356359942144/KNDUWNXl_normal.jpg" TargetMode="External" /><Relationship Id="rId268" Type="http://schemas.openxmlformats.org/officeDocument/2006/relationships/hyperlink" Target="https://pbs.twimg.com/media/D98zH5WUEAAuLIB.jpg" TargetMode="External" /><Relationship Id="rId269" Type="http://schemas.openxmlformats.org/officeDocument/2006/relationships/hyperlink" Target="https://pbs.twimg.com/media/D-AHdk9U8AAi8Oc.jpg" TargetMode="External" /><Relationship Id="rId270" Type="http://schemas.openxmlformats.org/officeDocument/2006/relationships/hyperlink" Target="https://pbs.twimg.com/media/D-AHw6pU4AAyv4i.jpg" TargetMode="External" /><Relationship Id="rId271" Type="http://schemas.openxmlformats.org/officeDocument/2006/relationships/hyperlink" Target="https://pbs.twimg.com/tweet_video_thumb/D-AIIRDW4AMdr3t.jpg" TargetMode="External" /><Relationship Id="rId272" Type="http://schemas.openxmlformats.org/officeDocument/2006/relationships/hyperlink" Target="https://pbs.twimg.com/media/D976wkWVAAE5V9o.jpg" TargetMode="External" /><Relationship Id="rId273" Type="http://schemas.openxmlformats.org/officeDocument/2006/relationships/hyperlink" Target="https://pbs.twimg.com/media/D9_-aS6VUAkoa1B.jpg" TargetMode="External" /><Relationship Id="rId274" Type="http://schemas.openxmlformats.org/officeDocument/2006/relationships/hyperlink" Target="https://pbs.twimg.com/media/D9_-aS6VUAkoa1B.jpg" TargetMode="External" /><Relationship Id="rId275" Type="http://schemas.openxmlformats.org/officeDocument/2006/relationships/hyperlink" Target="https://pbs.twimg.com/media/D9__4wPUwAgWfjS.jpg" TargetMode="External" /><Relationship Id="rId276" Type="http://schemas.openxmlformats.org/officeDocument/2006/relationships/hyperlink" Target="https://pbs.twimg.com/media/D-AIfnwVUAARMyk.jpg" TargetMode="External" /><Relationship Id="rId277" Type="http://schemas.openxmlformats.org/officeDocument/2006/relationships/hyperlink" Target="https://pbs.twimg.com/media/D-AI8UDUwAAV0zJ.jpg" TargetMode="External" /><Relationship Id="rId278" Type="http://schemas.openxmlformats.org/officeDocument/2006/relationships/hyperlink" Target="https://pbs.twimg.com/tweet_video_thumb/D91xUc_XoAIaqD1.jpg" TargetMode="External" /><Relationship Id="rId279" Type="http://schemas.openxmlformats.org/officeDocument/2006/relationships/hyperlink" Target="https://pbs.twimg.com/media/D9_5R0tUYAIYbg-.jpg" TargetMode="External" /><Relationship Id="rId280" Type="http://schemas.openxmlformats.org/officeDocument/2006/relationships/hyperlink" Target="https://pbs.twimg.com/media/D-AJQu0U0AE-zZv.jpg" TargetMode="External" /><Relationship Id="rId281" Type="http://schemas.openxmlformats.org/officeDocument/2006/relationships/hyperlink" Target="http://pbs.twimg.com/profile_images/1126267392290709506/gwwLd9VL_normal.jpg" TargetMode="External" /><Relationship Id="rId282" Type="http://schemas.openxmlformats.org/officeDocument/2006/relationships/hyperlink" Target="https://pbs.twimg.com/media/D9_fP9XU0AAsNXW.jpg" TargetMode="External" /><Relationship Id="rId283" Type="http://schemas.openxmlformats.org/officeDocument/2006/relationships/hyperlink" Target="https://pbs.twimg.com/media/D-AJf9CUwAAvSJX.jpg" TargetMode="External" /><Relationship Id="rId284" Type="http://schemas.openxmlformats.org/officeDocument/2006/relationships/hyperlink" Target="https://pbs.twimg.com/media/D-AJunrXsAMck50.jpg" TargetMode="External" /><Relationship Id="rId285" Type="http://schemas.openxmlformats.org/officeDocument/2006/relationships/hyperlink" Target="http://pbs.twimg.com/profile_images/1142438395366518786/QwzcaV-J_normal.jpg" TargetMode="External" /><Relationship Id="rId286" Type="http://schemas.openxmlformats.org/officeDocument/2006/relationships/hyperlink" Target="https://pbs.twimg.com/tweet_video_thumb/D-AKCwmVUAA-fCL.jpg" TargetMode="External" /><Relationship Id="rId287" Type="http://schemas.openxmlformats.org/officeDocument/2006/relationships/hyperlink" Target="https://pbs.twimg.com/media/D98V1tuU4AEHrmP.jpg" TargetMode="External" /><Relationship Id="rId288" Type="http://schemas.openxmlformats.org/officeDocument/2006/relationships/hyperlink" Target="https://pbs.twimg.com/media/D-AKwTUUIAADZsU.jpg" TargetMode="External" /><Relationship Id="rId289" Type="http://schemas.openxmlformats.org/officeDocument/2006/relationships/hyperlink" Target="https://pbs.twimg.com/media/D-AKzHQVAAABp-J.jpg" TargetMode="External" /><Relationship Id="rId290" Type="http://schemas.openxmlformats.org/officeDocument/2006/relationships/hyperlink" Target="https://pbs.twimg.com/media/D96uM8ZWsAAovx2.jpg" TargetMode="External" /><Relationship Id="rId291" Type="http://schemas.openxmlformats.org/officeDocument/2006/relationships/hyperlink" Target="https://pbs.twimg.com/media/D-AKzTVVUAAQlzC.jpg" TargetMode="External" /><Relationship Id="rId292" Type="http://schemas.openxmlformats.org/officeDocument/2006/relationships/hyperlink" Target="http://pbs.twimg.com/profile_images/1105169724604854275/hdFwU0Po_normal.jpg" TargetMode="External" /><Relationship Id="rId293" Type="http://schemas.openxmlformats.org/officeDocument/2006/relationships/hyperlink" Target="https://pbs.twimg.com/media/D-ALBIaU4AAl_oH.jpg" TargetMode="External" /><Relationship Id="rId294" Type="http://schemas.openxmlformats.org/officeDocument/2006/relationships/hyperlink" Target="http://pbs.twimg.com/profile_images/1098039129579888641/vgWlExGZ_normal.jpg" TargetMode="External" /><Relationship Id="rId295" Type="http://schemas.openxmlformats.org/officeDocument/2006/relationships/hyperlink" Target="https://pbs.twimg.com/media/D-ALoGvUcAAHQQ3.jpg" TargetMode="External" /><Relationship Id="rId296" Type="http://schemas.openxmlformats.org/officeDocument/2006/relationships/hyperlink" Target="https://pbs.twimg.com/tweet_video_thumb/D92paHjU4AAc5Bk.jpg" TargetMode="External" /><Relationship Id="rId297" Type="http://schemas.openxmlformats.org/officeDocument/2006/relationships/hyperlink" Target="https://pbs.twimg.com/media/D-ALGRsUYAAAo9G.jpg" TargetMode="External" /><Relationship Id="rId298" Type="http://schemas.openxmlformats.org/officeDocument/2006/relationships/hyperlink" Target="https://pbs.twimg.com/tweet_video_thumb/D92paHjU4AAc5Bk.jpg" TargetMode="External" /><Relationship Id="rId299" Type="http://schemas.openxmlformats.org/officeDocument/2006/relationships/hyperlink" Target="https://pbs.twimg.com/media/D91Atp4WsAIDqie.jpg" TargetMode="External" /><Relationship Id="rId300" Type="http://schemas.openxmlformats.org/officeDocument/2006/relationships/hyperlink" Target="https://pbs.twimg.com/media/D-ANI6UU8AADgYk.jpg" TargetMode="External" /><Relationship Id="rId301" Type="http://schemas.openxmlformats.org/officeDocument/2006/relationships/hyperlink" Target="http://pbs.twimg.com/profile_images/790620942271590400/LmvMVKpo_normal.jpg" TargetMode="External" /><Relationship Id="rId302" Type="http://schemas.openxmlformats.org/officeDocument/2006/relationships/hyperlink" Target="http://pbs.twimg.com/profile_images/1091525892919177218/OkDdXDxl_normal.jpg" TargetMode="External" /><Relationship Id="rId303" Type="http://schemas.openxmlformats.org/officeDocument/2006/relationships/hyperlink" Target="https://pbs.twimg.com/media/D-ANh3TUIAAUpsg.jpg" TargetMode="External" /><Relationship Id="rId304" Type="http://schemas.openxmlformats.org/officeDocument/2006/relationships/hyperlink" Target="https://pbs.twimg.com/media/D-ANinPUcAAnygh.jpg" TargetMode="External" /><Relationship Id="rId305" Type="http://schemas.openxmlformats.org/officeDocument/2006/relationships/hyperlink" Target="https://pbs.twimg.com/media/D-ANnlKUYAARufR.jpg" TargetMode="External" /><Relationship Id="rId306" Type="http://schemas.openxmlformats.org/officeDocument/2006/relationships/hyperlink" Target="https://pbs.twimg.com/media/D-ANzxrU0AALH0e.jpg" TargetMode="External" /><Relationship Id="rId307" Type="http://schemas.openxmlformats.org/officeDocument/2006/relationships/hyperlink" Target="http://pbs.twimg.com/profile_images/972641181871017985/icoQ2vYH_normal.jpg" TargetMode="External" /><Relationship Id="rId308" Type="http://schemas.openxmlformats.org/officeDocument/2006/relationships/hyperlink" Target="http://pbs.twimg.com/profile_images/972641181871017985/icoQ2vYH_normal.jpg" TargetMode="External" /><Relationship Id="rId309" Type="http://schemas.openxmlformats.org/officeDocument/2006/relationships/hyperlink" Target="http://pbs.twimg.com/profile_images/1439969465/Horowitz_Neil2_normal.jpg" TargetMode="External" /><Relationship Id="rId310" Type="http://schemas.openxmlformats.org/officeDocument/2006/relationships/hyperlink" Target="http://pbs.twimg.com/profile_images/1027794021513654273/qxLGaw-m_normal.jpg" TargetMode="External" /><Relationship Id="rId311" Type="http://schemas.openxmlformats.org/officeDocument/2006/relationships/hyperlink" Target="http://pbs.twimg.com/profile_images/1027794021513654273/qxLGaw-m_normal.jpg" TargetMode="External" /><Relationship Id="rId312" Type="http://schemas.openxmlformats.org/officeDocument/2006/relationships/hyperlink" Target="http://pbs.twimg.com/profile_images/1027794021513654273/qxLGaw-m_normal.jpg" TargetMode="External" /><Relationship Id="rId313" Type="http://schemas.openxmlformats.org/officeDocument/2006/relationships/hyperlink" Target="http://pbs.twimg.com/profile_images/1027794021513654273/qxLGaw-m_normal.jpg" TargetMode="External" /><Relationship Id="rId314" Type="http://schemas.openxmlformats.org/officeDocument/2006/relationships/hyperlink" Target="http://pbs.twimg.com/profile_images/1027794021513654273/qxLGaw-m_normal.jpg" TargetMode="External" /><Relationship Id="rId315" Type="http://schemas.openxmlformats.org/officeDocument/2006/relationships/hyperlink" Target="http://pbs.twimg.com/profile_images/1027794021513654273/qxLGaw-m_normal.jpg" TargetMode="External" /><Relationship Id="rId316" Type="http://schemas.openxmlformats.org/officeDocument/2006/relationships/hyperlink" Target="https://pbs.twimg.com/media/D98l53EUYAEF39s.jpg" TargetMode="External" /><Relationship Id="rId317" Type="http://schemas.openxmlformats.org/officeDocument/2006/relationships/hyperlink" Target="http://pbs.twimg.com/profile_images/1107448659933913088/aTlE3NhA_normal.jpg" TargetMode="External" /><Relationship Id="rId318" Type="http://schemas.openxmlformats.org/officeDocument/2006/relationships/hyperlink" Target="https://pbs.twimg.com/media/D-AKbgOUwAA2gUJ.jpg" TargetMode="External" /><Relationship Id="rId319" Type="http://schemas.openxmlformats.org/officeDocument/2006/relationships/hyperlink" Target="http://pbs.twimg.com/profile_images/1096170523325693952/u5ykF5y3_normal.jpg" TargetMode="External" /><Relationship Id="rId320" Type="http://schemas.openxmlformats.org/officeDocument/2006/relationships/hyperlink" Target="https://pbs.twimg.com/media/D-AKbgOUwAA2gUJ.jpg" TargetMode="External" /><Relationship Id="rId321" Type="http://schemas.openxmlformats.org/officeDocument/2006/relationships/hyperlink" Target="https://pbs.twimg.com/media/D-AKbgOUwAA2gUJ.jpg" TargetMode="External" /><Relationship Id="rId322" Type="http://schemas.openxmlformats.org/officeDocument/2006/relationships/hyperlink" Target="https://pbs.twimg.com/media/D98l53EUYAEF39s.jpg" TargetMode="External" /><Relationship Id="rId323" Type="http://schemas.openxmlformats.org/officeDocument/2006/relationships/hyperlink" Target="https://pbs.twimg.com/media/D98l53EUYAEF39s.jpg" TargetMode="External" /><Relationship Id="rId324" Type="http://schemas.openxmlformats.org/officeDocument/2006/relationships/hyperlink" Target="https://pbs.twimg.com/media/D98l53EUYAEF39s.jpg" TargetMode="External" /><Relationship Id="rId325" Type="http://schemas.openxmlformats.org/officeDocument/2006/relationships/hyperlink" Target="http://pbs.twimg.com/profile_images/1107448659933913088/aTlE3NhA_normal.jpg" TargetMode="External" /><Relationship Id="rId326" Type="http://schemas.openxmlformats.org/officeDocument/2006/relationships/hyperlink" Target="https://pbs.twimg.com/media/D-AKbgOUwAA2gUJ.jpg" TargetMode="External" /><Relationship Id="rId327" Type="http://schemas.openxmlformats.org/officeDocument/2006/relationships/hyperlink" Target="https://pbs.twimg.com/media/D-AKbgOUwAA2gUJ.jpg" TargetMode="External" /><Relationship Id="rId328" Type="http://schemas.openxmlformats.org/officeDocument/2006/relationships/hyperlink" Target="https://pbs.twimg.com/media/D98zH5WUEAAuLIB.jpg" TargetMode="External" /><Relationship Id="rId329" Type="http://schemas.openxmlformats.org/officeDocument/2006/relationships/hyperlink" Target="https://pbs.twimg.com/media/D-AMzjCVUAAFxUI.jpg" TargetMode="External" /><Relationship Id="rId330" Type="http://schemas.openxmlformats.org/officeDocument/2006/relationships/hyperlink" Target="https://pbs.twimg.com/media/D-AKbgOUwAA2gUJ.jpg" TargetMode="External" /><Relationship Id="rId331" Type="http://schemas.openxmlformats.org/officeDocument/2006/relationships/hyperlink" Target="https://pbs.twimg.com/media/D-AKbgOUwAA2gUJ.jpg" TargetMode="External" /><Relationship Id="rId332" Type="http://schemas.openxmlformats.org/officeDocument/2006/relationships/hyperlink" Target="https://pbs.twimg.com/media/D-AKbgOUwAA2gUJ.jpg" TargetMode="External" /><Relationship Id="rId333" Type="http://schemas.openxmlformats.org/officeDocument/2006/relationships/hyperlink" Target="https://pbs.twimg.com/media/D-AKbgOUwAA2gUJ.jpg" TargetMode="External" /><Relationship Id="rId334" Type="http://schemas.openxmlformats.org/officeDocument/2006/relationships/hyperlink" Target="https://pbs.twimg.com/ext_tw_video_thumb/1143925395676266497/pu/img/NMW9R_tSb1wDrcnV.jpg" TargetMode="External" /><Relationship Id="rId335" Type="http://schemas.openxmlformats.org/officeDocument/2006/relationships/hyperlink" Target="http://pbs.twimg.com/profile_images/1107448659933913088/aTlE3NhA_normal.jpg" TargetMode="External" /><Relationship Id="rId336" Type="http://schemas.openxmlformats.org/officeDocument/2006/relationships/hyperlink" Target="http://pbs.twimg.com/profile_images/1107448659933913088/aTlE3NhA_normal.jpg" TargetMode="External" /><Relationship Id="rId337" Type="http://schemas.openxmlformats.org/officeDocument/2006/relationships/hyperlink" Target="http://pbs.twimg.com/profile_images/1107448659933913088/aTlE3NhA_normal.jpg" TargetMode="External" /><Relationship Id="rId338" Type="http://schemas.openxmlformats.org/officeDocument/2006/relationships/hyperlink" Target="http://pbs.twimg.com/profile_images/1107448659933913088/aTlE3NhA_normal.jpg" TargetMode="External" /><Relationship Id="rId339" Type="http://schemas.openxmlformats.org/officeDocument/2006/relationships/hyperlink" Target="http://pbs.twimg.com/profile_images/1107448659933913088/aTlE3NhA_normal.jpg" TargetMode="External" /><Relationship Id="rId340" Type="http://schemas.openxmlformats.org/officeDocument/2006/relationships/hyperlink" Target="http://pbs.twimg.com/profile_images/1107448659933913088/aTlE3NhA_normal.jpg" TargetMode="External" /><Relationship Id="rId341" Type="http://schemas.openxmlformats.org/officeDocument/2006/relationships/hyperlink" Target="http://pbs.twimg.com/profile_images/1107448659933913088/aTlE3NhA_normal.jpg" TargetMode="External" /><Relationship Id="rId342" Type="http://schemas.openxmlformats.org/officeDocument/2006/relationships/hyperlink" Target="http://pbs.twimg.com/profile_images/1107448659933913088/aTlE3NhA_normal.jpg" TargetMode="External" /><Relationship Id="rId343" Type="http://schemas.openxmlformats.org/officeDocument/2006/relationships/hyperlink" Target="http://pbs.twimg.com/profile_images/1107448659933913088/aTlE3NhA_normal.jpg" TargetMode="External" /><Relationship Id="rId344" Type="http://schemas.openxmlformats.org/officeDocument/2006/relationships/hyperlink" Target="http://pbs.twimg.com/profile_images/1107448659933913088/aTlE3NhA_normal.jpg" TargetMode="External" /><Relationship Id="rId345" Type="http://schemas.openxmlformats.org/officeDocument/2006/relationships/hyperlink" Target="http://pbs.twimg.com/profile_images/1123554915849318400/kPfjGN0C_normal.jpg" TargetMode="External" /><Relationship Id="rId346" Type="http://schemas.openxmlformats.org/officeDocument/2006/relationships/hyperlink" Target="http://pbs.twimg.com/profile_images/1123554915849318400/kPfjGN0C_normal.jpg" TargetMode="External" /><Relationship Id="rId347" Type="http://schemas.openxmlformats.org/officeDocument/2006/relationships/hyperlink" Target="http://pbs.twimg.com/profile_images/1123554915849318400/kPfjGN0C_normal.jpg" TargetMode="External" /><Relationship Id="rId348" Type="http://schemas.openxmlformats.org/officeDocument/2006/relationships/hyperlink" Target="http://pbs.twimg.com/profile_images/1123554915849318400/kPfjGN0C_normal.jpg" TargetMode="External" /><Relationship Id="rId349" Type="http://schemas.openxmlformats.org/officeDocument/2006/relationships/hyperlink" Target="http://pbs.twimg.com/profile_images/1123554915849318400/kPfjGN0C_normal.jpg" TargetMode="External" /><Relationship Id="rId350" Type="http://schemas.openxmlformats.org/officeDocument/2006/relationships/hyperlink" Target="http://pbs.twimg.com/profile_images/1123554915849318400/kPfjGN0C_normal.jpg" TargetMode="External" /><Relationship Id="rId351" Type="http://schemas.openxmlformats.org/officeDocument/2006/relationships/hyperlink" Target="http://pbs.twimg.com/profile_images/1123554915849318400/kPfjGN0C_normal.jpg" TargetMode="External" /><Relationship Id="rId352" Type="http://schemas.openxmlformats.org/officeDocument/2006/relationships/hyperlink" Target="http://pbs.twimg.com/profile_images/1123554915849318400/kPfjGN0C_normal.jpg" TargetMode="External" /><Relationship Id="rId353" Type="http://schemas.openxmlformats.org/officeDocument/2006/relationships/hyperlink" Target="http://pbs.twimg.com/profile_images/1040292584118091776/iYeHN2fH_normal.jpg" TargetMode="External" /><Relationship Id="rId354" Type="http://schemas.openxmlformats.org/officeDocument/2006/relationships/hyperlink" Target="https://pbs.twimg.com/tweet_video_thumb/D-APCa2WwAI6Ykw.jpg" TargetMode="External" /><Relationship Id="rId355" Type="http://schemas.openxmlformats.org/officeDocument/2006/relationships/hyperlink" Target="http://pbs.twimg.com/profile_images/1060277447197949967/GhxJMGoh_normal.jpg" TargetMode="External" /><Relationship Id="rId356" Type="http://schemas.openxmlformats.org/officeDocument/2006/relationships/hyperlink" Target="http://pbs.twimg.com/profile_images/1060277447197949967/GhxJMGoh_normal.jpg" TargetMode="External" /><Relationship Id="rId357" Type="http://schemas.openxmlformats.org/officeDocument/2006/relationships/hyperlink" Target="http://pbs.twimg.com/profile_images/1060277447197949967/GhxJMGoh_normal.jpg" TargetMode="External" /><Relationship Id="rId358" Type="http://schemas.openxmlformats.org/officeDocument/2006/relationships/hyperlink" Target="http://pbs.twimg.com/profile_images/1060277447197949967/GhxJMGoh_normal.jpg" TargetMode="External" /><Relationship Id="rId359" Type="http://schemas.openxmlformats.org/officeDocument/2006/relationships/hyperlink" Target="https://pbs.twimg.com/media/D9_3riZU4AEUI2G.jpg" TargetMode="External" /><Relationship Id="rId360" Type="http://schemas.openxmlformats.org/officeDocument/2006/relationships/hyperlink" Target="http://pbs.twimg.com/profile_images/1060277447197949967/GhxJMGoh_normal.jpg" TargetMode="External" /><Relationship Id="rId361" Type="http://schemas.openxmlformats.org/officeDocument/2006/relationships/hyperlink" Target="http://pbs.twimg.com/profile_images/1060277447197949967/GhxJMGoh_normal.jpg" TargetMode="External" /><Relationship Id="rId362" Type="http://schemas.openxmlformats.org/officeDocument/2006/relationships/hyperlink" Target="http://pbs.twimg.com/profile_images/1060277447197949967/GhxJMGoh_normal.jpg" TargetMode="External" /><Relationship Id="rId363" Type="http://schemas.openxmlformats.org/officeDocument/2006/relationships/hyperlink" Target="http://pbs.twimg.com/profile_images/1060277447197949967/GhxJMGoh_normal.jpg" TargetMode="External" /><Relationship Id="rId364" Type="http://schemas.openxmlformats.org/officeDocument/2006/relationships/hyperlink" Target="http://pbs.twimg.com/profile_images/959431892083896321/5rnPkNc1_normal.jpg" TargetMode="External" /><Relationship Id="rId365" Type="http://schemas.openxmlformats.org/officeDocument/2006/relationships/hyperlink" Target="http://pbs.twimg.com/profile_images/959431892083896321/5rnPkNc1_normal.jpg" TargetMode="External" /><Relationship Id="rId366" Type="http://schemas.openxmlformats.org/officeDocument/2006/relationships/hyperlink" Target="http://pbs.twimg.com/profile_images/1049398125188849666/qyTLnrl7_normal.jpg" TargetMode="External" /><Relationship Id="rId367" Type="http://schemas.openxmlformats.org/officeDocument/2006/relationships/hyperlink" Target="http://pbs.twimg.com/profile_images/972641181871017985/icoQ2vYH_normal.jpg" TargetMode="External" /><Relationship Id="rId368" Type="http://schemas.openxmlformats.org/officeDocument/2006/relationships/hyperlink" Target="http://pbs.twimg.com/profile_images/937438441595432961/5wCj0GbP_normal.jpg" TargetMode="External" /><Relationship Id="rId369" Type="http://schemas.openxmlformats.org/officeDocument/2006/relationships/hyperlink" Target="http://pbs.twimg.com/profile_images/972641181871017985/icoQ2vYH_normal.jpg" TargetMode="External" /><Relationship Id="rId370" Type="http://schemas.openxmlformats.org/officeDocument/2006/relationships/hyperlink" Target="http://pbs.twimg.com/profile_images/937438441595432961/5wCj0GbP_normal.jpg" TargetMode="External" /><Relationship Id="rId371" Type="http://schemas.openxmlformats.org/officeDocument/2006/relationships/hyperlink" Target="http://pbs.twimg.com/profile_images/972641181871017985/icoQ2vYH_normal.jpg" TargetMode="External" /><Relationship Id="rId372" Type="http://schemas.openxmlformats.org/officeDocument/2006/relationships/hyperlink" Target="http://pbs.twimg.com/profile_images/937438441595432961/5wCj0GbP_normal.jpg" TargetMode="External" /><Relationship Id="rId373" Type="http://schemas.openxmlformats.org/officeDocument/2006/relationships/hyperlink" Target="http://pbs.twimg.com/profile_images/937438441595432961/5wCj0GbP_normal.jpg" TargetMode="External" /><Relationship Id="rId374" Type="http://schemas.openxmlformats.org/officeDocument/2006/relationships/hyperlink" Target="http://pbs.twimg.com/profile_images/897594168549064705/P_hzn7pv_normal.jpg" TargetMode="External" /><Relationship Id="rId375" Type="http://schemas.openxmlformats.org/officeDocument/2006/relationships/hyperlink" Target="https://pbs.twimg.com/media/D9_znc_UEAAUshF.jpg" TargetMode="External" /><Relationship Id="rId376" Type="http://schemas.openxmlformats.org/officeDocument/2006/relationships/hyperlink" Target="https://pbs.twimg.com/media/D9_8vjIVUAEMMh6.jpg" TargetMode="External" /><Relationship Id="rId377" Type="http://schemas.openxmlformats.org/officeDocument/2006/relationships/hyperlink" Target="http://pbs.twimg.com/profile_images/1080920247161507840/2TRt2iB4_normal.jpg" TargetMode="External" /><Relationship Id="rId378" Type="http://schemas.openxmlformats.org/officeDocument/2006/relationships/hyperlink" Target="http://pbs.twimg.com/profile_images/1117473482382536705/-7aWQk4Z_normal.jpg" TargetMode="External" /><Relationship Id="rId379" Type="http://schemas.openxmlformats.org/officeDocument/2006/relationships/hyperlink" Target="http://pbs.twimg.com/profile_images/1080920247161507840/2TRt2iB4_normal.jpg" TargetMode="External" /><Relationship Id="rId380" Type="http://schemas.openxmlformats.org/officeDocument/2006/relationships/hyperlink" Target="https://pbs.twimg.com/media/D93JZa-WkAABBXq.jpg" TargetMode="External" /><Relationship Id="rId381" Type="http://schemas.openxmlformats.org/officeDocument/2006/relationships/hyperlink" Target="https://pbs.twimg.com/media/D-APWGuU4AA3B0g.jpg" TargetMode="External" /><Relationship Id="rId382" Type="http://schemas.openxmlformats.org/officeDocument/2006/relationships/hyperlink" Target="http://pbs.twimg.com/profile_images/1080920247161507840/2TRt2iB4_normal.jpg" TargetMode="External" /><Relationship Id="rId383" Type="http://schemas.openxmlformats.org/officeDocument/2006/relationships/hyperlink" Target="http://pbs.twimg.com/profile_images/1116882304486580224/PopR5lTK_normal.jpg" TargetMode="External" /><Relationship Id="rId384" Type="http://schemas.openxmlformats.org/officeDocument/2006/relationships/hyperlink" Target="http://pbs.twimg.com/profile_images/1080920247161507840/2TRt2iB4_normal.jpg" TargetMode="External" /><Relationship Id="rId385" Type="http://schemas.openxmlformats.org/officeDocument/2006/relationships/hyperlink" Target="http://pbs.twimg.com/profile_images/1080920247161507840/2TRt2iB4_normal.jpg" TargetMode="External" /><Relationship Id="rId386" Type="http://schemas.openxmlformats.org/officeDocument/2006/relationships/hyperlink" Target="https://pbs.twimg.com/media/D9_5B5-U0AA-o_T.jpg" TargetMode="External" /><Relationship Id="rId387" Type="http://schemas.openxmlformats.org/officeDocument/2006/relationships/hyperlink" Target="http://pbs.twimg.com/profile_images/1080920247161507840/2TRt2iB4_normal.jpg" TargetMode="External" /><Relationship Id="rId388" Type="http://schemas.openxmlformats.org/officeDocument/2006/relationships/hyperlink" Target="https://pbs.twimg.com/media/D-ALZcIUEAAv9di.jpg" TargetMode="External" /><Relationship Id="rId389" Type="http://schemas.openxmlformats.org/officeDocument/2006/relationships/hyperlink" Target="http://pbs.twimg.com/profile_images/943549781334519809/63pdakJg_normal.jpg" TargetMode="External" /><Relationship Id="rId390" Type="http://schemas.openxmlformats.org/officeDocument/2006/relationships/hyperlink" Target="https://pbs.twimg.com/media/D-ALZcIUEAAv9di.jpg" TargetMode="External" /><Relationship Id="rId391" Type="http://schemas.openxmlformats.org/officeDocument/2006/relationships/hyperlink" Target="http://pbs.twimg.com/profile_images/943549781334519809/63pdakJg_normal.jpg" TargetMode="External" /><Relationship Id="rId392" Type="http://schemas.openxmlformats.org/officeDocument/2006/relationships/hyperlink" Target="https://pbs.twimg.com/media/D-ALZcIUEAAv9di.jpg" TargetMode="External" /><Relationship Id="rId393" Type="http://schemas.openxmlformats.org/officeDocument/2006/relationships/hyperlink" Target="http://pbs.twimg.com/profile_images/943549781334519809/63pdakJg_normal.jpg" TargetMode="External" /><Relationship Id="rId394" Type="http://schemas.openxmlformats.org/officeDocument/2006/relationships/hyperlink" Target="https://pbs.twimg.com/media/D-ALZcIUEAAv9di.jpg" TargetMode="External" /><Relationship Id="rId395" Type="http://schemas.openxmlformats.org/officeDocument/2006/relationships/hyperlink" Target="http://pbs.twimg.com/profile_images/943549781334519809/63pdakJg_normal.jpg" TargetMode="External" /><Relationship Id="rId396" Type="http://schemas.openxmlformats.org/officeDocument/2006/relationships/hyperlink" Target="https://pbs.twimg.com/media/D-ALZcIUEAAv9di.jpg" TargetMode="External" /><Relationship Id="rId397" Type="http://schemas.openxmlformats.org/officeDocument/2006/relationships/hyperlink" Target="http://pbs.twimg.com/profile_images/943549781334519809/63pdakJg_normal.jpg" TargetMode="External" /><Relationship Id="rId398" Type="http://schemas.openxmlformats.org/officeDocument/2006/relationships/hyperlink" Target="http://pbs.twimg.com/profile_images/972641181871017985/icoQ2vYH_normal.jpg" TargetMode="External" /><Relationship Id="rId399" Type="http://schemas.openxmlformats.org/officeDocument/2006/relationships/hyperlink" Target="http://pbs.twimg.com/profile_images/943549781334519809/63pdakJg_normal.jpg" TargetMode="External" /><Relationship Id="rId400" Type="http://schemas.openxmlformats.org/officeDocument/2006/relationships/hyperlink" Target="http://pbs.twimg.com/profile_images/943549781334519809/63pdakJg_normal.jpg" TargetMode="External" /><Relationship Id="rId401" Type="http://schemas.openxmlformats.org/officeDocument/2006/relationships/hyperlink" Target="https://pbs.twimg.com/media/D95ln_wWsAADMNq.jpg" TargetMode="External" /><Relationship Id="rId402" Type="http://schemas.openxmlformats.org/officeDocument/2006/relationships/hyperlink" Target="https://pbs.twimg.com/media/D-ARnW6UIAAuMzF.jpg" TargetMode="External" /><Relationship Id="rId403" Type="http://schemas.openxmlformats.org/officeDocument/2006/relationships/hyperlink" Target="https://pbs.twimg.com/media/D9_1ZhyUIAA0uVV.jpg" TargetMode="External" /><Relationship Id="rId404" Type="http://schemas.openxmlformats.org/officeDocument/2006/relationships/hyperlink" Target="http://pbs.twimg.com/profile_images/1134188636356907010/5SG4roaK_normal.jpg" TargetMode="External" /><Relationship Id="rId405" Type="http://schemas.openxmlformats.org/officeDocument/2006/relationships/hyperlink" Target="http://pbs.twimg.com/profile_images/1136391233402597376/Mwe1CJnH_normal.jpg" TargetMode="External" /><Relationship Id="rId406" Type="http://schemas.openxmlformats.org/officeDocument/2006/relationships/hyperlink" Target="https://twitter.com/#!/dnklatt/status/1143169165622050820" TargetMode="External" /><Relationship Id="rId407" Type="http://schemas.openxmlformats.org/officeDocument/2006/relationships/hyperlink" Target="https://twitter.com/#!/sprinklr/status/1143171380172771329" TargetMode="External" /><Relationship Id="rId408" Type="http://schemas.openxmlformats.org/officeDocument/2006/relationships/hyperlink" Target="https://twitter.com/#!/zgayer/status/1143200900833431552" TargetMode="External" /><Relationship Id="rId409" Type="http://schemas.openxmlformats.org/officeDocument/2006/relationships/hyperlink" Target="https://twitter.com/#!/zgayer/status/1143200900833431552" TargetMode="External" /><Relationship Id="rId410" Type="http://schemas.openxmlformats.org/officeDocument/2006/relationships/hyperlink" Target="https://twitter.com/#!/zgayer/status/1143200900833431552" TargetMode="External" /><Relationship Id="rId411" Type="http://schemas.openxmlformats.org/officeDocument/2006/relationships/hyperlink" Target="https://twitter.com/#!/zgayer/status/1143200900833431552" TargetMode="External" /><Relationship Id="rId412" Type="http://schemas.openxmlformats.org/officeDocument/2006/relationships/hyperlink" Target="https://twitter.com/#!/victoriadkline/status/1143258958615814144" TargetMode="External" /><Relationship Id="rId413" Type="http://schemas.openxmlformats.org/officeDocument/2006/relationships/hyperlink" Target="https://twitter.com/#!/lantabenzion/status/1143282553593434118" TargetMode="External" /><Relationship Id="rId414" Type="http://schemas.openxmlformats.org/officeDocument/2006/relationships/hyperlink" Target="https://twitter.com/#!/ajmanderichio/status/1143302323399061510" TargetMode="External" /><Relationship Id="rId415" Type="http://schemas.openxmlformats.org/officeDocument/2006/relationships/hyperlink" Target="https://twitter.com/#!/anndrinkard/status/1143383523086102529" TargetMode="External" /><Relationship Id="rId416" Type="http://schemas.openxmlformats.org/officeDocument/2006/relationships/hyperlink" Target="https://twitter.com/#!/49ersinsiders/status/1143401280129253376" TargetMode="External" /><Relationship Id="rId417" Type="http://schemas.openxmlformats.org/officeDocument/2006/relationships/hyperlink" Target="https://twitter.com/#!/barkhas49008990/status/1143427047030710272" TargetMode="External" /><Relationship Id="rId418" Type="http://schemas.openxmlformats.org/officeDocument/2006/relationships/hyperlink" Target="https://twitter.com/#!/vroncloud/status/1143447813767847937" TargetMode="External" /><Relationship Id="rId419" Type="http://schemas.openxmlformats.org/officeDocument/2006/relationships/hyperlink" Target="https://twitter.com/#!/coimbrasummit/status/1143454515741515776" TargetMode="External" /><Relationship Id="rId420" Type="http://schemas.openxmlformats.org/officeDocument/2006/relationships/hyperlink" Target="https://twitter.com/#!/coimbrasummit/status/1143454515741515776" TargetMode="External" /><Relationship Id="rId421" Type="http://schemas.openxmlformats.org/officeDocument/2006/relationships/hyperlink" Target="https://twitter.com/#!/ryan_nix/status/1143475853445259264" TargetMode="External" /><Relationship Id="rId422" Type="http://schemas.openxmlformats.org/officeDocument/2006/relationships/hyperlink" Target="https://twitter.com/#!/dudrapier17/status/1143480431490342913" TargetMode="External" /><Relationship Id="rId423" Type="http://schemas.openxmlformats.org/officeDocument/2006/relationships/hyperlink" Target="https://twitter.com/#!/dudrapier17/status/1143480431490342913" TargetMode="External" /><Relationship Id="rId424" Type="http://schemas.openxmlformats.org/officeDocument/2006/relationships/hyperlink" Target="https://twitter.com/#!/studrew1/status/1143496165306064896" TargetMode="External" /><Relationship Id="rId425" Type="http://schemas.openxmlformats.org/officeDocument/2006/relationships/hyperlink" Target="https://twitter.com/#!/abruz11/status/1143521064905056256" TargetMode="External" /><Relationship Id="rId426" Type="http://schemas.openxmlformats.org/officeDocument/2006/relationships/hyperlink" Target="https://twitter.com/#!/elias_me_em/status/1143522406172114944" TargetMode="External" /><Relationship Id="rId427" Type="http://schemas.openxmlformats.org/officeDocument/2006/relationships/hyperlink" Target="https://twitter.com/#!/elias_me_em/status/1143522406172114944" TargetMode="External" /><Relationship Id="rId428" Type="http://schemas.openxmlformats.org/officeDocument/2006/relationships/hyperlink" Target="https://twitter.com/#!/meredithrayy/status/1143537069903364098" TargetMode="External" /><Relationship Id="rId429" Type="http://schemas.openxmlformats.org/officeDocument/2006/relationships/hyperlink" Target="https://twitter.com/#!/tjciro/status/1143542098169401344" TargetMode="External" /><Relationship Id="rId430" Type="http://schemas.openxmlformats.org/officeDocument/2006/relationships/hyperlink" Target="https://twitter.com/#!/jackcpatterson/status/1143555137111281664" TargetMode="External" /><Relationship Id="rId431" Type="http://schemas.openxmlformats.org/officeDocument/2006/relationships/hyperlink" Target="https://twitter.com/#!/jackcpatterson/status/1143555137111281664" TargetMode="External" /><Relationship Id="rId432" Type="http://schemas.openxmlformats.org/officeDocument/2006/relationships/hyperlink" Target="https://twitter.com/#!/matthewvinson/status/1143557036757721088" TargetMode="External" /><Relationship Id="rId433" Type="http://schemas.openxmlformats.org/officeDocument/2006/relationships/hyperlink" Target="https://twitter.com/#!/migshields/status/1143577915168133121" TargetMode="External" /><Relationship Id="rId434" Type="http://schemas.openxmlformats.org/officeDocument/2006/relationships/hyperlink" Target="https://twitter.com/#!/richwang3/status/1143589256788451334" TargetMode="External" /><Relationship Id="rId435" Type="http://schemas.openxmlformats.org/officeDocument/2006/relationships/hyperlink" Target="https://twitter.com/#!/jenni_jen85/status/1143320408999047168" TargetMode="External" /><Relationship Id="rId436" Type="http://schemas.openxmlformats.org/officeDocument/2006/relationships/hyperlink" Target="https://twitter.com/#!/jenni_jen85/status/1143591142820155392" TargetMode="External" /><Relationship Id="rId437" Type="http://schemas.openxmlformats.org/officeDocument/2006/relationships/hyperlink" Target="https://twitter.com/#!/sammyrippon/status/1143621078792712199" TargetMode="External" /><Relationship Id="rId438" Type="http://schemas.openxmlformats.org/officeDocument/2006/relationships/hyperlink" Target="https://twitter.com/#!/sportin_global/status/1143452636714344449" TargetMode="External" /><Relationship Id="rId439" Type="http://schemas.openxmlformats.org/officeDocument/2006/relationships/hyperlink" Target="https://twitter.com/#!/vebens/status/1143464611691356161" TargetMode="External" /><Relationship Id="rId440" Type="http://schemas.openxmlformats.org/officeDocument/2006/relationships/hyperlink" Target="https://twitter.com/#!/websummitbot/status/1143655142895575040" TargetMode="External" /><Relationship Id="rId441" Type="http://schemas.openxmlformats.org/officeDocument/2006/relationships/hyperlink" Target="https://twitter.com/#!/websummitbot/status/1143655142895575040" TargetMode="External" /><Relationship Id="rId442" Type="http://schemas.openxmlformats.org/officeDocument/2006/relationships/hyperlink" Target="https://twitter.com/#!/celeste_b/status/1143657107620655104" TargetMode="External" /><Relationship Id="rId443" Type="http://schemas.openxmlformats.org/officeDocument/2006/relationships/hyperlink" Target="https://twitter.com/#!/colinokeefe/status/1143288191585116161" TargetMode="External" /><Relationship Id="rId444" Type="http://schemas.openxmlformats.org/officeDocument/2006/relationships/hyperlink" Target="https://twitter.com/#!/colinokeefe/status/1143674829431640064" TargetMode="External" /><Relationship Id="rId445" Type="http://schemas.openxmlformats.org/officeDocument/2006/relationships/hyperlink" Target="https://twitter.com/#!/newtonshelby/status/1143694745710940160" TargetMode="External" /><Relationship Id="rId446" Type="http://schemas.openxmlformats.org/officeDocument/2006/relationships/hyperlink" Target="https://twitter.com/#!/newtonshelby/status/1143695479512825856" TargetMode="External" /><Relationship Id="rId447" Type="http://schemas.openxmlformats.org/officeDocument/2006/relationships/hyperlink" Target="https://twitter.com/#!/claudiaizet/status/1143698165784285184" TargetMode="External" /><Relationship Id="rId448" Type="http://schemas.openxmlformats.org/officeDocument/2006/relationships/hyperlink" Target="https://twitter.com/#!/dschmidt_tcu/status/1143711405612208128" TargetMode="External" /><Relationship Id="rId449" Type="http://schemas.openxmlformats.org/officeDocument/2006/relationships/hyperlink" Target="https://twitter.com/#!/drewinhd/status/1143742362012700673" TargetMode="External" /><Relationship Id="rId450" Type="http://schemas.openxmlformats.org/officeDocument/2006/relationships/hyperlink" Target="https://twitter.com/#!/farhandevji/status/1143743420206395392" TargetMode="External" /><Relationship Id="rId451" Type="http://schemas.openxmlformats.org/officeDocument/2006/relationships/hyperlink" Target="https://twitter.com/#!/farhandevji/status/1143743420206395392" TargetMode="External" /><Relationship Id="rId452" Type="http://schemas.openxmlformats.org/officeDocument/2006/relationships/hyperlink" Target="https://twitter.com/#!/epillars/status/1143830734072877056" TargetMode="External" /><Relationship Id="rId453" Type="http://schemas.openxmlformats.org/officeDocument/2006/relationships/hyperlink" Target="https://twitter.com/#!/sobhana4345/status/1143850777284247553" TargetMode="External" /><Relationship Id="rId454" Type="http://schemas.openxmlformats.org/officeDocument/2006/relationships/hyperlink" Target="https://twitter.com/#!/sobhana4345/status/1143851885029285888" TargetMode="External" /><Relationship Id="rId455" Type="http://schemas.openxmlformats.org/officeDocument/2006/relationships/hyperlink" Target="https://twitter.com/#!/sobhana4345/status/1143852447107973121" TargetMode="External" /><Relationship Id="rId456" Type="http://schemas.openxmlformats.org/officeDocument/2006/relationships/hyperlink" Target="https://twitter.com/#!/sobhana4345/status/1143855705184600067" TargetMode="External" /><Relationship Id="rId457" Type="http://schemas.openxmlformats.org/officeDocument/2006/relationships/hyperlink" Target="https://twitter.com/#!/sobhana4345/status/1143860133836910593" TargetMode="External" /><Relationship Id="rId458" Type="http://schemas.openxmlformats.org/officeDocument/2006/relationships/hyperlink" Target="https://twitter.com/#!/sobhana4345/status/1143860133836910593" TargetMode="External" /><Relationship Id="rId459" Type="http://schemas.openxmlformats.org/officeDocument/2006/relationships/hyperlink" Target="https://twitter.com/#!/sobhana4345/status/1143860133836910593" TargetMode="External" /><Relationship Id="rId460" Type="http://schemas.openxmlformats.org/officeDocument/2006/relationships/hyperlink" Target="https://twitter.com/#!/sobhana4345/status/1143852447107973121" TargetMode="External" /><Relationship Id="rId461" Type="http://schemas.openxmlformats.org/officeDocument/2006/relationships/hyperlink" Target="https://twitter.com/#!/sobhana4345/status/1143860717973471232" TargetMode="External" /><Relationship Id="rId462" Type="http://schemas.openxmlformats.org/officeDocument/2006/relationships/hyperlink" Target="https://twitter.com/#!/sobhana4345/status/1143855325830766592" TargetMode="External" /><Relationship Id="rId463" Type="http://schemas.openxmlformats.org/officeDocument/2006/relationships/hyperlink" Target="https://twitter.com/#!/sobhana4345/status/1143860717973471232" TargetMode="External" /><Relationship Id="rId464" Type="http://schemas.openxmlformats.org/officeDocument/2006/relationships/hyperlink" Target="https://twitter.com/#!/sobhana4345/status/1143860896113971201" TargetMode="External" /><Relationship Id="rId465" Type="http://schemas.openxmlformats.org/officeDocument/2006/relationships/hyperlink" Target="https://twitter.com/#!/sobhana4345/status/1143860133836910593" TargetMode="External" /><Relationship Id="rId466" Type="http://schemas.openxmlformats.org/officeDocument/2006/relationships/hyperlink" Target="https://twitter.com/#!/sobhana4345/status/1143860896113971201" TargetMode="External" /><Relationship Id="rId467" Type="http://schemas.openxmlformats.org/officeDocument/2006/relationships/hyperlink" Target="https://twitter.com/#!/sobhana4345/status/1143853240485761030" TargetMode="External" /><Relationship Id="rId468" Type="http://schemas.openxmlformats.org/officeDocument/2006/relationships/hyperlink" Target="https://twitter.com/#!/avrbny/status/1143330502805467136" TargetMode="External" /><Relationship Id="rId469" Type="http://schemas.openxmlformats.org/officeDocument/2006/relationships/hyperlink" Target="https://twitter.com/#!/avrbny/status/1143589193416708096" TargetMode="External" /><Relationship Id="rId470" Type="http://schemas.openxmlformats.org/officeDocument/2006/relationships/hyperlink" Target="https://twitter.com/#!/avrbny/status/1143872155580420096" TargetMode="External" /><Relationship Id="rId471" Type="http://schemas.openxmlformats.org/officeDocument/2006/relationships/hyperlink" Target="https://twitter.com/#!/sandyzavery/status/1143874028098260992" TargetMode="External" /><Relationship Id="rId472" Type="http://schemas.openxmlformats.org/officeDocument/2006/relationships/hyperlink" Target="https://twitter.com/#!/kindafunnygirl/status/1143515178132213762" TargetMode="External" /><Relationship Id="rId473" Type="http://schemas.openxmlformats.org/officeDocument/2006/relationships/hyperlink" Target="https://twitter.com/#!/kindafunnygirl/status/1143880801014075397" TargetMode="External" /><Relationship Id="rId474" Type="http://schemas.openxmlformats.org/officeDocument/2006/relationships/hyperlink" Target="https://twitter.com/#!/srabe/status/1143889173918691328" TargetMode="External" /><Relationship Id="rId475" Type="http://schemas.openxmlformats.org/officeDocument/2006/relationships/hyperlink" Target="https://twitter.com/#!/lauralchan/status/1143895778840043520" TargetMode="External" /><Relationship Id="rId476" Type="http://schemas.openxmlformats.org/officeDocument/2006/relationships/hyperlink" Target="https://twitter.com/#!/pambcloud/status/1143896109158457345" TargetMode="External" /><Relationship Id="rId477" Type="http://schemas.openxmlformats.org/officeDocument/2006/relationships/hyperlink" Target="https://twitter.com/#!/michaelmurakami/status/1143274977338281987" TargetMode="External" /><Relationship Id="rId478" Type="http://schemas.openxmlformats.org/officeDocument/2006/relationships/hyperlink" Target="https://twitter.com/#!/michaelmurakami/status/1143898457234661376" TargetMode="External" /><Relationship Id="rId479" Type="http://schemas.openxmlformats.org/officeDocument/2006/relationships/hyperlink" Target="https://twitter.com/#!/austinsapin/status/1143900596014964736" TargetMode="External" /><Relationship Id="rId480" Type="http://schemas.openxmlformats.org/officeDocument/2006/relationships/hyperlink" Target="https://twitter.com/#!/jenessalei/status/1143903009656561665" TargetMode="External" /><Relationship Id="rId481" Type="http://schemas.openxmlformats.org/officeDocument/2006/relationships/hyperlink" Target="https://twitter.com/#!/kyle_ramos/status/1143903324187443200" TargetMode="External" /><Relationship Id="rId482" Type="http://schemas.openxmlformats.org/officeDocument/2006/relationships/hyperlink" Target="https://twitter.com/#!/jdimes5/status/1143903924631429122" TargetMode="External" /><Relationship Id="rId483" Type="http://schemas.openxmlformats.org/officeDocument/2006/relationships/hyperlink" Target="https://twitter.com/#!/jdimes5/status/1143903924631429122" TargetMode="External" /><Relationship Id="rId484" Type="http://schemas.openxmlformats.org/officeDocument/2006/relationships/hyperlink" Target="https://twitter.com/#!/bripank/status/1143520743314976768" TargetMode="External" /><Relationship Id="rId485" Type="http://schemas.openxmlformats.org/officeDocument/2006/relationships/hyperlink" Target="https://twitter.com/#!/bripank/status/1143906342811447299" TargetMode="External" /><Relationship Id="rId486" Type="http://schemas.openxmlformats.org/officeDocument/2006/relationships/hyperlink" Target="https://twitter.com/#!/shahbazmkhan/status/1143910469490495493" TargetMode="External" /><Relationship Id="rId487" Type="http://schemas.openxmlformats.org/officeDocument/2006/relationships/hyperlink" Target="https://twitter.com/#!/carlschmid/status/1143910911574286336" TargetMode="External" /><Relationship Id="rId488" Type="http://schemas.openxmlformats.org/officeDocument/2006/relationships/hyperlink" Target="https://twitter.com/#!/letstelllizelle/status/1143910939600646144" TargetMode="External" /><Relationship Id="rId489" Type="http://schemas.openxmlformats.org/officeDocument/2006/relationships/hyperlink" Target="https://twitter.com/#!/toriepeterson/status/1143884636377870336" TargetMode="External" /><Relationship Id="rId490" Type="http://schemas.openxmlformats.org/officeDocument/2006/relationships/hyperlink" Target="https://twitter.com/#!/toriepeterson/status/1143912176089833473" TargetMode="External" /><Relationship Id="rId491" Type="http://schemas.openxmlformats.org/officeDocument/2006/relationships/hyperlink" Target="https://twitter.com/#!/leahhendrickson/status/1143912416108937216" TargetMode="External" /><Relationship Id="rId492" Type="http://schemas.openxmlformats.org/officeDocument/2006/relationships/hyperlink" Target="https://twitter.com/#!/johnnyvolk/status/1143395796055838720" TargetMode="External" /><Relationship Id="rId493" Type="http://schemas.openxmlformats.org/officeDocument/2006/relationships/hyperlink" Target="https://twitter.com/#!/johnnyvolk/status/1143739085095223296" TargetMode="External" /><Relationship Id="rId494" Type="http://schemas.openxmlformats.org/officeDocument/2006/relationships/hyperlink" Target="https://twitter.com/#!/laurafrofro/status/1143910551287926784" TargetMode="External" /><Relationship Id="rId495" Type="http://schemas.openxmlformats.org/officeDocument/2006/relationships/hyperlink" Target="https://twitter.com/#!/birds_word/status/1143910548519583745" TargetMode="External" /><Relationship Id="rId496" Type="http://schemas.openxmlformats.org/officeDocument/2006/relationships/hyperlink" Target="https://twitter.com/#!/birds_word/status/1143914763312754695" TargetMode="External" /><Relationship Id="rId497" Type="http://schemas.openxmlformats.org/officeDocument/2006/relationships/hyperlink" Target="https://twitter.com/#!/danielle_hadley/status/1143916155733598208" TargetMode="External" /><Relationship Id="rId498" Type="http://schemas.openxmlformats.org/officeDocument/2006/relationships/hyperlink" Target="https://twitter.com/#!/jayfhicks/status/1143684425151942656" TargetMode="External" /><Relationship Id="rId499" Type="http://schemas.openxmlformats.org/officeDocument/2006/relationships/hyperlink" Target="https://twitter.com/#!/jayfhicks/status/1143916307143749632" TargetMode="External" /><Relationship Id="rId500" Type="http://schemas.openxmlformats.org/officeDocument/2006/relationships/hyperlink" Target="https://twitter.com/#!/joemamartins/status/1143916907503816709" TargetMode="External" /><Relationship Id="rId501" Type="http://schemas.openxmlformats.org/officeDocument/2006/relationships/hyperlink" Target="https://twitter.com/#!/nakelmcclinton/status/1142551552554483712" TargetMode="External" /><Relationship Id="rId502" Type="http://schemas.openxmlformats.org/officeDocument/2006/relationships/hyperlink" Target="https://twitter.com/#!/nakelmcclinton/status/1143549587543609345" TargetMode="External" /><Relationship Id="rId503" Type="http://schemas.openxmlformats.org/officeDocument/2006/relationships/hyperlink" Target="https://twitter.com/#!/nakelmcclinton/status/1143917075896786945" TargetMode="External" /><Relationship Id="rId504" Type="http://schemas.openxmlformats.org/officeDocument/2006/relationships/hyperlink" Target="https://twitter.com/#!/digitalpaintcan/status/1143918187186151427" TargetMode="External" /><Relationship Id="rId505" Type="http://schemas.openxmlformats.org/officeDocument/2006/relationships/hyperlink" Target="https://twitter.com/#!/dylan_gannon15/status/1143918193796247552" TargetMode="External" /><Relationship Id="rId506" Type="http://schemas.openxmlformats.org/officeDocument/2006/relationships/hyperlink" Target="https://twitter.com/#!/youngcarterdaly/status/1143918745233981441" TargetMode="External" /><Relationship Id="rId507" Type="http://schemas.openxmlformats.org/officeDocument/2006/relationships/hyperlink" Target="https://twitter.com/#!/boooosssh/status/1143237019545538560" TargetMode="External" /><Relationship Id="rId508" Type="http://schemas.openxmlformats.org/officeDocument/2006/relationships/hyperlink" Target="https://twitter.com/#!/boooosssh/status/1143919250785968129" TargetMode="External" /><Relationship Id="rId509" Type="http://schemas.openxmlformats.org/officeDocument/2006/relationships/hyperlink" Target="https://twitter.com/#!/scottiekrinch/status/1142859239154704389" TargetMode="External" /><Relationship Id="rId510" Type="http://schemas.openxmlformats.org/officeDocument/2006/relationships/hyperlink" Target="https://twitter.com/#!/scottiekrinch/status/1143687433831141376" TargetMode="External" /><Relationship Id="rId511" Type="http://schemas.openxmlformats.org/officeDocument/2006/relationships/hyperlink" Target="https://twitter.com/#!/scottiekrinch/status/1143919542260736000" TargetMode="External" /><Relationship Id="rId512" Type="http://schemas.openxmlformats.org/officeDocument/2006/relationships/hyperlink" Target="https://twitter.com/#!/shiraz/status/1143919705670868992" TargetMode="External" /><Relationship Id="rId513" Type="http://schemas.openxmlformats.org/officeDocument/2006/relationships/hyperlink" Target="https://twitter.com/#!/cdgehring/status/1143660042685566976" TargetMode="External" /><Relationship Id="rId514" Type="http://schemas.openxmlformats.org/officeDocument/2006/relationships/hyperlink" Target="https://twitter.com/#!/cdgehring/status/1143920073901400064" TargetMode="External" /><Relationship Id="rId515" Type="http://schemas.openxmlformats.org/officeDocument/2006/relationships/hyperlink" Target="https://twitter.com/#!/kevinathurman/status/1143474380980326401" TargetMode="External" /><Relationship Id="rId516" Type="http://schemas.openxmlformats.org/officeDocument/2006/relationships/hyperlink" Target="https://twitter.com/#!/kevinathurman/status/1143474380980326401" TargetMode="External" /><Relationship Id="rId517" Type="http://schemas.openxmlformats.org/officeDocument/2006/relationships/hyperlink" Target="https://twitter.com/#!/kevinathurman/status/1143920119522852865" TargetMode="External" /><Relationship Id="rId518" Type="http://schemas.openxmlformats.org/officeDocument/2006/relationships/hyperlink" Target="https://twitter.com/#!/lynneaphillips/status/1143920906122612736" TargetMode="External" /><Relationship Id="rId519" Type="http://schemas.openxmlformats.org/officeDocument/2006/relationships/hyperlink" Target="https://twitter.com/#!/flatcolor1/status/1143921249074024449" TargetMode="External" /><Relationship Id="rId520" Type="http://schemas.openxmlformats.org/officeDocument/2006/relationships/hyperlink" Target="https://twitter.com/#!/jaredcruzaedo/status/1143921395329589248" TargetMode="External" /><Relationship Id="rId521" Type="http://schemas.openxmlformats.org/officeDocument/2006/relationships/hyperlink" Target="https://twitter.com/#!/dana_lewin/status/1143464683816607744" TargetMode="External" /><Relationship Id="rId522" Type="http://schemas.openxmlformats.org/officeDocument/2006/relationships/hyperlink" Target="https://twitter.com/#!/dana_lewin/status/1143870737276530688" TargetMode="External" /><Relationship Id="rId523" Type="http://schemas.openxmlformats.org/officeDocument/2006/relationships/hyperlink" Target="https://twitter.com/#!/dana_lewin/status/1143922512864038912" TargetMode="External" /><Relationship Id="rId524" Type="http://schemas.openxmlformats.org/officeDocument/2006/relationships/hyperlink" Target="https://twitter.com/#!/brucefloyd/status/1143922850484502529" TargetMode="External" /><Relationship Id="rId525" Type="http://schemas.openxmlformats.org/officeDocument/2006/relationships/hyperlink" Target="https://twitter.com/#!/andybowers_/status/1143923248977125378" TargetMode="External" /><Relationship Id="rId526" Type="http://schemas.openxmlformats.org/officeDocument/2006/relationships/hyperlink" Target="https://twitter.com/#!/repo/status/1143627110394687488" TargetMode="External" /><Relationship Id="rId527" Type="http://schemas.openxmlformats.org/officeDocument/2006/relationships/hyperlink" Target="https://twitter.com/#!/cassie_calvert/status/1143912562590769152" TargetMode="External" /><Relationship Id="rId528" Type="http://schemas.openxmlformats.org/officeDocument/2006/relationships/hyperlink" Target="https://twitter.com/#!/repo/status/1143923502585532417" TargetMode="External" /><Relationship Id="rId529" Type="http://schemas.openxmlformats.org/officeDocument/2006/relationships/hyperlink" Target="https://twitter.com/#!/repo/status/1143914184519774209" TargetMode="External" /><Relationship Id="rId530" Type="http://schemas.openxmlformats.org/officeDocument/2006/relationships/hyperlink" Target="https://twitter.com/#!/saratgiles/status/1143923650065625089" TargetMode="External" /><Relationship Id="rId531" Type="http://schemas.openxmlformats.org/officeDocument/2006/relationships/hyperlink" Target="https://twitter.com/#!/pinc28/status/1143924140283289601" TargetMode="External" /><Relationship Id="rId532" Type="http://schemas.openxmlformats.org/officeDocument/2006/relationships/hyperlink" Target="https://twitter.com/#!/katiecavender/status/1143194535222231041" TargetMode="External" /><Relationship Id="rId533" Type="http://schemas.openxmlformats.org/officeDocument/2006/relationships/hyperlink" Target="https://twitter.com/#!/katiecavender/status/1143906919037329409" TargetMode="External" /><Relationship Id="rId534" Type="http://schemas.openxmlformats.org/officeDocument/2006/relationships/hyperlink" Target="https://twitter.com/#!/katiecavender/status/1143924493569552384" TargetMode="External" /><Relationship Id="rId535" Type="http://schemas.openxmlformats.org/officeDocument/2006/relationships/hyperlink" Target="https://twitter.com/#!/im_melissa/status/1143924570375634944" TargetMode="External" /><Relationship Id="rId536" Type="http://schemas.openxmlformats.org/officeDocument/2006/relationships/hyperlink" Target="https://twitter.com/#!/tweetsbydanno/status/1143878301376585730" TargetMode="External" /><Relationship Id="rId537" Type="http://schemas.openxmlformats.org/officeDocument/2006/relationships/hyperlink" Target="https://twitter.com/#!/tweetsbydanno/status/1143924790878621696" TargetMode="External" /><Relationship Id="rId538" Type="http://schemas.openxmlformats.org/officeDocument/2006/relationships/hyperlink" Target="https://twitter.com/#!/trendssf/status/1143925003748085761" TargetMode="External" /><Relationship Id="rId539" Type="http://schemas.openxmlformats.org/officeDocument/2006/relationships/hyperlink" Target="https://twitter.com/#!/astasiawill/status/1143348345345388548" TargetMode="External" /><Relationship Id="rId540" Type="http://schemas.openxmlformats.org/officeDocument/2006/relationships/hyperlink" Target="https://twitter.com/#!/astasiawill/status/1143925352873332736" TargetMode="External" /><Relationship Id="rId541" Type="http://schemas.openxmlformats.org/officeDocument/2006/relationships/hyperlink" Target="https://twitter.com/#!/justin_dap/status/1143657103648677890" TargetMode="External" /><Relationship Id="rId542" Type="http://schemas.openxmlformats.org/officeDocument/2006/relationships/hyperlink" Target="https://twitter.com/#!/justin_dap/status/1143926135090114560" TargetMode="External" /><Relationship Id="rId543" Type="http://schemas.openxmlformats.org/officeDocument/2006/relationships/hyperlink" Target="https://twitter.com/#!/madeline/status/1143926182271832064" TargetMode="External" /><Relationship Id="rId544" Type="http://schemas.openxmlformats.org/officeDocument/2006/relationships/hyperlink" Target="https://twitter.com/#!/woodsamantha/status/1143542898614571008" TargetMode="External" /><Relationship Id="rId545" Type="http://schemas.openxmlformats.org/officeDocument/2006/relationships/hyperlink" Target="https://twitter.com/#!/woodsamantha/status/1143926184951992320" TargetMode="External" /><Relationship Id="rId546" Type="http://schemas.openxmlformats.org/officeDocument/2006/relationships/hyperlink" Target="https://twitter.com/#!/carakaye_/status/1143563268411285504" TargetMode="External" /><Relationship Id="rId547" Type="http://schemas.openxmlformats.org/officeDocument/2006/relationships/hyperlink" Target="https://twitter.com/#!/carakaye_/status/1143926423800827904" TargetMode="External" /><Relationship Id="rId548" Type="http://schemas.openxmlformats.org/officeDocument/2006/relationships/hyperlink" Target="https://twitter.com/#!/katzandrews/status/1143726982313607168" TargetMode="External" /><Relationship Id="rId549" Type="http://schemas.openxmlformats.org/officeDocument/2006/relationships/hyperlink" Target="https://twitter.com/#!/katzandrews/status/1143927092771352576" TargetMode="External" /><Relationship Id="rId550" Type="http://schemas.openxmlformats.org/officeDocument/2006/relationships/hyperlink" Target="https://twitter.com/#!/brianrwagner/status/1143256240916533248" TargetMode="External" /><Relationship Id="rId551" Type="http://schemas.openxmlformats.org/officeDocument/2006/relationships/hyperlink" Target="https://twitter.com/#!/brandonharrison/status/1143926512418115587" TargetMode="External" /><Relationship Id="rId552" Type="http://schemas.openxmlformats.org/officeDocument/2006/relationships/hyperlink" Target="https://twitter.com/#!/brianrwagner/status/1143256240916533248" TargetMode="External" /><Relationship Id="rId553" Type="http://schemas.openxmlformats.org/officeDocument/2006/relationships/hyperlink" Target="https://twitter.com/#!/brianrwagner/status/1143141046395842560" TargetMode="External" /><Relationship Id="rId554" Type="http://schemas.openxmlformats.org/officeDocument/2006/relationships/hyperlink" Target="https://twitter.com/#!/brianrwagner/status/1143928756744019968" TargetMode="External" /><Relationship Id="rId555" Type="http://schemas.openxmlformats.org/officeDocument/2006/relationships/hyperlink" Target="https://twitter.com/#!/nedadata/status/1143928983647473664" TargetMode="External" /><Relationship Id="rId556" Type="http://schemas.openxmlformats.org/officeDocument/2006/relationships/hyperlink" Target="https://twitter.com/#!/catherinebogart/status/1143929086974320640" TargetMode="External" /><Relationship Id="rId557" Type="http://schemas.openxmlformats.org/officeDocument/2006/relationships/hyperlink" Target="https://twitter.com/#!/kelseyallyse/status/1143929183191490561" TargetMode="External" /><Relationship Id="rId558" Type="http://schemas.openxmlformats.org/officeDocument/2006/relationships/hyperlink" Target="https://twitter.com/#!/larakate/status/1143929196021833728" TargetMode="External" /><Relationship Id="rId559" Type="http://schemas.openxmlformats.org/officeDocument/2006/relationships/hyperlink" Target="https://twitter.com/#!/tatianainmedia/status/1143929283271782400" TargetMode="External" /><Relationship Id="rId560" Type="http://schemas.openxmlformats.org/officeDocument/2006/relationships/hyperlink" Target="https://twitter.com/#!/_andrewfair/status/1143929491879710720" TargetMode="External" /><Relationship Id="rId561" Type="http://schemas.openxmlformats.org/officeDocument/2006/relationships/hyperlink" Target="https://twitter.com/#!/andiperelman/status/1143929601233522688" TargetMode="External" /><Relationship Id="rId562" Type="http://schemas.openxmlformats.org/officeDocument/2006/relationships/hyperlink" Target="https://twitter.com/#!/andiperelman/status/1143929601233522688" TargetMode="External" /><Relationship Id="rId563" Type="http://schemas.openxmlformats.org/officeDocument/2006/relationships/hyperlink" Target="https://twitter.com/#!/njh287/status/1143929699266994176" TargetMode="External" /><Relationship Id="rId564" Type="http://schemas.openxmlformats.org/officeDocument/2006/relationships/hyperlink" Target="https://twitter.com/#!/laurenspencer6/status/1143929707391410176" TargetMode="External" /><Relationship Id="rId565" Type="http://schemas.openxmlformats.org/officeDocument/2006/relationships/hyperlink" Target="https://twitter.com/#!/laurenspencer6/status/1143929707391410176" TargetMode="External" /><Relationship Id="rId566" Type="http://schemas.openxmlformats.org/officeDocument/2006/relationships/hyperlink" Target="https://twitter.com/#!/laurenspencer6/status/1143929707391410176" TargetMode="External" /><Relationship Id="rId567" Type="http://schemas.openxmlformats.org/officeDocument/2006/relationships/hyperlink" Target="https://twitter.com/#!/laurenspencer6/status/1143929707391410176" TargetMode="External" /><Relationship Id="rId568" Type="http://schemas.openxmlformats.org/officeDocument/2006/relationships/hyperlink" Target="https://twitter.com/#!/laurenspencer6/status/1143929707391410176" TargetMode="External" /><Relationship Id="rId569" Type="http://schemas.openxmlformats.org/officeDocument/2006/relationships/hyperlink" Target="https://twitter.com/#!/laurenspencer6/status/1143929707391410176" TargetMode="External" /><Relationship Id="rId570" Type="http://schemas.openxmlformats.org/officeDocument/2006/relationships/hyperlink" Target="https://twitter.com/#!/shelbyclayton/status/1143674522249203712" TargetMode="External" /><Relationship Id="rId571" Type="http://schemas.openxmlformats.org/officeDocument/2006/relationships/hyperlink" Target="https://twitter.com/#!/jensantamaria/status/1143676388165111808" TargetMode="External" /><Relationship Id="rId572" Type="http://schemas.openxmlformats.org/officeDocument/2006/relationships/hyperlink" Target="https://twitter.com/#!/jensantamaria/status/1143925776162496512" TargetMode="External" /><Relationship Id="rId573" Type="http://schemas.openxmlformats.org/officeDocument/2006/relationships/hyperlink" Target="https://twitter.com/#!/laurafrofro/status/1143913788682452994" TargetMode="External" /><Relationship Id="rId574" Type="http://schemas.openxmlformats.org/officeDocument/2006/relationships/hyperlink" Target="https://twitter.com/#!/jensantamaria/status/1143925776162496512" TargetMode="External" /><Relationship Id="rId575" Type="http://schemas.openxmlformats.org/officeDocument/2006/relationships/hyperlink" Target="https://twitter.com/#!/jensantamaria/status/1143925776162496512" TargetMode="External" /><Relationship Id="rId576" Type="http://schemas.openxmlformats.org/officeDocument/2006/relationships/hyperlink" Target="https://twitter.com/#!/shelbyclayton/status/1143674522249203712" TargetMode="External" /><Relationship Id="rId577" Type="http://schemas.openxmlformats.org/officeDocument/2006/relationships/hyperlink" Target="https://twitter.com/#!/shelbyclayton/status/1143674522249203712" TargetMode="External" /><Relationship Id="rId578" Type="http://schemas.openxmlformats.org/officeDocument/2006/relationships/hyperlink" Target="https://twitter.com/#!/shelbyclayton/status/1143674522249203712" TargetMode="External" /><Relationship Id="rId579" Type="http://schemas.openxmlformats.org/officeDocument/2006/relationships/hyperlink" Target="https://twitter.com/#!/jensantamaria/status/1143676388165111808" TargetMode="External" /><Relationship Id="rId580" Type="http://schemas.openxmlformats.org/officeDocument/2006/relationships/hyperlink" Target="https://twitter.com/#!/jensantamaria/status/1143925776162496512" TargetMode="External" /><Relationship Id="rId581" Type="http://schemas.openxmlformats.org/officeDocument/2006/relationships/hyperlink" Target="https://twitter.com/#!/jensantamaria/status/1143925776162496512" TargetMode="External" /><Relationship Id="rId582" Type="http://schemas.openxmlformats.org/officeDocument/2006/relationships/hyperlink" Target="https://twitter.com/#!/wexline/status/1143689047295975424" TargetMode="External" /><Relationship Id="rId583" Type="http://schemas.openxmlformats.org/officeDocument/2006/relationships/hyperlink" Target="https://twitter.com/#!/wexline/status/1143928389826277376" TargetMode="External" /><Relationship Id="rId584" Type="http://schemas.openxmlformats.org/officeDocument/2006/relationships/hyperlink" Target="https://twitter.com/#!/jensantamaria/status/1143925776162496512" TargetMode="External" /><Relationship Id="rId585" Type="http://schemas.openxmlformats.org/officeDocument/2006/relationships/hyperlink" Target="https://twitter.com/#!/jensantamaria/status/1143925776162496512" TargetMode="External" /><Relationship Id="rId586" Type="http://schemas.openxmlformats.org/officeDocument/2006/relationships/hyperlink" Target="https://twitter.com/#!/jensantamaria/status/1143925776162496512" TargetMode="External" /><Relationship Id="rId587" Type="http://schemas.openxmlformats.org/officeDocument/2006/relationships/hyperlink" Target="https://twitter.com/#!/jensantamaria/status/1143925776162496512" TargetMode="External" /><Relationship Id="rId588" Type="http://schemas.openxmlformats.org/officeDocument/2006/relationships/hyperlink" Target="https://twitter.com/#!/jensantamaria/status/1143925415867629568" TargetMode="External" /><Relationship Id="rId589" Type="http://schemas.openxmlformats.org/officeDocument/2006/relationships/hyperlink" Target="https://twitter.com/#!/jensantamaria/status/1143927537313017856" TargetMode="External" /><Relationship Id="rId590" Type="http://schemas.openxmlformats.org/officeDocument/2006/relationships/hyperlink" Target="https://twitter.com/#!/jensantamaria/status/1143927537313017856" TargetMode="External" /><Relationship Id="rId591" Type="http://schemas.openxmlformats.org/officeDocument/2006/relationships/hyperlink" Target="https://twitter.com/#!/jensantamaria/status/1143927537313017856" TargetMode="External" /><Relationship Id="rId592" Type="http://schemas.openxmlformats.org/officeDocument/2006/relationships/hyperlink" Target="https://twitter.com/#!/jensantamaria/status/1143927537313017856" TargetMode="External" /><Relationship Id="rId593" Type="http://schemas.openxmlformats.org/officeDocument/2006/relationships/hyperlink" Target="https://twitter.com/#!/jensantamaria/status/1143927537313017856" TargetMode="External" /><Relationship Id="rId594" Type="http://schemas.openxmlformats.org/officeDocument/2006/relationships/hyperlink" Target="https://twitter.com/#!/jensantamaria/status/1143927537313017856" TargetMode="External" /><Relationship Id="rId595" Type="http://schemas.openxmlformats.org/officeDocument/2006/relationships/hyperlink" Target="https://twitter.com/#!/jensantamaria/status/1143929972215562240" TargetMode="External" /><Relationship Id="rId596" Type="http://schemas.openxmlformats.org/officeDocument/2006/relationships/hyperlink" Target="https://twitter.com/#!/jensantamaria/status/1143929972215562240" TargetMode="External" /><Relationship Id="rId597" Type="http://schemas.openxmlformats.org/officeDocument/2006/relationships/hyperlink" Target="https://twitter.com/#!/jensantamaria/status/1143929972215562240" TargetMode="External" /><Relationship Id="rId598" Type="http://schemas.openxmlformats.org/officeDocument/2006/relationships/hyperlink" Target="https://twitter.com/#!/jensantamaria/status/1143929972215562240" TargetMode="External" /><Relationship Id="rId599" Type="http://schemas.openxmlformats.org/officeDocument/2006/relationships/hyperlink" Target="https://twitter.com/#!/claybollinger/status/1141433154063880192" TargetMode="External" /><Relationship Id="rId600" Type="http://schemas.openxmlformats.org/officeDocument/2006/relationships/hyperlink" Target="https://twitter.com/#!/claybollinger/status/1143573950334676998" TargetMode="External" /><Relationship Id="rId601" Type="http://schemas.openxmlformats.org/officeDocument/2006/relationships/hyperlink" Target="https://twitter.com/#!/claybollinger/status/1143930303334846464" TargetMode="External" /><Relationship Id="rId602" Type="http://schemas.openxmlformats.org/officeDocument/2006/relationships/hyperlink" Target="https://twitter.com/#!/claybollinger/status/1143930303334846464" TargetMode="External" /><Relationship Id="rId603" Type="http://schemas.openxmlformats.org/officeDocument/2006/relationships/hyperlink" Target="https://twitter.com/#!/claybollinger/status/1143930303334846464" TargetMode="External" /><Relationship Id="rId604" Type="http://schemas.openxmlformats.org/officeDocument/2006/relationships/hyperlink" Target="https://twitter.com/#!/claybollinger/status/1143930303334846464" TargetMode="External" /><Relationship Id="rId605" Type="http://schemas.openxmlformats.org/officeDocument/2006/relationships/hyperlink" Target="https://twitter.com/#!/claybollinger/status/1143930303334846464" TargetMode="External" /><Relationship Id="rId606" Type="http://schemas.openxmlformats.org/officeDocument/2006/relationships/hyperlink" Target="https://twitter.com/#!/claybollinger/status/1143930303334846464" TargetMode="External" /><Relationship Id="rId607" Type="http://schemas.openxmlformats.org/officeDocument/2006/relationships/hyperlink" Target="https://twitter.com/#!/todmeisner/status/1143930700007170054" TargetMode="External" /><Relationship Id="rId608" Type="http://schemas.openxmlformats.org/officeDocument/2006/relationships/hyperlink" Target="https://twitter.com/#!/jskarp/status/1143930865900249099" TargetMode="External" /><Relationship Id="rId609" Type="http://schemas.openxmlformats.org/officeDocument/2006/relationships/hyperlink" Target="https://twitter.com/#!/jskarp/status/1142238621002547201" TargetMode="External" /><Relationship Id="rId610" Type="http://schemas.openxmlformats.org/officeDocument/2006/relationships/hyperlink" Target="https://twitter.com/#!/jskarp/status/1143264996505391104" TargetMode="External" /><Relationship Id="rId611" Type="http://schemas.openxmlformats.org/officeDocument/2006/relationships/hyperlink" Target="https://twitter.com/#!/jskarp/status/1143492565012025344" TargetMode="External" /><Relationship Id="rId612" Type="http://schemas.openxmlformats.org/officeDocument/2006/relationships/hyperlink" Target="https://twitter.com/#!/jskarp/status/1143754983474548736" TargetMode="External" /><Relationship Id="rId613" Type="http://schemas.openxmlformats.org/officeDocument/2006/relationships/hyperlink" Target="https://twitter.com/#!/jskarp/status/1143905164715106305" TargetMode="External" /><Relationship Id="rId614" Type="http://schemas.openxmlformats.org/officeDocument/2006/relationships/hyperlink" Target="https://twitter.com/#!/jskarp/status/1143926132070375425" TargetMode="External" /><Relationship Id="rId615" Type="http://schemas.openxmlformats.org/officeDocument/2006/relationships/hyperlink" Target="https://twitter.com/#!/jskarp/status/1143928483795603462" TargetMode="External" /><Relationship Id="rId616" Type="http://schemas.openxmlformats.org/officeDocument/2006/relationships/hyperlink" Target="https://twitter.com/#!/jskarp/status/1143929325005221888" TargetMode="External" /><Relationship Id="rId617" Type="http://schemas.openxmlformats.org/officeDocument/2006/relationships/hyperlink" Target="https://twitter.com/#!/jskarp/status/1143929375005560832" TargetMode="External" /><Relationship Id="rId618" Type="http://schemas.openxmlformats.org/officeDocument/2006/relationships/hyperlink" Target="https://twitter.com/#!/azwarych/status/1143930913811816449" TargetMode="External" /><Relationship Id="rId619" Type="http://schemas.openxmlformats.org/officeDocument/2006/relationships/hyperlink" Target="https://twitter.com/#!/azwarych/status/1143930415444627456" TargetMode="External" /><Relationship Id="rId620" Type="http://schemas.openxmlformats.org/officeDocument/2006/relationships/hyperlink" Target="https://twitter.com/#!/frankiekamely/status/1143931128329510912" TargetMode="External" /><Relationship Id="rId621" Type="http://schemas.openxmlformats.org/officeDocument/2006/relationships/hyperlink" Target="https://twitter.com/#!/andiperelman/status/1143929601233522688" TargetMode="External" /><Relationship Id="rId622" Type="http://schemas.openxmlformats.org/officeDocument/2006/relationships/hyperlink" Target="https://twitter.com/#!/efink101/status/1143931391429640192" TargetMode="External" /><Relationship Id="rId623" Type="http://schemas.openxmlformats.org/officeDocument/2006/relationships/hyperlink" Target="https://twitter.com/#!/andiperelman/status/1143929601233522688" TargetMode="External" /><Relationship Id="rId624" Type="http://schemas.openxmlformats.org/officeDocument/2006/relationships/hyperlink" Target="https://twitter.com/#!/efink101/status/1143931391429640192" TargetMode="External" /><Relationship Id="rId625" Type="http://schemas.openxmlformats.org/officeDocument/2006/relationships/hyperlink" Target="https://twitter.com/#!/andiperelman/status/1143929601233522688" TargetMode="External" /><Relationship Id="rId626" Type="http://schemas.openxmlformats.org/officeDocument/2006/relationships/hyperlink" Target="https://twitter.com/#!/efink101/status/1143931391429640192" TargetMode="External" /><Relationship Id="rId627" Type="http://schemas.openxmlformats.org/officeDocument/2006/relationships/hyperlink" Target="https://twitter.com/#!/efink101/status/1143931391429640192" TargetMode="External" /><Relationship Id="rId628" Type="http://schemas.openxmlformats.org/officeDocument/2006/relationships/hyperlink" Target="https://twitter.com/#!/tjansley/status/1143106681745883136" TargetMode="External" /><Relationship Id="rId629" Type="http://schemas.openxmlformats.org/officeDocument/2006/relationships/hyperlink" Target="https://twitter.com/#!/tjansley/status/1143900696195915777" TargetMode="External" /><Relationship Id="rId630" Type="http://schemas.openxmlformats.org/officeDocument/2006/relationships/hyperlink" Target="https://twitter.com/#!/tjansley/status/1143910730581757952" TargetMode="External" /><Relationship Id="rId631" Type="http://schemas.openxmlformats.org/officeDocument/2006/relationships/hyperlink" Target="https://twitter.com/#!/thejohnallan/status/1143117655244779520" TargetMode="External" /><Relationship Id="rId632" Type="http://schemas.openxmlformats.org/officeDocument/2006/relationships/hyperlink" Target="https://twitter.com/#!/mjdesmo/status/1143194090424586252" TargetMode="External" /><Relationship Id="rId633" Type="http://schemas.openxmlformats.org/officeDocument/2006/relationships/hyperlink" Target="https://twitter.com/#!/thejohnallan/status/1143194758967283712" TargetMode="External" /><Relationship Id="rId634" Type="http://schemas.openxmlformats.org/officeDocument/2006/relationships/hyperlink" Target="https://twitter.com/#!/joshuawwetzel/status/1143291336747077632" TargetMode="External" /><Relationship Id="rId635" Type="http://schemas.openxmlformats.org/officeDocument/2006/relationships/hyperlink" Target="https://twitter.com/#!/joshuawwetzel/status/1143931180556771328" TargetMode="External" /><Relationship Id="rId636" Type="http://schemas.openxmlformats.org/officeDocument/2006/relationships/hyperlink" Target="https://twitter.com/#!/thejohnallan/status/1143194758967283712" TargetMode="External" /><Relationship Id="rId637" Type="http://schemas.openxmlformats.org/officeDocument/2006/relationships/hyperlink" Target="https://twitter.com/#!/staciburl/status/1142976401319972864" TargetMode="External" /><Relationship Id="rId638" Type="http://schemas.openxmlformats.org/officeDocument/2006/relationships/hyperlink" Target="https://twitter.com/#!/thejohnallan/status/1143194997593821186" TargetMode="External" /><Relationship Id="rId639" Type="http://schemas.openxmlformats.org/officeDocument/2006/relationships/hyperlink" Target="https://twitter.com/#!/thejohnallan/status/1143194997593821186" TargetMode="External" /><Relationship Id="rId640" Type="http://schemas.openxmlformats.org/officeDocument/2006/relationships/hyperlink" Target="https://twitter.com/#!/thejohnallan/status/1143906645442908160" TargetMode="External" /><Relationship Id="rId641" Type="http://schemas.openxmlformats.org/officeDocument/2006/relationships/hyperlink" Target="https://twitter.com/#!/thejohnallan/status/1143931498472464384" TargetMode="External" /><Relationship Id="rId642" Type="http://schemas.openxmlformats.org/officeDocument/2006/relationships/hyperlink" Target="https://twitter.com/#!/twittermedia/status/1143926867528785920" TargetMode="External" /><Relationship Id="rId643" Type="http://schemas.openxmlformats.org/officeDocument/2006/relationships/hyperlink" Target="https://twitter.com/#!/smellen_fresh/status/1143929839922978816" TargetMode="External" /><Relationship Id="rId644" Type="http://schemas.openxmlformats.org/officeDocument/2006/relationships/hyperlink" Target="https://twitter.com/#!/twittermedia/status/1143926867528785920" TargetMode="External" /><Relationship Id="rId645" Type="http://schemas.openxmlformats.org/officeDocument/2006/relationships/hyperlink" Target="https://twitter.com/#!/smellen_fresh/status/1143929839922978816" TargetMode="External" /><Relationship Id="rId646" Type="http://schemas.openxmlformats.org/officeDocument/2006/relationships/hyperlink" Target="https://twitter.com/#!/twittermedia/status/1143926867528785920" TargetMode="External" /><Relationship Id="rId647" Type="http://schemas.openxmlformats.org/officeDocument/2006/relationships/hyperlink" Target="https://twitter.com/#!/smellen_fresh/status/1143929839922978816" TargetMode="External" /><Relationship Id="rId648" Type="http://schemas.openxmlformats.org/officeDocument/2006/relationships/hyperlink" Target="https://twitter.com/#!/twittermedia/status/1143926867528785920" TargetMode="External" /><Relationship Id="rId649" Type="http://schemas.openxmlformats.org/officeDocument/2006/relationships/hyperlink" Target="https://twitter.com/#!/smellen_fresh/status/1143929839922978816" TargetMode="External" /><Relationship Id="rId650" Type="http://schemas.openxmlformats.org/officeDocument/2006/relationships/hyperlink" Target="https://twitter.com/#!/twittermedia/status/1143926867528785920" TargetMode="External" /><Relationship Id="rId651" Type="http://schemas.openxmlformats.org/officeDocument/2006/relationships/hyperlink" Target="https://twitter.com/#!/smellen_fresh/status/1143929839922978816" TargetMode="External" /><Relationship Id="rId652" Type="http://schemas.openxmlformats.org/officeDocument/2006/relationships/hyperlink" Target="https://twitter.com/#!/andiperelman/status/1143928826633658369" TargetMode="External" /><Relationship Id="rId653" Type="http://schemas.openxmlformats.org/officeDocument/2006/relationships/hyperlink" Target="https://twitter.com/#!/smellen_fresh/status/1143932681752739840" TargetMode="External" /><Relationship Id="rId654" Type="http://schemas.openxmlformats.org/officeDocument/2006/relationships/hyperlink" Target="https://twitter.com/#!/smellen_fresh/status/1143929839922978816" TargetMode="External" /><Relationship Id="rId655" Type="http://schemas.openxmlformats.org/officeDocument/2006/relationships/hyperlink" Target="https://twitter.com/#!/chrisforman12/status/1143463097727946753" TargetMode="External" /><Relationship Id="rId656" Type="http://schemas.openxmlformats.org/officeDocument/2006/relationships/hyperlink" Target="https://twitter.com/#!/chrisforman12/status/1143933677329453056" TargetMode="External" /><Relationship Id="rId657" Type="http://schemas.openxmlformats.org/officeDocument/2006/relationships/hyperlink" Target="https://twitter.com/#!/kjramming/status/1143902666478649345" TargetMode="External" /><Relationship Id="rId658" Type="http://schemas.openxmlformats.org/officeDocument/2006/relationships/hyperlink" Target="https://twitter.com/#!/kjramming/status/1143930332275548160" TargetMode="External" /><Relationship Id="rId659" Type="http://schemas.openxmlformats.org/officeDocument/2006/relationships/hyperlink" Target="https://twitter.com/#!/seeyaleah/status/1143934002778255360" TargetMode="External" /><Relationship Id="rId660" Type="http://schemas.openxmlformats.org/officeDocument/2006/relationships/hyperlink" Target="https://api.twitter.com/1.1/geo/id/a4e8b6fd61c8026b.json" TargetMode="External" /><Relationship Id="rId661" Type="http://schemas.openxmlformats.org/officeDocument/2006/relationships/hyperlink" Target="https://api.twitter.com/1.1/geo/id/018929347840059e.json" TargetMode="External" /><Relationship Id="rId662" Type="http://schemas.openxmlformats.org/officeDocument/2006/relationships/hyperlink" Target="https://api.twitter.com/1.1/geo/id/5a110d312052166f.json" TargetMode="External" /><Relationship Id="rId663" Type="http://schemas.openxmlformats.org/officeDocument/2006/relationships/hyperlink" Target="https://api.twitter.com/1.1/geo/id/0fc2e8743194c000.json" TargetMode="External" /><Relationship Id="rId664" Type="http://schemas.openxmlformats.org/officeDocument/2006/relationships/hyperlink" Target="https://api.twitter.com/1.1/geo/id/07d9d21bcb080001.json" TargetMode="External" /><Relationship Id="rId665" Type="http://schemas.openxmlformats.org/officeDocument/2006/relationships/hyperlink" Target="https://api.twitter.com/1.1/geo/id/07d9cd6afd884001.json" TargetMode="External" /><Relationship Id="rId666" Type="http://schemas.openxmlformats.org/officeDocument/2006/relationships/hyperlink" Target="https://api.twitter.com/1.1/geo/id/1e5cb4d0509db554.json" TargetMode="External" /><Relationship Id="rId667" Type="http://schemas.openxmlformats.org/officeDocument/2006/relationships/hyperlink" Target="https://api.twitter.com/1.1/geo/id/07d9cd6afd884001.json" TargetMode="External" /><Relationship Id="rId668" Type="http://schemas.openxmlformats.org/officeDocument/2006/relationships/hyperlink" Target="https://api.twitter.com/1.1/geo/id/5a110d312052166f.json" TargetMode="External" /><Relationship Id="rId669" Type="http://schemas.openxmlformats.org/officeDocument/2006/relationships/hyperlink" Target="https://api.twitter.com/1.1/geo/id/07d9cd6afd884001.json" TargetMode="External" /><Relationship Id="rId670" Type="http://schemas.openxmlformats.org/officeDocument/2006/relationships/hyperlink" Target="https://api.twitter.com/1.1/geo/id/07d9cd6afd884001.json" TargetMode="External" /><Relationship Id="rId671" Type="http://schemas.openxmlformats.org/officeDocument/2006/relationships/hyperlink" Target="https://api.twitter.com/1.1/geo/id/07d9cd6afd884001.json" TargetMode="External" /><Relationship Id="rId672" Type="http://schemas.openxmlformats.org/officeDocument/2006/relationships/hyperlink" Target="https://api.twitter.com/1.1/geo/id/07d9dbb611c83000.json" TargetMode="External" /><Relationship Id="rId673" Type="http://schemas.openxmlformats.org/officeDocument/2006/relationships/hyperlink" Target="https://api.twitter.com/1.1/geo/id/07d9dbb611c83000.json" TargetMode="External" /><Relationship Id="rId674" Type="http://schemas.openxmlformats.org/officeDocument/2006/relationships/hyperlink" Target="https://api.twitter.com/1.1/geo/id/07d9cd6afd884001.json" TargetMode="External" /><Relationship Id="rId675" Type="http://schemas.openxmlformats.org/officeDocument/2006/relationships/hyperlink" Target="https://api.twitter.com/1.1/geo/id/3df0e3eb1e91170b.json" TargetMode="External" /><Relationship Id="rId676" Type="http://schemas.openxmlformats.org/officeDocument/2006/relationships/hyperlink" Target="https://api.twitter.com/1.1/geo/id/5a110d312052166f.json" TargetMode="External" /><Relationship Id="rId677" Type="http://schemas.openxmlformats.org/officeDocument/2006/relationships/hyperlink" Target="https://api.twitter.com/1.1/geo/id/07d9cd6afd884001.json" TargetMode="External" /><Relationship Id="rId678" Type="http://schemas.openxmlformats.org/officeDocument/2006/relationships/hyperlink" Target="https://api.twitter.com/1.1/geo/id/8173485c72e78ca5.json" TargetMode="External" /><Relationship Id="rId679" Type="http://schemas.openxmlformats.org/officeDocument/2006/relationships/hyperlink" Target="https://api.twitter.com/1.1/geo/id/5a110d312052166f.json" TargetMode="External" /><Relationship Id="rId680" Type="http://schemas.openxmlformats.org/officeDocument/2006/relationships/hyperlink" Target="https://api.twitter.com/1.1/geo/id/5a110d312052166f.json" TargetMode="External" /><Relationship Id="rId681" Type="http://schemas.openxmlformats.org/officeDocument/2006/relationships/hyperlink" Target="https://api.twitter.com/1.1/geo/id/5a110d312052166f.json" TargetMode="External" /><Relationship Id="rId682" Type="http://schemas.openxmlformats.org/officeDocument/2006/relationships/hyperlink" Target="https://api.twitter.com/1.1/geo/id/07d9cd6afd884001.json" TargetMode="External" /><Relationship Id="rId683" Type="http://schemas.openxmlformats.org/officeDocument/2006/relationships/hyperlink" Target="https://api.twitter.com/1.1/geo/id/07d9cd6afd884001.json" TargetMode="External" /><Relationship Id="rId684" Type="http://schemas.openxmlformats.org/officeDocument/2006/relationships/hyperlink" Target="https://api.twitter.com/1.1/geo/id/07d9cd6afd884001.json" TargetMode="External" /><Relationship Id="rId685" Type="http://schemas.openxmlformats.org/officeDocument/2006/relationships/hyperlink" Target="https://api.twitter.com/1.1/geo/id/5a110d312052166f.json" TargetMode="External" /><Relationship Id="rId686" Type="http://schemas.openxmlformats.org/officeDocument/2006/relationships/hyperlink" Target="https://api.twitter.com/1.1/geo/id/07d9ed0104c88000.json" TargetMode="External" /><Relationship Id="rId687" Type="http://schemas.openxmlformats.org/officeDocument/2006/relationships/hyperlink" Target="https://api.twitter.com/1.1/geo/id/07d9cd6afd884001.json" TargetMode="External" /><Relationship Id="rId688" Type="http://schemas.openxmlformats.org/officeDocument/2006/relationships/hyperlink" Target="https://api.twitter.com/1.1/geo/id/0fc7e0a406d55000.json" TargetMode="External" /><Relationship Id="rId689" Type="http://schemas.openxmlformats.org/officeDocument/2006/relationships/hyperlink" Target="https://api.twitter.com/1.1/geo/id/3b77caf94bfc81fe.json" TargetMode="External" /><Relationship Id="rId690" Type="http://schemas.openxmlformats.org/officeDocument/2006/relationships/hyperlink" Target="https://api.twitter.com/1.1/geo/id/07d9cd6afd884001.json" TargetMode="External" /><Relationship Id="rId691" Type="http://schemas.openxmlformats.org/officeDocument/2006/relationships/hyperlink" Target="https://api.twitter.com/1.1/geo/id/07d9cd6afd884001.json" TargetMode="External" /><Relationship Id="rId692" Type="http://schemas.openxmlformats.org/officeDocument/2006/relationships/hyperlink" Target="https://api.twitter.com/1.1/geo/id/07d9cd6afd884001.json" TargetMode="External" /><Relationship Id="rId693" Type="http://schemas.openxmlformats.org/officeDocument/2006/relationships/hyperlink" Target="https://api.twitter.com/1.1/geo/id/07d9cd6afd884001.json" TargetMode="External" /><Relationship Id="rId694" Type="http://schemas.openxmlformats.org/officeDocument/2006/relationships/comments" Target="../comments1.xml" /><Relationship Id="rId695" Type="http://schemas.openxmlformats.org/officeDocument/2006/relationships/vmlDrawing" Target="../drawings/vmlDrawing1.vml" /><Relationship Id="rId696" Type="http://schemas.openxmlformats.org/officeDocument/2006/relationships/table" Target="../tables/table1.xml" /><Relationship Id="rId6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3W92aYppS" TargetMode="External" /><Relationship Id="rId2" Type="http://schemas.openxmlformats.org/officeDocument/2006/relationships/hyperlink" Target="http://www.mgoblue.com/" TargetMode="External" /><Relationship Id="rId3" Type="http://schemas.openxmlformats.org/officeDocument/2006/relationships/hyperlink" Target="https://t.co/zkFmWfRLuX" TargetMode="External" /><Relationship Id="rId4" Type="http://schemas.openxmlformats.org/officeDocument/2006/relationships/hyperlink" Target="https://t.co/s1vqc4qeaP" TargetMode="External" /><Relationship Id="rId5" Type="http://schemas.openxmlformats.org/officeDocument/2006/relationships/hyperlink" Target="https://t.co/2RWkXA0hhY" TargetMode="External" /><Relationship Id="rId6" Type="http://schemas.openxmlformats.org/officeDocument/2006/relationships/hyperlink" Target="https://t.co/9745ZF4bcs" TargetMode="External" /><Relationship Id="rId7" Type="http://schemas.openxmlformats.org/officeDocument/2006/relationships/hyperlink" Target="https://t.co/Usf0c4RPEi" TargetMode="External" /><Relationship Id="rId8" Type="http://schemas.openxmlformats.org/officeDocument/2006/relationships/hyperlink" Target="https://t.co/OsFwhxVEE6" TargetMode="External" /><Relationship Id="rId9" Type="http://schemas.openxmlformats.org/officeDocument/2006/relationships/hyperlink" Target="https://t.co/JSN6fDLLfw" TargetMode="External" /><Relationship Id="rId10" Type="http://schemas.openxmlformats.org/officeDocument/2006/relationships/hyperlink" Target="https://t.co/EVI1Mb1BmN" TargetMode="External" /><Relationship Id="rId11" Type="http://schemas.openxmlformats.org/officeDocument/2006/relationships/hyperlink" Target="https://t.co/AobhBbQwhu" TargetMode="External" /><Relationship Id="rId12" Type="http://schemas.openxmlformats.org/officeDocument/2006/relationships/hyperlink" Target="https://t.co/W7Jxr8Jfhb" TargetMode="External" /><Relationship Id="rId13" Type="http://schemas.openxmlformats.org/officeDocument/2006/relationships/hyperlink" Target="https://t.co/q8UXiTsASD" TargetMode="External" /><Relationship Id="rId14" Type="http://schemas.openxmlformats.org/officeDocument/2006/relationships/hyperlink" Target="https://t.co/uNl5CtIptT" TargetMode="External" /><Relationship Id="rId15" Type="http://schemas.openxmlformats.org/officeDocument/2006/relationships/hyperlink" Target="https://t.co/UDV0SK0cPl" TargetMode="External" /><Relationship Id="rId16" Type="http://schemas.openxmlformats.org/officeDocument/2006/relationships/hyperlink" Target="https://t.co/apwV2CyLnQ" TargetMode="External" /><Relationship Id="rId17" Type="http://schemas.openxmlformats.org/officeDocument/2006/relationships/hyperlink" Target="https://t.co/cnlNWCsTKU" TargetMode="External" /><Relationship Id="rId18" Type="http://schemas.openxmlformats.org/officeDocument/2006/relationships/hyperlink" Target="https://t.co/to7tnIi3ap" TargetMode="External" /><Relationship Id="rId19" Type="http://schemas.openxmlformats.org/officeDocument/2006/relationships/hyperlink" Target="https://t.co/bMWmuMKzaE" TargetMode="External" /><Relationship Id="rId20" Type="http://schemas.openxmlformats.org/officeDocument/2006/relationships/hyperlink" Target="https://t.co/cZ3rURJqJQ" TargetMode="External" /><Relationship Id="rId21" Type="http://schemas.openxmlformats.org/officeDocument/2006/relationships/hyperlink" Target="https://t.co/HSZRVdAFYQ" TargetMode="External" /><Relationship Id="rId22" Type="http://schemas.openxmlformats.org/officeDocument/2006/relationships/hyperlink" Target="https://t.co/wnc3whPgiE" TargetMode="External" /><Relationship Id="rId23" Type="http://schemas.openxmlformats.org/officeDocument/2006/relationships/hyperlink" Target="https://t.co/F3fLcfn45H" TargetMode="External" /><Relationship Id="rId24" Type="http://schemas.openxmlformats.org/officeDocument/2006/relationships/hyperlink" Target="https://t.co/TAXQpsHa5X" TargetMode="External" /><Relationship Id="rId25" Type="http://schemas.openxmlformats.org/officeDocument/2006/relationships/hyperlink" Target="http://t.co/3eBHpmsm67" TargetMode="External" /><Relationship Id="rId26" Type="http://schemas.openxmlformats.org/officeDocument/2006/relationships/hyperlink" Target="https://t.co/0jpTlR8a6A" TargetMode="External" /><Relationship Id="rId27" Type="http://schemas.openxmlformats.org/officeDocument/2006/relationships/hyperlink" Target="https://t.co/d9sjVCZt6k" TargetMode="External" /><Relationship Id="rId28" Type="http://schemas.openxmlformats.org/officeDocument/2006/relationships/hyperlink" Target="https://t.co/OhSih7EL7w" TargetMode="External" /><Relationship Id="rId29" Type="http://schemas.openxmlformats.org/officeDocument/2006/relationships/hyperlink" Target="http://t.co/CPALMGgLOj" TargetMode="External" /><Relationship Id="rId30" Type="http://schemas.openxmlformats.org/officeDocument/2006/relationships/hyperlink" Target="https://t.co/ecUv7wdvMk" TargetMode="External" /><Relationship Id="rId31" Type="http://schemas.openxmlformats.org/officeDocument/2006/relationships/hyperlink" Target="https://t.co/wCei9K0FXd" TargetMode="External" /><Relationship Id="rId32" Type="http://schemas.openxmlformats.org/officeDocument/2006/relationships/hyperlink" Target="https://t.co/pkWojIRXXo" TargetMode="External" /><Relationship Id="rId33" Type="http://schemas.openxmlformats.org/officeDocument/2006/relationships/hyperlink" Target="https://t.co/aVT5M9oHNz" TargetMode="External" /><Relationship Id="rId34" Type="http://schemas.openxmlformats.org/officeDocument/2006/relationships/hyperlink" Target="https://t.co/FhDGb340z4" TargetMode="External" /><Relationship Id="rId35" Type="http://schemas.openxmlformats.org/officeDocument/2006/relationships/hyperlink" Target="https://t.co/zduXQpDjP5" TargetMode="External" /><Relationship Id="rId36" Type="http://schemas.openxmlformats.org/officeDocument/2006/relationships/hyperlink" Target="https://t.co/SkjvECSJZy" TargetMode="External" /><Relationship Id="rId37" Type="http://schemas.openxmlformats.org/officeDocument/2006/relationships/hyperlink" Target="https://t.co/7NqTWZZtQN" TargetMode="External" /><Relationship Id="rId38" Type="http://schemas.openxmlformats.org/officeDocument/2006/relationships/hyperlink" Target="https://t.co/sKrrSulU8a" TargetMode="External" /><Relationship Id="rId39" Type="http://schemas.openxmlformats.org/officeDocument/2006/relationships/hyperlink" Target="https://t.co/Qhj4MTX15z" TargetMode="External" /><Relationship Id="rId40" Type="http://schemas.openxmlformats.org/officeDocument/2006/relationships/hyperlink" Target="https://t.co/8ddaaCZOGg" TargetMode="External" /><Relationship Id="rId41" Type="http://schemas.openxmlformats.org/officeDocument/2006/relationships/hyperlink" Target="https://t.co/4lC892oWbT" TargetMode="External" /><Relationship Id="rId42" Type="http://schemas.openxmlformats.org/officeDocument/2006/relationships/hyperlink" Target="https://t.co/LiVK3YkEi3" TargetMode="External" /><Relationship Id="rId43" Type="http://schemas.openxmlformats.org/officeDocument/2006/relationships/hyperlink" Target="https://t.co/KgpbMEjw28" TargetMode="External" /><Relationship Id="rId44" Type="http://schemas.openxmlformats.org/officeDocument/2006/relationships/hyperlink" Target="https://t.co/Xtu8GfBYs9" TargetMode="External" /><Relationship Id="rId45" Type="http://schemas.openxmlformats.org/officeDocument/2006/relationships/hyperlink" Target="https://t.co/q1fpIYwbrZ" TargetMode="External" /><Relationship Id="rId46" Type="http://schemas.openxmlformats.org/officeDocument/2006/relationships/hyperlink" Target="https://t.co/wtkbbPVs1d" TargetMode="External" /><Relationship Id="rId47" Type="http://schemas.openxmlformats.org/officeDocument/2006/relationships/hyperlink" Target="https://t.co/9TguN5pRjo" TargetMode="External" /><Relationship Id="rId48" Type="http://schemas.openxmlformats.org/officeDocument/2006/relationships/hyperlink" Target="http://t.co/nA4hK1H53R" TargetMode="External" /><Relationship Id="rId49" Type="http://schemas.openxmlformats.org/officeDocument/2006/relationships/hyperlink" Target="https://t.co/7yGXD9clcW" TargetMode="External" /><Relationship Id="rId50" Type="http://schemas.openxmlformats.org/officeDocument/2006/relationships/hyperlink" Target="https://t.co/iObqP8VvXu" TargetMode="External" /><Relationship Id="rId51" Type="http://schemas.openxmlformats.org/officeDocument/2006/relationships/hyperlink" Target="https://t.co/2auf09kbcc" TargetMode="External" /><Relationship Id="rId52" Type="http://schemas.openxmlformats.org/officeDocument/2006/relationships/hyperlink" Target="https://t.co/ZtsFKRXJWG" TargetMode="External" /><Relationship Id="rId53" Type="http://schemas.openxmlformats.org/officeDocument/2006/relationships/hyperlink" Target="https://t.co/hAtKolWKxk" TargetMode="External" /><Relationship Id="rId54" Type="http://schemas.openxmlformats.org/officeDocument/2006/relationships/hyperlink" Target="https://t.co/2sAW8Kx7cv" TargetMode="External" /><Relationship Id="rId55" Type="http://schemas.openxmlformats.org/officeDocument/2006/relationships/hyperlink" Target="https://t.co/VROpnGWzvH" TargetMode="External" /><Relationship Id="rId56" Type="http://schemas.openxmlformats.org/officeDocument/2006/relationships/hyperlink" Target="https://t.co/3gypMNrQsz" TargetMode="External" /><Relationship Id="rId57" Type="http://schemas.openxmlformats.org/officeDocument/2006/relationships/hyperlink" Target="https://t.co/EkcbLS0LLS" TargetMode="External" /><Relationship Id="rId58" Type="http://schemas.openxmlformats.org/officeDocument/2006/relationships/hyperlink" Target="https://t.co/p2T5NHIbYZ" TargetMode="External" /><Relationship Id="rId59" Type="http://schemas.openxmlformats.org/officeDocument/2006/relationships/hyperlink" Target="https://t.co/GhhBGyUGZl" TargetMode="External" /><Relationship Id="rId60" Type="http://schemas.openxmlformats.org/officeDocument/2006/relationships/hyperlink" Target="https://t.co/6FPC0NPVpF" TargetMode="External" /><Relationship Id="rId61" Type="http://schemas.openxmlformats.org/officeDocument/2006/relationships/hyperlink" Target="https://t.co/OA2zXOTD2V" TargetMode="External" /><Relationship Id="rId62" Type="http://schemas.openxmlformats.org/officeDocument/2006/relationships/hyperlink" Target="http://t.co/mJzguEGAtV" TargetMode="External" /><Relationship Id="rId63" Type="http://schemas.openxmlformats.org/officeDocument/2006/relationships/hyperlink" Target="https://t.co/AjSBtRSWcM" TargetMode="External" /><Relationship Id="rId64" Type="http://schemas.openxmlformats.org/officeDocument/2006/relationships/hyperlink" Target="https://t.co/iUBHVA3yNM" TargetMode="External" /><Relationship Id="rId65" Type="http://schemas.openxmlformats.org/officeDocument/2006/relationships/hyperlink" Target="https://t.co/NUHmNAYA8n" TargetMode="External" /><Relationship Id="rId66" Type="http://schemas.openxmlformats.org/officeDocument/2006/relationships/hyperlink" Target="https://t.co/iWMRvLd0yk" TargetMode="External" /><Relationship Id="rId67" Type="http://schemas.openxmlformats.org/officeDocument/2006/relationships/hyperlink" Target="https://t.co/0xxiDsfPUg" TargetMode="External" /><Relationship Id="rId68" Type="http://schemas.openxmlformats.org/officeDocument/2006/relationships/hyperlink" Target="https://t.co/kqchS27vZj" TargetMode="External" /><Relationship Id="rId69" Type="http://schemas.openxmlformats.org/officeDocument/2006/relationships/hyperlink" Target="https://t.co/stiErxM6lN" TargetMode="External" /><Relationship Id="rId70" Type="http://schemas.openxmlformats.org/officeDocument/2006/relationships/hyperlink" Target="https://t.co/m37EOVFzAv" TargetMode="External" /><Relationship Id="rId71" Type="http://schemas.openxmlformats.org/officeDocument/2006/relationships/hyperlink" Target="https://t.co/HlR25UymsP" TargetMode="External" /><Relationship Id="rId72" Type="http://schemas.openxmlformats.org/officeDocument/2006/relationships/hyperlink" Target="https://t.co/8Rkt1PNjwd" TargetMode="External" /><Relationship Id="rId73" Type="http://schemas.openxmlformats.org/officeDocument/2006/relationships/hyperlink" Target="http://t.co/sUG43Pwmvk" TargetMode="External" /><Relationship Id="rId74" Type="http://schemas.openxmlformats.org/officeDocument/2006/relationships/hyperlink" Target="https://t.co/DyIWthkowB" TargetMode="External" /><Relationship Id="rId75" Type="http://schemas.openxmlformats.org/officeDocument/2006/relationships/hyperlink" Target="https://t.co/krBlSjaSod" TargetMode="External" /><Relationship Id="rId76" Type="http://schemas.openxmlformats.org/officeDocument/2006/relationships/hyperlink" Target="https://t.co/teGWLJu3BG" TargetMode="External" /><Relationship Id="rId77" Type="http://schemas.openxmlformats.org/officeDocument/2006/relationships/hyperlink" Target="https://t.co/66tbwQ3t8Z" TargetMode="External" /><Relationship Id="rId78" Type="http://schemas.openxmlformats.org/officeDocument/2006/relationships/hyperlink" Target="https://t.co/T2awI0wn1c" TargetMode="External" /><Relationship Id="rId79" Type="http://schemas.openxmlformats.org/officeDocument/2006/relationships/hyperlink" Target="https://t.co/R5XABSk0b4" TargetMode="External" /><Relationship Id="rId80" Type="http://schemas.openxmlformats.org/officeDocument/2006/relationships/hyperlink" Target="https://t.co/jR8YQyPJQ3" TargetMode="External" /><Relationship Id="rId81" Type="http://schemas.openxmlformats.org/officeDocument/2006/relationships/hyperlink" Target="https://t.co/jnMV3EuyGP" TargetMode="External" /><Relationship Id="rId82" Type="http://schemas.openxmlformats.org/officeDocument/2006/relationships/hyperlink" Target="https://t.co/h3ttNKnVmd" TargetMode="External" /><Relationship Id="rId83" Type="http://schemas.openxmlformats.org/officeDocument/2006/relationships/hyperlink" Target="https://t.co/yOus82UL5t" TargetMode="External" /><Relationship Id="rId84" Type="http://schemas.openxmlformats.org/officeDocument/2006/relationships/hyperlink" Target="https://t.co/OBEsO7F1zk" TargetMode="External" /><Relationship Id="rId85" Type="http://schemas.openxmlformats.org/officeDocument/2006/relationships/hyperlink" Target="https://t.co/2bT7nwEtba" TargetMode="External" /><Relationship Id="rId86" Type="http://schemas.openxmlformats.org/officeDocument/2006/relationships/hyperlink" Target="https://t.co/Ozdonjdy9K" TargetMode="External" /><Relationship Id="rId87" Type="http://schemas.openxmlformats.org/officeDocument/2006/relationships/hyperlink" Target="https://t.co/qEl9T3Mlb3" TargetMode="External" /><Relationship Id="rId88" Type="http://schemas.openxmlformats.org/officeDocument/2006/relationships/hyperlink" Target="https://t.co/oxTg2Py41h" TargetMode="External" /><Relationship Id="rId89" Type="http://schemas.openxmlformats.org/officeDocument/2006/relationships/hyperlink" Target="https://t.co/YABBuiotEP" TargetMode="External" /><Relationship Id="rId90" Type="http://schemas.openxmlformats.org/officeDocument/2006/relationships/hyperlink" Target="https://t.co/vpasZv1XDe" TargetMode="External" /><Relationship Id="rId91" Type="http://schemas.openxmlformats.org/officeDocument/2006/relationships/hyperlink" Target="https://pbs.twimg.com/profile_banners/14587766/1496689413" TargetMode="External" /><Relationship Id="rId92" Type="http://schemas.openxmlformats.org/officeDocument/2006/relationships/hyperlink" Target="https://pbs.twimg.com/profile_banners/75263523/1553522469" TargetMode="External" /><Relationship Id="rId93" Type="http://schemas.openxmlformats.org/officeDocument/2006/relationships/hyperlink" Target="https://pbs.twimg.com/profile_banners/18992867/1523653828" TargetMode="External" /><Relationship Id="rId94" Type="http://schemas.openxmlformats.org/officeDocument/2006/relationships/hyperlink" Target="https://pbs.twimg.com/profile_banners/35463962/1522897491" TargetMode="External" /><Relationship Id="rId95" Type="http://schemas.openxmlformats.org/officeDocument/2006/relationships/hyperlink" Target="https://pbs.twimg.com/profile_banners/57422635/1552240048" TargetMode="External" /><Relationship Id="rId96" Type="http://schemas.openxmlformats.org/officeDocument/2006/relationships/hyperlink" Target="https://pbs.twimg.com/profile_banners/28494768/1497236520" TargetMode="External" /><Relationship Id="rId97" Type="http://schemas.openxmlformats.org/officeDocument/2006/relationships/hyperlink" Target="https://pbs.twimg.com/profile_banners/16511219/1540469006" TargetMode="External" /><Relationship Id="rId98" Type="http://schemas.openxmlformats.org/officeDocument/2006/relationships/hyperlink" Target="https://pbs.twimg.com/profile_banners/396282042/1555462146" TargetMode="External" /><Relationship Id="rId99" Type="http://schemas.openxmlformats.org/officeDocument/2006/relationships/hyperlink" Target="https://pbs.twimg.com/profile_banners/34552637/1536810662" TargetMode="External" /><Relationship Id="rId100" Type="http://schemas.openxmlformats.org/officeDocument/2006/relationships/hyperlink" Target="https://pbs.twimg.com/profile_banners/175234283/1493133639" TargetMode="External" /><Relationship Id="rId101" Type="http://schemas.openxmlformats.org/officeDocument/2006/relationships/hyperlink" Target="https://pbs.twimg.com/profile_banners/24814594/1552282591" TargetMode="External" /><Relationship Id="rId102" Type="http://schemas.openxmlformats.org/officeDocument/2006/relationships/hyperlink" Target="https://pbs.twimg.com/profile_banners/481649236/1520876554" TargetMode="External" /><Relationship Id="rId103" Type="http://schemas.openxmlformats.org/officeDocument/2006/relationships/hyperlink" Target="https://pbs.twimg.com/profile_banners/1010642720245739520/1529792038" TargetMode="External" /><Relationship Id="rId104" Type="http://schemas.openxmlformats.org/officeDocument/2006/relationships/hyperlink" Target="https://pbs.twimg.com/profile_banners/162783211/1537761800" TargetMode="External" /><Relationship Id="rId105" Type="http://schemas.openxmlformats.org/officeDocument/2006/relationships/hyperlink" Target="https://pbs.twimg.com/profile_banners/1138655989509644289/1560938189" TargetMode="External" /><Relationship Id="rId106" Type="http://schemas.openxmlformats.org/officeDocument/2006/relationships/hyperlink" Target="https://pbs.twimg.com/profile_banners/17710740/1561526877" TargetMode="External" /><Relationship Id="rId107" Type="http://schemas.openxmlformats.org/officeDocument/2006/relationships/hyperlink" Target="https://pbs.twimg.com/profile_banners/701648556831027201/1457613206" TargetMode="External" /><Relationship Id="rId108" Type="http://schemas.openxmlformats.org/officeDocument/2006/relationships/hyperlink" Target="https://pbs.twimg.com/profile_banners/786512101330124800/1476357609" TargetMode="External" /><Relationship Id="rId109" Type="http://schemas.openxmlformats.org/officeDocument/2006/relationships/hyperlink" Target="https://pbs.twimg.com/profile_banners/2157635059/1512845360" TargetMode="External" /><Relationship Id="rId110" Type="http://schemas.openxmlformats.org/officeDocument/2006/relationships/hyperlink" Target="https://pbs.twimg.com/profile_banners/871039125842997250/1503391900" TargetMode="External" /><Relationship Id="rId111" Type="http://schemas.openxmlformats.org/officeDocument/2006/relationships/hyperlink" Target="https://pbs.twimg.com/profile_banners/327178668/1541613667" TargetMode="External" /><Relationship Id="rId112" Type="http://schemas.openxmlformats.org/officeDocument/2006/relationships/hyperlink" Target="https://pbs.twimg.com/profile_banners/491280851/1512063264" TargetMode="External" /><Relationship Id="rId113" Type="http://schemas.openxmlformats.org/officeDocument/2006/relationships/hyperlink" Target="https://pbs.twimg.com/profile_banners/208232790/1539566079" TargetMode="External" /><Relationship Id="rId114" Type="http://schemas.openxmlformats.org/officeDocument/2006/relationships/hyperlink" Target="https://pbs.twimg.com/profile_banners/622562407/1483314196" TargetMode="External" /><Relationship Id="rId115" Type="http://schemas.openxmlformats.org/officeDocument/2006/relationships/hyperlink" Target="https://pbs.twimg.com/profile_banners/17835438/1558374411" TargetMode="External" /><Relationship Id="rId116" Type="http://schemas.openxmlformats.org/officeDocument/2006/relationships/hyperlink" Target="https://pbs.twimg.com/profile_banners/375319913/1553619349" TargetMode="External" /><Relationship Id="rId117" Type="http://schemas.openxmlformats.org/officeDocument/2006/relationships/hyperlink" Target="https://pbs.twimg.com/profile_banners/15152607/1516310762" TargetMode="External" /><Relationship Id="rId118" Type="http://schemas.openxmlformats.org/officeDocument/2006/relationships/hyperlink" Target="https://pbs.twimg.com/profile_banners/32462168/1499368648" TargetMode="External" /><Relationship Id="rId119" Type="http://schemas.openxmlformats.org/officeDocument/2006/relationships/hyperlink" Target="https://pbs.twimg.com/profile_banners/99577041/1529611798" TargetMode="External" /><Relationship Id="rId120" Type="http://schemas.openxmlformats.org/officeDocument/2006/relationships/hyperlink" Target="https://pbs.twimg.com/profile_banners/320791171/1546446344" TargetMode="External" /><Relationship Id="rId121" Type="http://schemas.openxmlformats.org/officeDocument/2006/relationships/hyperlink" Target="https://pbs.twimg.com/profile_banners/35479650/1457062535" TargetMode="External" /><Relationship Id="rId122" Type="http://schemas.openxmlformats.org/officeDocument/2006/relationships/hyperlink" Target="https://pbs.twimg.com/profile_banners/2298696982/1481057960" TargetMode="External" /><Relationship Id="rId123" Type="http://schemas.openxmlformats.org/officeDocument/2006/relationships/hyperlink" Target="https://pbs.twimg.com/profile_banners/18191259/1461798277" TargetMode="External" /><Relationship Id="rId124" Type="http://schemas.openxmlformats.org/officeDocument/2006/relationships/hyperlink" Target="https://pbs.twimg.com/profile_banners/160316474/1537410377" TargetMode="External" /><Relationship Id="rId125" Type="http://schemas.openxmlformats.org/officeDocument/2006/relationships/hyperlink" Target="https://pbs.twimg.com/profile_banners/14980437/1544203377" TargetMode="External" /><Relationship Id="rId126" Type="http://schemas.openxmlformats.org/officeDocument/2006/relationships/hyperlink" Target="https://pbs.twimg.com/profile_banners/300392950/1559852874" TargetMode="External" /><Relationship Id="rId127" Type="http://schemas.openxmlformats.org/officeDocument/2006/relationships/hyperlink" Target="https://pbs.twimg.com/profile_banners/276621034/1536613382" TargetMode="External" /><Relationship Id="rId128" Type="http://schemas.openxmlformats.org/officeDocument/2006/relationships/hyperlink" Target="https://pbs.twimg.com/profile_banners/2163813157/1414943987" TargetMode="External" /><Relationship Id="rId129" Type="http://schemas.openxmlformats.org/officeDocument/2006/relationships/hyperlink" Target="https://pbs.twimg.com/profile_banners/22815580/1514735695" TargetMode="External" /><Relationship Id="rId130" Type="http://schemas.openxmlformats.org/officeDocument/2006/relationships/hyperlink" Target="https://pbs.twimg.com/profile_banners/5678072/1552025426" TargetMode="External" /><Relationship Id="rId131" Type="http://schemas.openxmlformats.org/officeDocument/2006/relationships/hyperlink" Target="https://pbs.twimg.com/profile_banners/229964527/1525759633" TargetMode="External" /><Relationship Id="rId132" Type="http://schemas.openxmlformats.org/officeDocument/2006/relationships/hyperlink" Target="https://pbs.twimg.com/profile_banners/12416872/1524019580" TargetMode="External" /><Relationship Id="rId133" Type="http://schemas.openxmlformats.org/officeDocument/2006/relationships/hyperlink" Target="https://pbs.twimg.com/profile_banners/801306930/1536965021" TargetMode="External" /><Relationship Id="rId134" Type="http://schemas.openxmlformats.org/officeDocument/2006/relationships/hyperlink" Target="https://pbs.twimg.com/profile_banners/15505023/1411683599" TargetMode="External" /><Relationship Id="rId135" Type="http://schemas.openxmlformats.org/officeDocument/2006/relationships/hyperlink" Target="https://pbs.twimg.com/profile_banners/50213302/1500610718" TargetMode="External" /><Relationship Id="rId136" Type="http://schemas.openxmlformats.org/officeDocument/2006/relationships/hyperlink" Target="https://pbs.twimg.com/profile_banners/10228272/1559404730" TargetMode="External" /><Relationship Id="rId137" Type="http://schemas.openxmlformats.org/officeDocument/2006/relationships/hyperlink" Target="https://pbs.twimg.com/profile_banners/783214/1556918042" TargetMode="External" /><Relationship Id="rId138" Type="http://schemas.openxmlformats.org/officeDocument/2006/relationships/hyperlink" Target="https://pbs.twimg.com/profile_banners/36886620/1561362440" TargetMode="External" /><Relationship Id="rId139" Type="http://schemas.openxmlformats.org/officeDocument/2006/relationships/hyperlink" Target="https://pbs.twimg.com/profile_banners/2589274004/1559021633" TargetMode="External" /><Relationship Id="rId140" Type="http://schemas.openxmlformats.org/officeDocument/2006/relationships/hyperlink" Target="https://pbs.twimg.com/profile_banners/1130813796241559552/1559950808" TargetMode="External" /><Relationship Id="rId141" Type="http://schemas.openxmlformats.org/officeDocument/2006/relationships/hyperlink" Target="https://pbs.twimg.com/profile_banners/828817659252846593/1560310373" TargetMode="External" /><Relationship Id="rId142" Type="http://schemas.openxmlformats.org/officeDocument/2006/relationships/hyperlink" Target="https://pbs.twimg.com/profile_banners/916296010644598790/1559739782" TargetMode="External" /><Relationship Id="rId143" Type="http://schemas.openxmlformats.org/officeDocument/2006/relationships/hyperlink" Target="https://pbs.twimg.com/profile_banners/286036879/1561527170" TargetMode="External" /><Relationship Id="rId144" Type="http://schemas.openxmlformats.org/officeDocument/2006/relationships/hyperlink" Target="https://pbs.twimg.com/profile_banners/807775550483763200/1505788213" TargetMode="External" /><Relationship Id="rId145" Type="http://schemas.openxmlformats.org/officeDocument/2006/relationships/hyperlink" Target="https://pbs.twimg.com/profile_banners/1097102506134568960/1560233678" TargetMode="External" /><Relationship Id="rId146" Type="http://schemas.openxmlformats.org/officeDocument/2006/relationships/hyperlink" Target="https://pbs.twimg.com/profile_banners/858720042938249216/1546418634" TargetMode="External" /><Relationship Id="rId147" Type="http://schemas.openxmlformats.org/officeDocument/2006/relationships/hyperlink" Target="https://pbs.twimg.com/profile_banners/185142711/1559943120" TargetMode="External" /><Relationship Id="rId148" Type="http://schemas.openxmlformats.org/officeDocument/2006/relationships/hyperlink" Target="https://pbs.twimg.com/profile_banners/12570682/1398193958" TargetMode="External" /><Relationship Id="rId149" Type="http://schemas.openxmlformats.org/officeDocument/2006/relationships/hyperlink" Target="https://pbs.twimg.com/profile_banners/22867917/1365688980" TargetMode="External" /><Relationship Id="rId150" Type="http://schemas.openxmlformats.org/officeDocument/2006/relationships/hyperlink" Target="https://pbs.twimg.com/profile_banners/1253773256/1560664132" TargetMode="External" /><Relationship Id="rId151" Type="http://schemas.openxmlformats.org/officeDocument/2006/relationships/hyperlink" Target="https://pbs.twimg.com/profile_banners/30010982/1429847088" TargetMode="External" /><Relationship Id="rId152" Type="http://schemas.openxmlformats.org/officeDocument/2006/relationships/hyperlink" Target="https://pbs.twimg.com/profile_banners/108199469/1560269943" TargetMode="External" /><Relationship Id="rId153" Type="http://schemas.openxmlformats.org/officeDocument/2006/relationships/hyperlink" Target="https://pbs.twimg.com/profile_banners/3309780063/1559265699" TargetMode="External" /><Relationship Id="rId154" Type="http://schemas.openxmlformats.org/officeDocument/2006/relationships/hyperlink" Target="https://pbs.twimg.com/profile_banners/102269729/1559489887" TargetMode="External" /><Relationship Id="rId155" Type="http://schemas.openxmlformats.org/officeDocument/2006/relationships/hyperlink" Target="https://pbs.twimg.com/profile_banners/1708354632/1556292709" TargetMode="External" /><Relationship Id="rId156" Type="http://schemas.openxmlformats.org/officeDocument/2006/relationships/hyperlink" Target="https://pbs.twimg.com/profile_banners/223360767/1541270981" TargetMode="External" /><Relationship Id="rId157" Type="http://schemas.openxmlformats.org/officeDocument/2006/relationships/hyperlink" Target="https://pbs.twimg.com/profile_banners/23143473/1546639028" TargetMode="External" /><Relationship Id="rId158" Type="http://schemas.openxmlformats.org/officeDocument/2006/relationships/hyperlink" Target="https://pbs.twimg.com/profile_banners/37604818/1551802265" TargetMode="External" /><Relationship Id="rId159" Type="http://schemas.openxmlformats.org/officeDocument/2006/relationships/hyperlink" Target="https://pbs.twimg.com/profile_banners/317374996/1509548114" TargetMode="External" /><Relationship Id="rId160" Type="http://schemas.openxmlformats.org/officeDocument/2006/relationships/hyperlink" Target="https://pbs.twimg.com/profile_banners/399118500/1542335102" TargetMode="External" /><Relationship Id="rId161" Type="http://schemas.openxmlformats.org/officeDocument/2006/relationships/hyperlink" Target="https://pbs.twimg.com/profile_banners/1589042954/1544639095" TargetMode="External" /><Relationship Id="rId162" Type="http://schemas.openxmlformats.org/officeDocument/2006/relationships/hyperlink" Target="https://pbs.twimg.com/profile_banners/123508844/1458093160" TargetMode="External" /><Relationship Id="rId163" Type="http://schemas.openxmlformats.org/officeDocument/2006/relationships/hyperlink" Target="https://pbs.twimg.com/profile_banners/26644354/1549058819" TargetMode="External" /><Relationship Id="rId164" Type="http://schemas.openxmlformats.org/officeDocument/2006/relationships/hyperlink" Target="https://pbs.twimg.com/profile_banners/51247244/1466116630" TargetMode="External" /><Relationship Id="rId165" Type="http://schemas.openxmlformats.org/officeDocument/2006/relationships/hyperlink" Target="https://pbs.twimg.com/profile_banners/88785227/1537237246" TargetMode="External" /><Relationship Id="rId166" Type="http://schemas.openxmlformats.org/officeDocument/2006/relationships/hyperlink" Target="https://pbs.twimg.com/profile_banners/17911957/1547246965" TargetMode="External" /><Relationship Id="rId167" Type="http://schemas.openxmlformats.org/officeDocument/2006/relationships/hyperlink" Target="https://pbs.twimg.com/profile_banners/96838991/1472313942" TargetMode="External" /><Relationship Id="rId168" Type="http://schemas.openxmlformats.org/officeDocument/2006/relationships/hyperlink" Target="https://pbs.twimg.com/profile_banners/71635024/1502228120" TargetMode="External" /><Relationship Id="rId169" Type="http://schemas.openxmlformats.org/officeDocument/2006/relationships/hyperlink" Target="https://pbs.twimg.com/profile_banners/91968624/1522590006" TargetMode="External" /><Relationship Id="rId170" Type="http://schemas.openxmlformats.org/officeDocument/2006/relationships/hyperlink" Target="https://pbs.twimg.com/profile_banners/28095729/1539612290" TargetMode="External" /><Relationship Id="rId171" Type="http://schemas.openxmlformats.org/officeDocument/2006/relationships/hyperlink" Target="https://pbs.twimg.com/profile_banners/3353237242/1545542002" TargetMode="External" /><Relationship Id="rId172" Type="http://schemas.openxmlformats.org/officeDocument/2006/relationships/hyperlink" Target="https://pbs.twimg.com/profile_banners/44023499/1557277731" TargetMode="External" /><Relationship Id="rId173" Type="http://schemas.openxmlformats.org/officeDocument/2006/relationships/hyperlink" Target="https://pbs.twimg.com/profile_banners/1360200062/1557884201" TargetMode="External" /><Relationship Id="rId174" Type="http://schemas.openxmlformats.org/officeDocument/2006/relationships/hyperlink" Target="https://pbs.twimg.com/profile_banners/1043852340/1481390120" TargetMode="External" /><Relationship Id="rId175" Type="http://schemas.openxmlformats.org/officeDocument/2006/relationships/hyperlink" Target="https://pbs.twimg.com/profile_banners/200959342/1462891566" TargetMode="External" /><Relationship Id="rId176" Type="http://schemas.openxmlformats.org/officeDocument/2006/relationships/hyperlink" Target="https://pbs.twimg.com/profile_banners/153058231/1465302385" TargetMode="External" /><Relationship Id="rId177" Type="http://schemas.openxmlformats.org/officeDocument/2006/relationships/hyperlink" Target="https://pbs.twimg.com/profile_banners/25794284/1468081352" TargetMode="External" /><Relationship Id="rId178" Type="http://schemas.openxmlformats.org/officeDocument/2006/relationships/hyperlink" Target="https://pbs.twimg.com/profile_banners/14471976/1397076669" TargetMode="External" /><Relationship Id="rId179" Type="http://schemas.openxmlformats.org/officeDocument/2006/relationships/hyperlink" Target="https://pbs.twimg.com/profile_banners/43215735/1561309673" TargetMode="External" /><Relationship Id="rId180" Type="http://schemas.openxmlformats.org/officeDocument/2006/relationships/hyperlink" Target="https://pbs.twimg.com/profile_banners/251728101/1455684315" TargetMode="External" /><Relationship Id="rId181" Type="http://schemas.openxmlformats.org/officeDocument/2006/relationships/hyperlink" Target="https://pbs.twimg.com/profile_banners/252868280/1524280799" TargetMode="External" /><Relationship Id="rId182" Type="http://schemas.openxmlformats.org/officeDocument/2006/relationships/hyperlink" Target="https://pbs.twimg.com/profile_banners/21128206/1456770336" TargetMode="External" /><Relationship Id="rId183" Type="http://schemas.openxmlformats.org/officeDocument/2006/relationships/hyperlink" Target="https://pbs.twimg.com/profile_banners/911732857/1549381305" TargetMode="External" /><Relationship Id="rId184" Type="http://schemas.openxmlformats.org/officeDocument/2006/relationships/hyperlink" Target="https://pbs.twimg.com/profile_banners/27690567/1530126058" TargetMode="External" /><Relationship Id="rId185" Type="http://schemas.openxmlformats.org/officeDocument/2006/relationships/hyperlink" Target="https://pbs.twimg.com/profile_banners/289105306/1548100375" TargetMode="External" /><Relationship Id="rId186" Type="http://schemas.openxmlformats.org/officeDocument/2006/relationships/hyperlink" Target="https://pbs.twimg.com/profile_banners/769980116/1552140554" TargetMode="External" /><Relationship Id="rId187" Type="http://schemas.openxmlformats.org/officeDocument/2006/relationships/hyperlink" Target="https://pbs.twimg.com/profile_banners/9972002/1546312258" TargetMode="External" /><Relationship Id="rId188" Type="http://schemas.openxmlformats.org/officeDocument/2006/relationships/hyperlink" Target="https://pbs.twimg.com/profile_banners/602464076/1558321674" TargetMode="External" /><Relationship Id="rId189" Type="http://schemas.openxmlformats.org/officeDocument/2006/relationships/hyperlink" Target="https://pbs.twimg.com/profile_banners/31449020/1551208711" TargetMode="External" /><Relationship Id="rId190" Type="http://schemas.openxmlformats.org/officeDocument/2006/relationships/hyperlink" Target="https://pbs.twimg.com/profile_banners/62697314/1559340472" TargetMode="External" /><Relationship Id="rId191" Type="http://schemas.openxmlformats.org/officeDocument/2006/relationships/hyperlink" Target="https://pbs.twimg.com/profile_banners/277685980/1560538956" TargetMode="External" /><Relationship Id="rId192" Type="http://schemas.openxmlformats.org/officeDocument/2006/relationships/hyperlink" Target="https://pbs.twimg.com/profile_banners/36191245/1551573964" TargetMode="External" /><Relationship Id="rId193" Type="http://schemas.openxmlformats.org/officeDocument/2006/relationships/hyperlink" Target="https://pbs.twimg.com/profile_banners/137870557/1528906669" TargetMode="External" /><Relationship Id="rId194" Type="http://schemas.openxmlformats.org/officeDocument/2006/relationships/hyperlink" Target="https://pbs.twimg.com/profile_banners/21706450/1463432982" TargetMode="External" /><Relationship Id="rId195" Type="http://schemas.openxmlformats.org/officeDocument/2006/relationships/hyperlink" Target="https://pbs.twimg.com/profile_banners/21803056/1499191794" TargetMode="External" /><Relationship Id="rId196" Type="http://schemas.openxmlformats.org/officeDocument/2006/relationships/hyperlink" Target="https://pbs.twimg.com/profile_banners/123791259/1504490947" TargetMode="External" /><Relationship Id="rId197" Type="http://schemas.openxmlformats.org/officeDocument/2006/relationships/hyperlink" Target="https://pbs.twimg.com/profile_banners/308281620/1554772724" TargetMode="External" /><Relationship Id="rId198" Type="http://schemas.openxmlformats.org/officeDocument/2006/relationships/hyperlink" Target="https://pbs.twimg.com/profile_banners/299611633/1520904856" TargetMode="External" /><Relationship Id="rId199" Type="http://schemas.openxmlformats.org/officeDocument/2006/relationships/hyperlink" Target="https://pbs.twimg.com/profile_banners/3224510217/1507157940" TargetMode="External" /><Relationship Id="rId200" Type="http://schemas.openxmlformats.org/officeDocument/2006/relationships/hyperlink" Target="https://pbs.twimg.com/profile_banners/2680394840/1550627904" TargetMode="External" /><Relationship Id="rId201" Type="http://schemas.openxmlformats.org/officeDocument/2006/relationships/hyperlink" Target="https://pbs.twimg.com/profile_banners/22798877/1561518678" TargetMode="External" /><Relationship Id="rId202" Type="http://schemas.openxmlformats.org/officeDocument/2006/relationships/hyperlink" Target="https://pbs.twimg.com/profile_banners/32623630/1560808651" TargetMode="External" /><Relationship Id="rId203" Type="http://schemas.openxmlformats.org/officeDocument/2006/relationships/hyperlink" Target="https://pbs.twimg.com/profile_banners/46991336/1539355226" TargetMode="External" /><Relationship Id="rId204" Type="http://schemas.openxmlformats.org/officeDocument/2006/relationships/hyperlink" Target="https://pbs.twimg.com/profile_banners/476090138/1534966740" TargetMode="External" /><Relationship Id="rId205" Type="http://schemas.openxmlformats.org/officeDocument/2006/relationships/hyperlink" Target="https://pbs.twimg.com/profile_banners/308624043/1514759378" TargetMode="External" /><Relationship Id="rId206" Type="http://schemas.openxmlformats.org/officeDocument/2006/relationships/hyperlink" Target="https://pbs.twimg.com/profile_banners/84208309/1560601274" TargetMode="External" /><Relationship Id="rId207" Type="http://schemas.openxmlformats.org/officeDocument/2006/relationships/hyperlink" Target="https://pbs.twimg.com/profile_banners/15517162/1554865915" TargetMode="External" /><Relationship Id="rId208" Type="http://schemas.openxmlformats.org/officeDocument/2006/relationships/hyperlink" Target="https://pbs.twimg.com/profile_banners/338420176/1442805052" TargetMode="External" /><Relationship Id="rId209" Type="http://schemas.openxmlformats.org/officeDocument/2006/relationships/hyperlink" Target="https://pbs.twimg.com/profile_banners/54938325/1518327802" TargetMode="External" /><Relationship Id="rId210" Type="http://schemas.openxmlformats.org/officeDocument/2006/relationships/hyperlink" Target="https://pbs.twimg.com/profile_banners/41144996/1561231666" TargetMode="External" /><Relationship Id="rId211" Type="http://schemas.openxmlformats.org/officeDocument/2006/relationships/hyperlink" Target="https://pbs.twimg.com/profile_banners/713143/1556224249" TargetMode="External" /><Relationship Id="rId212" Type="http://schemas.openxmlformats.org/officeDocument/2006/relationships/hyperlink" Target="https://pbs.twimg.com/profile_banners/21158648/1436132525" TargetMode="External" /><Relationship Id="rId213" Type="http://schemas.openxmlformats.org/officeDocument/2006/relationships/hyperlink" Target="https://pbs.twimg.com/profile_banners/326966520/1541610303" TargetMode="External" /><Relationship Id="rId214" Type="http://schemas.openxmlformats.org/officeDocument/2006/relationships/hyperlink" Target="https://pbs.twimg.com/profile_banners/31122496/1406141789" TargetMode="External" /><Relationship Id="rId215" Type="http://schemas.openxmlformats.org/officeDocument/2006/relationships/hyperlink" Target="https://pbs.twimg.com/profile_banners/19426551/1556406501" TargetMode="External" /><Relationship Id="rId216" Type="http://schemas.openxmlformats.org/officeDocument/2006/relationships/hyperlink" Target="https://pbs.twimg.com/profile_banners/19923144/1561569597" TargetMode="External" /><Relationship Id="rId217" Type="http://schemas.openxmlformats.org/officeDocument/2006/relationships/hyperlink" Target="https://pbs.twimg.com/profile_banners/18479513/1561567435" TargetMode="External" /><Relationship Id="rId218" Type="http://schemas.openxmlformats.org/officeDocument/2006/relationships/hyperlink" Target="https://pbs.twimg.com/profile_banners/726960710/1520495018" TargetMode="External" /><Relationship Id="rId219" Type="http://schemas.openxmlformats.org/officeDocument/2006/relationships/hyperlink" Target="https://pbs.twimg.com/profile_banners/55267170/1558879713" TargetMode="External" /><Relationship Id="rId220" Type="http://schemas.openxmlformats.org/officeDocument/2006/relationships/hyperlink" Target="https://pbs.twimg.com/profile_banners/602336520/1489168306" TargetMode="External" /><Relationship Id="rId221" Type="http://schemas.openxmlformats.org/officeDocument/2006/relationships/hyperlink" Target="https://pbs.twimg.com/profile_banners/17838100/1555604600" TargetMode="External" /><Relationship Id="rId222" Type="http://schemas.openxmlformats.org/officeDocument/2006/relationships/hyperlink" Target="https://pbs.twimg.com/profile_banners/418426994/1546556183" TargetMode="External" /><Relationship Id="rId223" Type="http://schemas.openxmlformats.org/officeDocument/2006/relationships/hyperlink" Target="https://pbs.twimg.com/profile_banners/776926141802315776/1557187085" TargetMode="External" /><Relationship Id="rId224" Type="http://schemas.openxmlformats.org/officeDocument/2006/relationships/hyperlink" Target="https://pbs.twimg.com/profile_banners/18337283/1528989308" TargetMode="External" /><Relationship Id="rId225" Type="http://schemas.openxmlformats.org/officeDocument/2006/relationships/hyperlink" Target="https://pbs.twimg.com/profile_banners/49537170/1515293421" TargetMode="External" /><Relationship Id="rId226" Type="http://schemas.openxmlformats.org/officeDocument/2006/relationships/hyperlink" Target="https://pbs.twimg.com/profile_banners/19853312/1556150264" TargetMode="External" /><Relationship Id="rId227" Type="http://schemas.openxmlformats.org/officeDocument/2006/relationships/hyperlink" Target="https://pbs.twimg.com/profile_banners/171116456/1529959542" TargetMode="External" /><Relationship Id="rId228" Type="http://schemas.openxmlformats.org/officeDocument/2006/relationships/hyperlink" Target="https://pbs.twimg.com/profile_banners/1655877529/1546926600" TargetMode="External" /><Relationship Id="rId229" Type="http://schemas.openxmlformats.org/officeDocument/2006/relationships/hyperlink" Target="https://pbs.twimg.com/profile_banners/348667732/1540420247" TargetMode="External" /><Relationship Id="rId230" Type="http://schemas.openxmlformats.org/officeDocument/2006/relationships/hyperlink" Target="https://pbs.twimg.com/profile_banners/81634016/1534797386" TargetMode="External" /><Relationship Id="rId231" Type="http://schemas.openxmlformats.org/officeDocument/2006/relationships/hyperlink" Target="https://pbs.twimg.com/profile_banners/15367216/1398193338" TargetMode="External" /><Relationship Id="rId232" Type="http://schemas.openxmlformats.org/officeDocument/2006/relationships/hyperlink" Target="https://pbs.twimg.com/profile_banners/455218969/1517530848" TargetMode="External" /><Relationship Id="rId233" Type="http://schemas.openxmlformats.org/officeDocument/2006/relationships/hyperlink" Target="https://pbs.twimg.com/profile_banners/1049393414259830786/1554813348" TargetMode="External" /><Relationship Id="rId234" Type="http://schemas.openxmlformats.org/officeDocument/2006/relationships/hyperlink" Target="https://pbs.twimg.com/profile_banners/45630930/1521898282" TargetMode="External" /><Relationship Id="rId235" Type="http://schemas.openxmlformats.org/officeDocument/2006/relationships/hyperlink" Target="https://pbs.twimg.com/profile_banners/11797042/1511782156" TargetMode="External" /><Relationship Id="rId236" Type="http://schemas.openxmlformats.org/officeDocument/2006/relationships/hyperlink" Target="https://pbs.twimg.com/profile_banners/162495525/1546546327" TargetMode="External" /><Relationship Id="rId237" Type="http://schemas.openxmlformats.org/officeDocument/2006/relationships/hyperlink" Target="https://pbs.twimg.com/profile_banners/219397805/1561002787" TargetMode="External" /><Relationship Id="rId238" Type="http://schemas.openxmlformats.org/officeDocument/2006/relationships/hyperlink" Target="https://pbs.twimg.com/profile_banners/45196691/1552067497" TargetMode="External" /><Relationship Id="rId239" Type="http://schemas.openxmlformats.org/officeDocument/2006/relationships/hyperlink" Target="https://pbs.twimg.com/profile_banners/23024746/1513905438" TargetMode="External" /><Relationship Id="rId240" Type="http://schemas.openxmlformats.org/officeDocument/2006/relationships/hyperlink" Target="https://pbs.twimg.com/profile_banners/906424448/1560369968" TargetMode="External" /><Relationship Id="rId241" Type="http://schemas.openxmlformats.org/officeDocument/2006/relationships/hyperlink" Target="https://pbs.twimg.com/profile_banners/39490620/1554245126" TargetMode="External" /><Relationship Id="rId242" Type="http://schemas.openxmlformats.org/officeDocument/2006/relationships/hyperlink" Target="https://pbs.twimg.com/profile_banners/265692617/1447112498" TargetMode="External" /><Relationship Id="rId243" Type="http://schemas.openxmlformats.org/officeDocument/2006/relationships/hyperlink" Target="https://pbs.twimg.com/profile_banners/33649176/1555171767"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9/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7/bg.gif" TargetMode="External" /><Relationship Id="rId252" Type="http://schemas.openxmlformats.org/officeDocument/2006/relationships/hyperlink" Target="http://abs.twimg.com/images/themes/theme11/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9/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3/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2/bg.gif"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8/bg.gif"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8/bg.gif"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5/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6/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2/bg.gif"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3/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9/bg.gif" TargetMode="External" /><Relationship Id="rId333" Type="http://schemas.openxmlformats.org/officeDocument/2006/relationships/hyperlink" Target="http://abs.twimg.com/images/themes/theme5/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9/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2/bg.gif"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7/bg.gif" TargetMode="External" /><Relationship Id="rId351" Type="http://schemas.openxmlformats.org/officeDocument/2006/relationships/hyperlink" Target="http://abs.twimg.com/images/themes/theme16/bg.gif"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8/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4/bg.gif" TargetMode="External" /><Relationship Id="rId357" Type="http://schemas.openxmlformats.org/officeDocument/2006/relationships/hyperlink" Target="http://abs.twimg.com/images/themes/theme15/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2/bg.gif" TargetMode="External" /><Relationship Id="rId369" Type="http://schemas.openxmlformats.org/officeDocument/2006/relationships/hyperlink" Target="http://abs.twimg.com/images/themes/theme18/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7/bg.gif" TargetMode="External" /><Relationship Id="rId389" Type="http://schemas.openxmlformats.org/officeDocument/2006/relationships/hyperlink" Target="http://abs.twimg.com/images/themes/theme12/bg.gif" TargetMode="External" /><Relationship Id="rId390" Type="http://schemas.openxmlformats.org/officeDocument/2006/relationships/hyperlink" Target="http://pbs.twimg.com/profile_images/1089774339115835392/s46VtCKT_normal.jpg" TargetMode="External" /><Relationship Id="rId391" Type="http://schemas.openxmlformats.org/officeDocument/2006/relationships/hyperlink" Target="http://pbs.twimg.com/profile_images/1134506269342146566/xASE94VG_normal.png" TargetMode="External" /><Relationship Id="rId392" Type="http://schemas.openxmlformats.org/officeDocument/2006/relationships/hyperlink" Target="http://pbs.twimg.com/profile_images/885092474884149248/MOtDdPtt_normal.jpg" TargetMode="External" /><Relationship Id="rId393" Type="http://schemas.openxmlformats.org/officeDocument/2006/relationships/hyperlink" Target="http://pbs.twimg.com/profile_images/1097661591351259136/loYWXk1y_normal.jpg" TargetMode="External" /><Relationship Id="rId394" Type="http://schemas.openxmlformats.org/officeDocument/2006/relationships/hyperlink" Target="http://pbs.twimg.com/profile_images/1037053503670288384/ivXkTeU3_normal.jpg" TargetMode="External" /><Relationship Id="rId395" Type="http://schemas.openxmlformats.org/officeDocument/2006/relationships/hyperlink" Target="http://pbs.twimg.com/profile_images/1024796251408269312/aocKve_v_normal.jpg" TargetMode="External" /><Relationship Id="rId396" Type="http://schemas.openxmlformats.org/officeDocument/2006/relationships/hyperlink" Target="http://pbs.twimg.com/profile_images/1055428378344546304/AYxtPZfL_normal.jpg" TargetMode="External" /><Relationship Id="rId397" Type="http://schemas.openxmlformats.org/officeDocument/2006/relationships/hyperlink" Target="http://pbs.twimg.com/profile_images/1105169724604854275/hdFwU0Po_normal.jpg" TargetMode="External" /><Relationship Id="rId398" Type="http://schemas.openxmlformats.org/officeDocument/2006/relationships/hyperlink" Target="http://pbs.twimg.com/profile_images/967442109962874880/aKy8b60X_normal.jpg" TargetMode="External" /><Relationship Id="rId399" Type="http://schemas.openxmlformats.org/officeDocument/2006/relationships/hyperlink" Target="http://pbs.twimg.com/profile_images/997253832676540416/gLzqT748_normal.jpg" TargetMode="External" /><Relationship Id="rId400" Type="http://schemas.openxmlformats.org/officeDocument/2006/relationships/hyperlink" Target="http://pbs.twimg.com/profile_images/726312933781688321/TusFLskL_normal.jpg" TargetMode="External" /><Relationship Id="rId401" Type="http://schemas.openxmlformats.org/officeDocument/2006/relationships/hyperlink" Target="http://pbs.twimg.com/profile_images/1108023672365899776/0i3sXGoD_normal.jpg" TargetMode="External" /><Relationship Id="rId402" Type="http://schemas.openxmlformats.org/officeDocument/2006/relationships/hyperlink" Target="http://pbs.twimg.com/profile_images/1010647180250570752/iry6z_Ir_normal.jpg" TargetMode="External" /><Relationship Id="rId403" Type="http://schemas.openxmlformats.org/officeDocument/2006/relationships/hyperlink" Target="http://pbs.twimg.com/profile_images/1103533557027266560/bhswB84__normal.jpg" TargetMode="External" /><Relationship Id="rId404" Type="http://schemas.openxmlformats.org/officeDocument/2006/relationships/hyperlink" Target="http://pbs.twimg.com/profile_images/1141283044659290115/W42Debyp_normal.png" TargetMode="External" /><Relationship Id="rId405" Type="http://schemas.openxmlformats.org/officeDocument/2006/relationships/hyperlink" Target="http://pbs.twimg.com/profile_images/864432203370905601/yWa-6Q9O_normal.jpg" TargetMode="External" /><Relationship Id="rId406" Type="http://schemas.openxmlformats.org/officeDocument/2006/relationships/hyperlink" Target="http://pbs.twimg.com/profile_images/701655201179000832/c-l8O7Xy_normal.png" TargetMode="External" /><Relationship Id="rId407" Type="http://schemas.openxmlformats.org/officeDocument/2006/relationships/hyperlink" Target="http://pbs.twimg.com/profile_images/786513701583069184/OFb7pB3z_normal.jpg" TargetMode="External" /><Relationship Id="rId408" Type="http://schemas.openxmlformats.org/officeDocument/2006/relationships/hyperlink" Target="http://pbs.twimg.com/profile_images/939567293033525248/qme0Ts3w_normal.jpg" TargetMode="External" /><Relationship Id="rId409" Type="http://schemas.openxmlformats.org/officeDocument/2006/relationships/hyperlink" Target="http://pbs.twimg.com/profile_images/1017404189708701696/jyfH4IFY_normal.jpg" TargetMode="External" /><Relationship Id="rId410" Type="http://schemas.openxmlformats.org/officeDocument/2006/relationships/hyperlink" Target="http://pbs.twimg.com/profile_images/1111304354076770305/ZqhNVlDp_normal.jpg" TargetMode="External" /><Relationship Id="rId411" Type="http://schemas.openxmlformats.org/officeDocument/2006/relationships/hyperlink" Target="http://pbs.twimg.com/profile_images/803999731739402241/xqgRKsIb_normal.jpg" TargetMode="External" /><Relationship Id="rId412" Type="http://schemas.openxmlformats.org/officeDocument/2006/relationships/hyperlink" Target="http://pbs.twimg.com/profile_images/1083417356183969798/a3wm07Cb_normal.jpg" TargetMode="External" /><Relationship Id="rId413" Type="http://schemas.openxmlformats.org/officeDocument/2006/relationships/hyperlink" Target="http://pbs.twimg.com/profile_images/947514552622628864/H8_vpXIp_normal.jpg" TargetMode="External" /><Relationship Id="rId414" Type="http://schemas.openxmlformats.org/officeDocument/2006/relationships/hyperlink" Target="http://pbs.twimg.com/profile_images/1004828933739642881/X0D67lAK_normal.jpg" TargetMode="External" /><Relationship Id="rId415" Type="http://schemas.openxmlformats.org/officeDocument/2006/relationships/hyperlink" Target="http://pbs.twimg.com/profile_images/1117872870368006144/laOSUWQX_normal.jpg" TargetMode="External" /><Relationship Id="rId416" Type="http://schemas.openxmlformats.org/officeDocument/2006/relationships/hyperlink" Target="http://pbs.twimg.com/profile_images/954000566576807937/gAEDoYkh_normal.jpg" TargetMode="External" /><Relationship Id="rId417" Type="http://schemas.openxmlformats.org/officeDocument/2006/relationships/hyperlink" Target="http://pbs.twimg.com/profile_images/1141423301803331585/e52sCMGQ_normal.jpg" TargetMode="External" /><Relationship Id="rId418" Type="http://schemas.openxmlformats.org/officeDocument/2006/relationships/hyperlink" Target="http://pbs.twimg.com/profile_images/1080504310075543552/kLJUyO3C_normal.jpg" TargetMode="External" /><Relationship Id="rId419" Type="http://schemas.openxmlformats.org/officeDocument/2006/relationships/hyperlink" Target="http://pbs.twimg.com/profile_images/1080497279780483073/hbCQOo6n_normal.jpg" TargetMode="External" /><Relationship Id="rId420" Type="http://schemas.openxmlformats.org/officeDocument/2006/relationships/hyperlink" Target="http://pbs.twimg.com/profile_images/570039225173544960/bduSgxci_normal.jpeg" TargetMode="External" /><Relationship Id="rId421" Type="http://schemas.openxmlformats.org/officeDocument/2006/relationships/hyperlink" Target="http://pbs.twimg.com/profile_images/537717609190264833/5SynDJV__normal.jpeg" TargetMode="External" /><Relationship Id="rId422" Type="http://schemas.openxmlformats.org/officeDocument/2006/relationships/hyperlink" Target="http://pbs.twimg.com/profile_images/506104089995137024/y1PWJd49_normal.jpeg" TargetMode="External" /><Relationship Id="rId423" Type="http://schemas.openxmlformats.org/officeDocument/2006/relationships/hyperlink" Target="http://pbs.twimg.com/profile_images/1040389930076327936/e9KXczX6_normal.jpg" TargetMode="External" /><Relationship Id="rId424" Type="http://schemas.openxmlformats.org/officeDocument/2006/relationships/hyperlink" Target="http://pbs.twimg.com/profile_images/1135591645787770880/y9fbYvdI_normal.png" TargetMode="External" /><Relationship Id="rId425" Type="http://schemas.openxmlformats.org/officeDocument/2006/relationships/hyperlink" Target="http://pbs.twimg.com/profile_images/1016780795556528128/rwOTWVjg_normal.jpg" TargetMode="External" /><Relationship Id="rId426" Type="http://schemas.openxmlformats.org/officeDocument/2006/relationships/hyperlink" Target="http://pbs.twimg.com/profile_images/1073276806051086336/oyx_GN_w_normal.jpg" TargetMode="External" /><Relationship Id="rId427" Type="http://schemas.openxmlformats.org/officeDocument/2006/relationships/hyperlink" Target="http://pbs.twimg.com/profile_images/661288346287779840/hVlzqsS9_normal.png" TargetMode="External" /><Relationship Id="rId428" Type="http://schemas.openxmlformats.org/officeDocument/2006/relationships/hyperlink" Target="http://pbs.twimg.com/profile_images/998358332728532993/AgaNtwDI_normal.jpg" TargetMode="External" /><Relationship Id="rId429" Type="http://schemas.openxmlformats.org/officeDocument/2006/relationships/hyperlink" Target="http://pbs.twimg.com/profile_images/1136684833969541120/pANMG7T5_normal.png" TargetMode="External" /><Relationship Id="rId430" Type="http://schemas.openxmlformats.org/officeDocument/2006/relationships/hyperlink" Target="http://pbs.twimg.com/profile_images/1121080962052308993/RMj76lfa_normal.jpg" TargetMode="External" /><Relationship Id="rId431" Type="http://schemas.openxmlformats.org/officeDocument/2006/relationships/hyperlink" Target="http://pbs.twimg.com/profile_images/1060029893948391424/ejwbzLs8_normal.jpg" TargetMode="External" /><Relationship Id="rId432" Type="http://schemas.openxmlformats.org/officeDocument/2006/relationships/hyperlink" Target="http://pbs.twimg.com/profile_images/1045107834323693568/HQZog7j4_normal.jpg" TargetMode="External" /><Relationship Id="rId433" Type="http://schemas.openxmlformats.org/officeDocument/2006/relationships/hyperlink" Target="http://pbs.twimg.com/profile_images/785298544538202112/Ofppjciv_normal.jpg" TargetMode="External" /><Relationship Id="rId434" Type="http://schemas.openxmlformats.org/officeDocument/2006/relationships/hyperlink" Target="http://pbs.twimg.com/profile_images/609280055127052288/-w9p-PFe_normal.jpg" TargetMode="External" /><Relationship Id="rId435" Type="http://schemas.openxmlformats.org/officeDocument/2006/relationships/hyperlink" Target="http://pbs.twimg.com/profile_images/1134851965744078848/LyhYiCIb_normal.png" TargetMode="External" /><Relationship Id="rId436" Type="http://schemas.openxmlformats.org/officeDocument/2006/relationships/hyperlink" Target="http://pbs.twimg.com/profile_images/1111729635610382336/_65QFl7B_normal.png" TargetMode="External" /><Relationship Id="rId437" Type="http://schemas.openxmlformats.org/officeDocument/2006/relationships/hyperlink" Target="http://pbs.twimg.com/profile_images/1130088773746868231/SWrhGrJd_normal.png" TargetMode="External" /><Relationship Id="rId438" Type="http://schemas.openxmlformats.org/officeDocument/2006/relationships/hyperlink" Target="http://pbs.twimg.com/profile_images/1133245030548697088/ChKnhl96_normal.png" TargetMode="External" /><Relationship Id="rId439" Type="http://schemas.openxmlformats.org/officeDocument/2006/relationships/hyperlink" Target="http://pbs.twimg.com/profile_images/1141005532670681090/186OFr3D_normal.jpg" TargetMode="External" /><Relationship Id="rId440" Type="http://schemas.openxmlformats.org/officeDocument/2006/relationships/hyperlink" Target="http://pbs.twimg.com/profile_images/1041997044867637248/mQfCCaHn_normal.jpg" TargetMode="External" /><Relationship Id="rId441" Type="http://schemas.openxmlformats.org/officeDocument/2006/relationships/hyperlink" Target="http://pbs.twimg.com/profile_images/1131237150056312832/uBpYO9XQ_normal.jpg" TargetMode="External" /><Relationship Id="rId442" Type="http://schemas.openxmlformats.org/officeDocument/2006/relationships/hyperlink" Target="http://pbs.twimg.com/profile_images/1136255989680726016/2qfDpwEd_normal.png" TargetMode="External" /><Relationship Id="rId443" Type="http://schemas.openxmlformats.org/officeDocument/2006/relationships/hyperlink" Target="http://pbs.twimg.com/profile_images/843080269091495936/4IUdujgj_normal.jpg" TargetMode="External" /><Relationship Id="rId444" Type="http://schemas.openxmlformats.org/officeDocument/2006/relationships/hyperlink" Target="http://pbs.twimg.com/profile_images/834681575006683136/ZbVx3BhA_normal.jpg" TargetMode="External" /><Relationship Id="rId445" Type="http://schemas.openxmlformats.org/officeDocument/2006/relationships/hyperlink" Target="http://pbs.twimg.com/profile_images/789817267567472640/BlpcUEvx_normal.jpg" TargetMode="External" /><Relationship Id="rId446" Type="http://schemas.openxmlformats.org/officeDocument/2006/relationships/hyperlink" Target="http://pbs.twimg.com/profile_images/1142066270432563202/3pFOjpp0_normal.jpg" TargetMode="External" /><Relationship Id="rId447" Type="http://schemas.openxmlformats.org/officeDocument/2006/relationships/hyperlink" Target="http://pbs.twimg.com/profile_images/1085109696489435137/1nKrp4FE_normal.jpg" TargetMode="External" /><Relationship Id="rId448" Type="http://schemas.openxmlformats.org/officeDocument/2006/relationships/hyperlink" Target="http://pbs.twimg.com/profile_images/808958294131781632/b5z_etzB_normal.jpg" TargetMode="External" /><Relationship Id="rId449" Type="http://schemas.openxmlformats.org/officeDocument/2006/relationships/hyperlink" Target="http://pbs.twimg.com/profile_images/1061880944016179201/rK-0duju_normal.jpg" TargetMode="External" /><Relationship Id="rId450" Type="http://schemas.openxmlformats.org/officeDocument/2006/relationships/hyperlink" Target="http://pbs.twimg.com/profile_images/2701376412/5473705428858105d66952f008601a9a_normal.jpeg" TargetMode="External" /><Relationship Id="rId451" Type="http://schemas.openxmlformats.org/officeDocument/2006/relationships/hyperlink" Target="http://pbs.twimg.com/profile_images/1054401934063529984/nMZeBRyq_normal.jpg" TargetMode="External" /><Relationship Id="rId452" Type="http://schemas.openxmlformats.org/officeDocument/2006/relationships/hyperlink" Target="http://pbs.twimg.com/profile_images/1127052296469340162/ZDjS21IA_normal.png" TargetMode="External" /><Relationship Id="rId453" Type="http://schemas.openxmlformats.org/officeDocument/2006/relationships/hyperlink" Target="http://pbs.twimg.com/profile_images/895165527706009602/22MAv0Di_normal.jpg" TargetMode="External" /><Relationship Id="rId454" Type="http://schemas.openxmlformats.org/officeDocument/2006/relationships/hyperlink" Target="http://pbs.twimg.com/profile_images/1129450393648283648/8Al65rH9_normal.jpg" TargetMode="External" /><Relationship Id="rId455" Type="http://schemas.openxmlformats.org/officeDocument/2006/relationships/hyperlink" Target="http://pbs.twimg.com/profile_images/1742497617/nxaJC_normal.jpg" TargetMode="External" /><Relationship Id="rId456" Type="http://schemas.openxmlformats.org/officeDocument/2006/relationships/hyperlink" Target="http://pbs.twimg.com/profile_images/1120548764027109377/XGPHR_bA_normal.jpg" TargetMode="External" /><Relationship Id="rId457" Type="http://schemas.openxmlformats.org/officeDocument/2006/relationships/hyperlink" Target="http://pbs.twimg.com/profile_images/998982774231977985/5xxBN6M6_normal.jpg" TargetMode="External" /><Relationship Id="rId458" Type="http://schemas.openxmlformats.org/officeDocument/2006/relationships/hyperlink" Target="http://pbs.twimg.com/profile_images/1128131759126863872/jL-FQI4A_normal.jpg" TargetMode="External" /><Relationship Id="rId459" Type="http://schemas.openxmlformats.org/officeDocument/2006/relationships/hyperlink" Target="http://pbs.twimg.com/profile_images/1116896169324466176/aGuguVhm_normal.jpg" TargetMode="External" /><Relationship Id="rId460" Type="http://schemas.openxmlformats.org/officeDocument/2006/relationships/hyperlink" Target="http://pbs.twimg.com/profile_images/1045453583171248129/PclgK4-m_normal.jpg" TargetMode="External" /><Relationship Id="rId461" Type="http://schemas.openxmlformats.org/officeDocument/2006/relationships/hyperlink" Target="http://pbs.twimg.com/profile_images/434702105975078912/hIWxabfv_normal.jpeg" TargetMode="External" /><Relationship Id="rId462" Type="http://schemas.openxmlformats.org/officeDocument/2006/relationships/hyperlink" Target="http://pbs.twimg.com/profile_images/1133768768126164993/aFK9yNDR_normal.jpg" TargetMode="External" /><Relationship Id="rId463" Type="http://schemas.openxmlformats.org/officeDocument/2006/relationships/hyperlink" Target="http://pbs.twimg.com/profile_images/1063267723872890881/F_uGNvoY_normal.jpg" TargetMode="External" /><Relationship Id="rId464" Type="http://schemas.openxmlformats.org/officeDocument/2006/relationships/hyperlink" Target="http://pbs.twimg.com/profile_images/1056973198129020930/kGiqjj7u_normal.jpg" TargetMode="External" /><Relationship Id="rId465" Type="http://schemas.openxmlformats.org/officeDocument/2006/relationships/hyperlink" Target="http://pbs.twimg.com/profile_images/1081184795969888256/j-YUgXDS_normal.jpg" TargetMode="External" /><Relationship Id="rId466" Type="http://schemas.openxmlformats.org/officeDocument/2006/relationships/hyperlink" Target="http://pbs.twimg.com/profile_images/1111279872591187969/Cyhts6GZ_normal.jpg" TargetMode="External" /><Relationship Id="rId467" Type="http://schemas.openxmlformats.org/officeDocument/2006/relationships/hyperlink" Target="http://pbs.twimg.com/profile_images/880178921781592065/kQTydjP-_normal.jpg" TargetMode="External" /><Relationship Id="rId468" Type="http://schemas.openxmlformats.org/officeDocument/2006/relationships/hyperlink" Target="http://pbs.twimg.com/profile_images/444640743492046848/Y9UA8TZJ_normal.jpeg" TargetMode="External" /><Relationship Id="rId469" Type="http://schemas.openxmlformats.org/officeDocument/2006/relationships/hyperlink" Target="http://pbs.twimg.com/profile_images/1096170523325693952/u5ykF5y3_normal.jpg" TargetMode="External" /><Relationship Id="rId470" Type="http://schemas.openxmlformats.org/officeDocument/2006/relationships/hyperlink" Target="http://pbs.twimg.com/profile_images/883023371151323140/trUNIaC8_normal.jpg" TargetMode="External" /><Relationship Id="rId471" Type="http://schemas.openxmlformats.org/officeDocument/2006/relationships/hyperlink" Target="http://pbs.twimg.com/profile_images/1010018869199626240/l3AOsf_w_normal.jpg" TargetMode="External" /><Relationship Id="rId472" Type="http://schemas.openxmlformats.org/officeDocument/2006/relationships/hyperlink" Target="http://pbs.twimg.com/profile_images/1080189110634102784/EZnwVoQT_normal.jpg" TargetMode="External" /><Relationship Id="rId473" Type="http://schemas.openxmlformats.org/officeDocument/2006/relationships/hyperlink" Target="http://pbs.twimg.com/profile_images/953309949349810176/lI-0JPxc_normal.jpg" TargetMode="External" /><Relationship Id="rId474" Type="http://schemas.openxmlformats.org/officeDocument/2006/relationships/hyperlink" Target="http://pbs.twimg.com/profile_images/1130299522670743552/WR6yM-c1_normal.jpg" TargetMode="External" /><Relationship Id="rId475" Type="http://schemas.openxmlformats.org/officeDocument/2006/relationships/hyperlink" Target="http://pbs.twimg.com/profile_images/947444638226542592/WcbNObyx_normal.jpg" TargetMode="External" /><Relationship Id="rId476" Type="http://schemas.openxmlformats.org/officeDocument/2006/relationships/hyperlink" Target="http://pbs.twimg.com/profile_images/1128500511127363584/yC6i6hgI_normal.jpg" TargetMode="External" /><Relationship Id="rId477" Type="http://schemas.openxmlformats.org/officeDocument/2006/relationships/hyperlink" Target="http://pbs.twimg.com/profile_images/920100029376864256/4WB-83fO_normal.jpg" TargetMode="External" /><Relationship Id="rId478" Type="http://schemas.openxmlformats.org/officeDocument/2006/relationships/hyperlink" Target="http://pbs.twimg.com/profile_images/1141360952417378304/DCnoPVfC_normal.jpg" TargetMode="External" /><Relationship Id="rId479" Type="http://schemas.openxmlformats.org/officeDocument/2006/relationships/hyperlink" Target="http://pbs.twimg.com/profile_images/1084997082191224834/HRZgzbC1_normal.jpg" TargetMode="External" /><Relationship Id="rId480" Type="http://schemas.openxmlformats.org/officeDocument/2006/relationships/hyperlink" Target="http://pbs.twimg.com/profile_images/786995996714729472/tSaBqNEt_normal.jpg" TargetMode="External" /><Relationship Id="rId481" Type="http://schemas.openxmlformats.org/officeDocument/2006/relationships/hyperlink" Target="http://pbs.twimg.com/profile_images/893168275357483008/6a5wgXvK_normal.jpg" TargetMode="External" /><Relationship Id="rId482" Type="http://schemas.openxmlformats.org/officeDocument/2006/relationships/hyperlink" Target="http://pbs.twimg.com/profile_images/1110328770525716487/MYsLpVem_normal.jpg" TargetMode="External" /><Relationship Id="rId483" Type="http://schemas.openxmlformats.org/officeDocument/2006/relationships/hyperlink" Target="http://pbs.twimg.com/profile_images/1044366558397693953/xCX7U0Wp_normal.jpg" TargetMode="External" /><Relationship Id="rId484" Type="http://schemas.openxmlformats.org/officeDocument/2006/relationships/hyperlink" Target="http://pbs.twimg.com/profile_images/1115769999208136704/A4fjHHZG_normal.jpg" TargetMode="External" /><Relationship Id="rId485" Type="http://schemas.openxmlformats.org/officeDocument/2006/relationships/hyperlink" Target="http://pbs.twimg.com/profile_images/696766208192995328/p5VXprPw_normal.jpg" TargetMode="External" /><Relationship Id="rId486" Type="http://schemas.openxmlformats.org/officeDocument/2006/relationships/hyperlink" Target="http://pbs.twimg.com/profile_images/907494533201571840/fWtb8gwo_normal.jpg" TargetMode="External" /><Relationship Id="rId487" Type="http://schemas.openxmlformats.org/officeDocument/2006/relationships/hyperlink" Target="http://pbs.twimg.com/profile_images/1095475536221138946/78OXiBFV_normal.jpg" TargetMode="External" /><Relationship Id="rId488" Type="http://schemas.openxmlformats.org/officeDocument/2006/relationships/hyperlink" Target="http://pbs.twimg.com/profile_images/1128826628212174848/1edadQX3_normal.jpg" TargetMode="External" /><Relationship Id="rId489" Type="http://schemas.openxmlformats.org/officeDocument/2006/relationships/hyperlink" Target="http://pbs.twimg.com/profile_images/937213356359942144/KNDUWNXl_normal.jpg" TargetMode="External" /><Relationship Id="rId490" Type="http://schemas.openxmlformats.org/officeDocument/2006/relationships/hyperlink" Target="http://pbs.twimg.com/profile_images/1106926867448254466/Hn0Y-NfQ_normal.jpg" TargetMode="External" /><Relationship Id="rId491" Type="http://schemas.openxmlformats.org/officeDocument/2006/relationships/hyperlink" Target="http://pbs.twimg.com/profile_images/1125231196546453509/E6ZS4LlY_normal.jpg" TargetMode="External" /><Relationship Id="rId492" Type="http://schemas.openxmlformats.org/officeDocument/2006/relationships/hyperlink" Target="http://pbs.twimg.com/profile_images/774393992066633728/ckIX2xYp_normal.jpg" TargetMode="External" /><Relationship Id="rId493" Type="http://schemas.openxmlformats.org/officeDocument/2006/relationships/hyperlink" Target="http://pbs.twimg.com/profile_images/1134582111153692672/McQKJLfh_normal.jpg" TargetMode="External" /><Relationship Id="rId494" Type="http://schemas.openxmlformats.org/officeDocument/2006/relationships/hyperlink" Target="http://pbs.twimg.com/profile_images/1110612718166462467/QZ331Wt7_normal.jpg" TargetMode="External" /><Relationship Id="rId495" Type="http://schemas.openxmlformats.org/officeDocument/2006/relationships/hyperlink" Target="http://pbs.twimg.com/profile_images/1056477590062538752/8rpPZ7xb_normal.jpg" TargetMode="External" /><Relationship Id="rId496" Type="http://schemas.openxmlformats.org/officeDocument/2006/relationships/hyperlink" Target="http://pbs.twimg.com/profile_images/1006933308880621568/THgEuWOF_normal.jpg" TargetMode="External" /><Relationship Id="rId497" Type="http://schemas.openxmlformats.org/officeDocument/2006/relationships/hyperlink" Target="http://pbs.twimg.com/profile_images/1075451561571217410/H_8Xey6z_normal.jpg" TargetMode="External" /><Relationship Id="rId498" Type="http://schemas.openxmlformats.org/officeDocument/2006/relationships/hyperlink" Target="http://pbs.twimg.com/profile_images/1126267392290709506/gwwLd9VL_normal.jpg" TargetMode="External" /><Relationship Id="rId499" Type="http://schemas.openxmlformats.org/officeDocument/2006/relationships/hyperlink" Target="http://pbs.twimg.com/profile_images/819023651/tm.icon.large_normal.png" TargetMode="External" /><Relationship Id="rId500" Type="http://schemas.openxmlformats.org/officeDocument/2006/relationships/hyperlink" Target="http://pbs.twimg.com/profile_images/1142438395366518786/QwzcaV-J_normal.jpg" TargetMode="External" /><Relationship Id="rId501" Type="http://schemas.openxmlformats.org/officeDocument/2006/relationships/hyperlink" Target="http://pbs.twimg.com/profile_images/966068090365603841/YDiEgEzs_normal.jpg" TargetMode="External" /><Relationship Id="rId502" Type="http://schemas.openxmlformats.org/officeDocument/2006/relationships/hyperlink" Target="http://pbs.twimg.com/profile_images/1090383305772490752/_fkfZokr_normal.jpg" TargetMode="External" /><Relationship Id="rId503" Type="http://schemas.openxmlformats.org/officeDocument/2006/relationships/hyperlink" Target="http://pbs.twimg.com/profile_images/1098039129579888641/vgWlExGZ_normal.jpg" TargetMode="External" /><Relationship Id="rId504" Type="http://schemas.openxmlformats.org/officeDocument/2006/relationships/hyperlink" Target="http://pbs.twimg.com/profile_images/908040880296251392/ATFZeyFo_normal.jpg" TargetMode="External" /><Relationship Id="rId505" Type="http://schemas.openxmlformats.org/officeDocument/2006/relationships/hyperlink" Target="http://pbs.twimg.com/profile_images/814655647379759105/Gdb5xIaj_normal.jpg" TargetMode="External" /><Relationship Id="rId506" Type="http://schemas.openxmlformats.org/officeDocument/2006/relationships/hyperlink" Target="http://pbs.twimg.com/profile_images/790620942271590400/LmvMVKpo_normal.jpg" TargetMode="External" /><Relationship Id="rId507" Type="http://schemas.openxmlformats.org/officeDocument/2006/relationships/hyperlink" Target="http://pbs.twimg.com/profile_images/972641181871017985/icoQ2vYH_normal.jpg" TargetMode="External" /><Relationship Id="rId508" Type="http://schemas.openxmlformats.org/officeDocument/2006/relationships/hyperlink" Target="http://pbs.twimg.com/profile_images/1091525892919177218/OkDdXDxl_normal.jpg" TargetMode="External" /><Relationship Id="rId509" Type="http://schemas.openxmlformats.org/officeDocument/2006/relationships/hyperlink" Target="http://pbs.twimg.com/profile_images/1139751448512802816/8jd-FKh6_normal.jpg" TargetMode="External" /><Relationship Id="rId510" Type="http://schemas.openxmlformats.org/officeDocument/2006/relationships/hyperlink" Target="http://pbs.twimg.com/profile_images/1132795761433776128/eaFiM8la_normal.jpg" TargetMode="External" /><Relationship Id="rId511" Type="http://schemas.openxmlformats.org/officeDocument/2006/relationships/hyperlink" Target="http://pbs.twimg.com/profile_images/905583474819690496/R60v0DIs_normal.jpg" TargetMode="External" /><Relationship Id="rId512" Type="http://schemas.openxmlformats.org/officeDocument/2006/relationships/hyperlink" Target="http://pbs.twimg.com/profile_images/1045499774605103109/jhZ9IsxG_normal.jpg" TargetMode="External" /><Relationship Id="rId513" Type="http://schemas.openxmlformats.org/officeDocument/2006/relationships/hyperlink" Target="http://pbs.twimg.com/profile_images/1105106306975875072/yrq_bj5w_normal.png" TargetMode="External" /><Relationship Id="rId514" Type="http://schemas.openxmlformats.org/officeDocument/2006/relationships/hyperlink" Target="http://pbs.twimg.com/profile_images/1067471374002745344/wKNVDKpJ_normal.jpg" TargetMode="External" /><Relationship Id="rId515" Type="http://schemas.openxmlformats.org/officeDocument/2006/relationships/hyperlink" Target="http://pbs.twimg.com/profile_images/1439969465/Horowitz_Neil2_normal.jpg" TargetMode="External" /><Relationship Id="rId516" Type="http://schemas.openxmlformats.org/officeDocument/2006/relationships/hyperlink" Target="http://pbs.twimg.com/profile_images/1027794021513654273/qxLGaw-m_normal.jpg" TargetMode="External" /><Relationship Id="rId517" Type="http://schemas.openxmlformats.org/officeDocument/2006/relationships/hyperlink" Target="http://pbs.twimg.com/profile_images/875707949217308673/KoeOIQIV_normal.jpg" TargetMode="External" /><Relationship Id="rId518" Type="http://schemas.openxmlformats.org/officeDocument/2006/relationships/hyperlink" Target="http://pbs.twimg.com/profile_images/1056503844689956865/kIxE5Zmx_normal.jpg" TargetMode="External" /><Relationship Id="rId519" Type="http://schemas.openxmlformats.org/officeDocument/2006/relationships/hyperlink" Target="http://pbs.twimg.com/profile_images/921248739746033665/cjBVcCJG_normal.jpg" TargetMode="External" /><Relationship Id="rId520" Type="http://schemas.openxmlformats.org/officeDocument/2006/relationships/hyperlink" Target="http://pbs.twimg.com/profile_images/1118207546874114050/obcix-sP_normal.png" TargetMode="External" /><Relationship Id="rId521" Type="http://schemas.openxmlformats.org/officeDocument/2006/relationships/hyperlink" Target="http://pbs.twimg.com/profile_images/877930099080867840/WtVG7aCL_normal.jpg" TargetMode="External" /><Relationship Id="rId522" Type="http://schemas.openxmlformats.org/officeDocument/2006/relationships/hyperlink" Target="http://pbs.twimg.com/profile_images/1131573125232115712/iDkevQbU_normal.jpg" TargetMode="External" /><Relationship Id="rId523" Type="http://schemas.openxmlformats.org/officeDocument/2006/relationships/hyperlink" Target="http://pbs.twimg.com/profile_images/1080510664756494336/arjyaroF_normal.jpg" TargetMode="External" /><Relationship Id="rId524" Type="http://schemas.openxmlformats.org/officeDocument/2006/relationships/hyperlink" Target="http://pbs.twimg.com/profile_images/1107448659933913088/aTlE3NhA_normal.jpg" TargetMode="External" /><Relationship Id="rId525" Type="http://schemas.openxmlformats.org/officeDocument/2006/relationships/hyperlink" Target="http://pbs.twimg.com/profile_images/1078330895478726657/9ukDw8o9_normal.jpg" TargetMode="External" /><Relationship Id="rId526" Type="http://schemas.openxmlformats.org/officeDocument/2006/relationships/hyperlink" Target="http://pbs.twimg.com/profile_images/1101491161141792768/MEtC_byS_normal.jpg" TargetMode="External" /><Relationship Id="rId527" Type="http://schemas.openxmlformats.org/officeDocument/2006/relationships/hyperlink" Target="http://pbs.twimg.com/profile_images/650780702720430080/KVvkb4_d_normal.jpg" TargetMode="External" /><Relationship Id="rId528" Type="http://schemas.openxmlformats.org/officeDocument/2006/relationships/hyperlink" Target="http://pbs.twimg.com/profile_images/1139153401311301638/9LzkEcVf_normal.jpg" TargetMode="External" /><Relationship Id="rId529" Type="http://schemas.openxmlformats.org/officeDocument/2006/relationships/hyperlink" Target="http://pbs.twimg.com/profile_images/1117608608336945152/wa2QOANK_normal.jpg" TargetMode="External" /><Relationship Id="rId530" Type="http://schemas.openxmlformats.org/officeDocument/2006/relationships/hyperlink" Target="http://pbs.twimg.com/profile_images/1011284209179217921/1RDaWqss_normal.jpg" TargetMode="External" /><Relationship Id="rId531" Type="http://schemas.openxmlformats.org/officeDocument/2006/relationships/hyperlink" Target="http://pbs.twimg.com/profile_images/1086264872780947456/IeFKppj2_normal.jpg" TargetMode="External" /><Relationship Id="rId532" Type="http://schemas.openxmlformats.org/officeDocument/2006/relationships/hyperlink" Target="http://pbs.twimg.com/profile_images/1123554915849318400/kPfjGN0C_normal.jpg" TargetMode="External" /><Relationship Id="rId533" Type="http://schemas.openxmlformats.org/officeDocument/2006/relationships/hyperlink" Target="http://pbs.twimg.com/profile_images/1040292584118091776/iYeHN2fH_normal.jpg" TargetMode="External" /><Relationship Id="rId534" Type="http://schemas.openxmlformats.org/officeDocument/2006/relationships/hyperlink" Target="http://pbs.twimg.com/profile_images/1060277447197949967/GhxJMGoh_normal.jpg" TargetMode="External" /><Relationship Id="rId535" Type="http://schemas.openxmlformats.org/officeDocument/2006/relationships/hyperlink" Target="http://pbs.twimg.com/profile_images/959431892083896321/5rnPkNc1_normal.jpg" TargetMode="External" /><Relationship Id="rId536" Type="http://schemas.openxmlformats.org/officeDocument/2006/relationships/hyperlink" Target="http://pbs.twimg.com/profile_images/1049398125188849666/qyTLnrl7_normal.jpg" TargetMode="External" /><Relationship Id="rId537" Type="http://schemas.openxmlformats.org/officeDocument/2006/relationships/hyperlink" Target="http://pbs.twimg.com/profile_images/937438441595432961/5wCj0GbP_normal.jpg" TargetMode="External" /><Relationship Id="rId538" Type="http://schemas.openxmlformats.org/officeDocument/2006/relationships/hyperlink" Target="http://pbs.twimg.com/profile_images/897594168549064705/P_hzn7pv_normal.jpg" TargetMode="External" /><Relationship Id="rId539" Type="http://schemas.openxmlformats.org/officeDocument/2006/relationships/hyperlink" Target="http://pbs.twimg.com/profile_images/1080920247161507840/2TRt2iB4_normal.jpg" TargetMode="External" /><Relationship Id="rId540" Type="http://schemas.openxmlformats.org/officeDocument/2006/relationships/hyperlink" Target="http://pbs.twimg.com/profile_images/1117473482382536705/-7aWQk4Z_normal.jpg" TargetMode="External" /><Relationship Id="rId541" Type="http://schemas.openxmlformats.org/officeDocument/2006/relationships/hyperlink" Target="http://pbs.twimg.com/profile_images/1104091765601112065/IuZwwKiF_normal.png" TargetMode="External" /><Relationship Id="rId542" Type="http://schemas.openxmlformats.org/officeDocument/2006/relationships/hyperlink" Target="http://pbs.twimg.com/profile_images/1116882304486580224/PopR5lTK_normal.jpg" TargetMode="External" /><Relationship Id="rId543" Type="http://schemas.openxmlformats.org/officeDocument/2006/relationships/hyperlink" Target="http://pbs.twimg.com/profile_images/943549781334519809/63pdakJg_normal.jpg" TargetMode="External" /><Relationship Id="rId544" Type="http://schemas.openxmlformats.org/officeDocument/2006/relationships/hyperlink" Target="http://pbs.twimg.com/profile_images/1138763542369357824/8zHbFffo_normal.jpg" TargetMode="External" /><Relationship Id="rId545" Type="http://schemas.openxmlformats.org/officeDocument/2006/relationships/hyperlink" Target="http://pbs.twimg.com/profile_images/1134188636356907010/5SG4roaK_normal.jpg" TargetMode="External" /><Relationship Id="rId546" Type="http://schemas.openxmlformats.org/officeDocument/2006/relationships/hyperlink" Target="http://pbs.twimg.com/profile_images/1136391233402597376/Mwe1CJnH_normal.jpg" TargetMode="External" /><Relationship Id="rId547" Type="http://schemas.openxmlformats.org/officeDocument/2006/relationships/hyperlink" Target="https://twitter.com/dnklatt" TargetMode="External" /><Relationship Id="rId548" Type="http://schemas.openxmlformats.org/officeDocument/2006/relationships/hyperlink" Target="https://twitter.com/sprinklr" TargetMode="External" /><Relationship Id="rId549" Type="http://schemas.openxmlformats.org/officeDocument/2006/relationships/hyperlink" Target="https://twitter.com/brianrwagner" TargetMode="External" /><Relationship Id="rId550" Type="http://schemas.openxmlformats.org/officeDocument/2006/relationships/hyperlink" Target="https://twitter.com/zgayer" TargetMode="External" /><Relationship Id="rId551" Type="http://schemas.openxmlformats.org/officeDocument/2006/relationships/hyperlink" Target="https://twitter.com/msu_basketball" TargetMode="External" /><Relationship Id="rId552" Type="http://schemas.openxmlformats.org/officeDocument/2006/relationships/hyperlink" Target="https://twitter.com/djschrag" TargetMode="External" /><Relationship Id="rId553" Type="http://schemas.openxmlformats.org/officeDocument/2006/relationships/hyperlink" Target="https://twitter.com/btschrage" TargetMode="External" /><Relationship Id="rId554" Type="http://schemas.openxmlformats.org/officeDocument/2006/relationships/hyperlink" Target="https://twitter.com/carakaye_" TargetMode="External" /><Relationship Id="rId555" Type="http://schemas.openxmlformats.org/officeDocument/2006/relationships/hyperlink" Target="https://twitter.com/victoriadkline" TargetMode="External" /><Relationship Id="rId556" Type="http://schemas.openxmlformats.org/officeDocument/2006/relationships/hyperlink" Target="https://twitter.com/lantabenzion" TargetMode="External" /><Relationship Id="rId557" Type="http://schemas.openxmlformats.org/officeDocument/2006/relationships/hyperlink" Target="https://twitter.com/ajmanderichio" TargetMode="External" /><Relationship Id="rId558" Type="http://schemas.openxmlformats.org/officeDocument/2006/relationships/hyperlink" Target="https://twitter.com/anndrinkard" TargetMode="External" /><Relationship Id="rId559" Type="http://schemas.openxmlformats.org/officeDocument/2006/relationships/hyperlink" Target="https://twitter.com/49ersinsiders" TargetMode="External" /><Relationship Id="rId560" Type="http://schemas.openxmlformats.org/officeDocument/2006/relationships/hyperlink" Target="https://twitter.com/johnnyvolk" TargetMode="External" /><Relationship Id="rId561" Type="http://schemas.openxmlformats.org/officeDocument/2006/relationships/hyperlink" Target="https://twitter.com/barkhas49008990" TargetMode="External" /><Relationship Id="rId562" Type="http://schemas.openxmlformats.org/officeDocument/2006/relationships/hyperlink" Target="https://twitter.com/dna" TargetMode="External" /><Relationship Id="rId563" Type="http://schemas.openxmlformats.org/officeDocument/2006/relationships/hyperlink" Target="https://twitter.com/vroncloud" TargetMode="External" /><Relationship Id="rId564" Type="http://schemas.openxmlformats.org/officeDocument/2006/relationships/hyperlink" Target="https://twitter.com/coimbrasummit" TargetMode="External" /><Relationship Id="rId565" Type="http://schemas.openxmlformats.org/officeDocument/2006/relationships/hyperlink" Target="https://twitter.com/vebens" TargetMode="External" /><Relationship Id="rId566" Type="http://schemas.openxmlformats.org/officeDocument/2006/relationships/hyperlink" Target="https://twitter.com/sportin_global" TargetMode="External" /><Relationship Id="rId567" Type="http://schemas.openxmlformats.org/officeDocument/2006/relationships/hyperlink" Target="https://twitter.com/ryan_nix" TargetMode="External" /><Relationship Id="rId568" Type="http://schemas.openxmlformats.org/officeDocument/2006/relationships/hyperlink" Target="https://twitter.com/dudrapier17" TargetMode="External" /><Relationship Id="rId569" Type="http://schemas.openxmlformats.org/officeDocument/2006/relationships/hyperlink" Target="https://twitter.com/studrew1" TargetMode="External" /><Relationship Id="rId570" Type="http://schemas.openxmlformats.org/officeDocument/2006/relationships/hyperlink" Target="https://twitter.com/abruz11" TargetMode="External" /><Relationship Id="rId571" Type="http://schemas.openxmlformats.org/officeDocument/2006/relationships/hyperlink" Target="https://twitter.com/elias_me_em" TargetMode="External" /><Relationship Id="rId572" Type="http://schemas.openxmlformats.org/officeDocument/2006/relationships/hyperlink" Target="https://twitter.com/meredithrayy" TargetMode="External" /><Relationship Id="rId573" Type="http://schemas.openxmlformats.org/officeDocument/2006/relationships/hyperlink" Target="https://twitter.com/tjciro" TargetMode="External" /><Relationship Id="rId574" Type="http://schemas.openxmlformats.org/officeDocument/2006/relationships/hyperlink" Target="https://twitter.com/jackcpatterson" TargetMode="External" /><Relationship Id="rId575" Type="http://schemas.openxmlformats.org/officeDocument/2006/relationships/hyperlink" Target="https://twitter.com/wexline" TargetMode="External" /><Relationship Id="rId576" Type="http://schemas.openxmlformats.org/officeDocument/2006/relationships/hyperlink" Target="https://twitter.com/davidbherman" TargetMode="External" /><Relationship Id="rId577" Type="http://schemas.openxmlformats.org/officeDocument/2006/relationships/hyperlink" Target="https://twitter.com/matthewvinson" TargetMode="External" /><Relationship Id="rId578" Type="http://schemas.openxmlformats.org/officeDocument/2006/relationships/hyperlink" Target="https://twitter.com/migshields" TargetMode="External" /><Relationship Id="rId579" Type="http://schemas.openxmlformats.org/officeDocument/2006/relationships/hyperlink" Target="https://twitter.com/richwang3" TargetMode="External" /><Relationship Id="rId580" Type="http://schemas.openxmlformats.org/officeDocument/2006/relationships/hyperlink" Target="https://twitter.com/jenni_jen85" TargetMode="External" /><Relationship Id="rId581" Type="http://schemas.openxmlformats.org/officeDocument/2006/relationships/hyperlink" Target="https://twitter.com/21stamendment" TargetMode="External" /><Relationship Id="rId582" Type="http://schemas.openxmlformats.org/officeDocument/2006/relationships/hyperlink" Target="https://twitter.com/twittersports" TargetMode="External" /><Relationship Id="rId583" Type="http://schemas.openxmlformats.org/officeDocument/2006/relationships/hyperlink" Target="https://twitter.com/sammyrippon" TargetMode="External" /><Relationship Id="rId584" Type="http://schemas.openxmlformats.org/officeDocument/2006/relationships/hyperlink" Target="https://twitter.com/websummitbot" TargetMode="External" /><Relationship Id="rId585" Type="http://schemas.openxmlformats.org/officeDocument/2006/relationships/hyperlink" Target="https://twitter.com/celeste_b" TargetMode="External" /><Relationship Id="rId586" Type="http://schemas.openxmlformats.org/officeDocument/2006/relationships/hyperlink" Target="https://twitter.com/colinokeefe" TargetMode="External" /><Relationship Id="rId587" Type="http://schemas.openxmlformats.org/officeDocument/2006/relationships/hyperlink" Target="https://twitter.com/newtonshelby" TargetMode="External" /><Relationship Id="rId588" Type="http://schemas.openxmlformats.org/officeDocument/2006/relationships/hyperlink" Target="https://twitter.com/claudiaizet" TargetMode="External" /><Relationship Id="rId589" Type="http://schemas.openxmlformats.org/officeDocument/2006/relationships/hyperlink" Target="https://twitter.com/dschmidt_tcu" TargetMode="External" /><Relationship Id="rId590" Type="http://schemas.openxmlformats.org/officeDocument/2006/relationships/hyperlink" Target="https://twitter.com/drewinhd" TargetMode="External" /><Relationship Id="rId591" Type="http://schemas.openxmlformats.org/officeDocument/2006/relationships/hyperlink" Target="https://twitter.com/farhandevji" TargetMode="External" /><Relationship Id="rId592" Type="http://schemas.openxmlformats.org/officeDocument/2006/relationships/hyperlink" Target="https://twitter.com/youtube" TargetMode="External" /><Relationship Id="rId593" Type="http://schemas.openxmlformats.org/officeDocument/2006/relationships/hyperlink" Target="https://twitter.com/twitter" TargetMode="External" /><Relationship Id="rId594" Type="http://schemas.openxmlformats.org/officeDocument/2006/relationships/hyperlink" Target="https://twitter.com/epillars" TargetMode="External" /><Relationship Id="rId595" Type="http://schemas.openxmlformats.org/officeDocument/2006/relationships/hyperlink" Target="https://twitter.com/sobhana4345" TargetMode="External" /><Relationship Id="rId596" Type="http://schemas.openxmlformats.org/officeDocument/2006/relationships/hyperlink" Target="https://twitter.com/lemahussu" TargetMode="External" /><Relationship Id="rId597" Type="http://schemas.openxmlformats.org/officeDocument/2006/relationships/hyperlink" Target="https://twitter.com/marvellous_capt" TargetMode="External" /><Relationship Id="rId598" Type="http://schemas.openxmlformats.org/officeDocument/2006/relationships/hyperlink" Target="https://twitter.com/vetri41025890" TargetMode="External" /><Relationship Id="rId599" Type="http://schemas.openxmlformats.org/officeDocument/2006/relationships/hyperlink" Target="https://twitter.com/msali_shah" TargetMode="External" /><Relationship Id="rId600" Type="http://schemas.openxmlformats.org/officeDocument/2006/relationships/hyperlink" Target="https://twitter.com/tseries" TargetMode="External" /><Relationship Id="rId601" Type="http://schemas.openxmlformats.org/officeDocument/2006/relationships/hyperlink" Target="https://twitter.com/ravishastriofc" TargetMode="External" /><Relationship Id="rId602" Type="http://schemas.openxmlformats.org/officeDocument/2006/relationships/hyperlink" Target="https://twitter.com/imvkohli" TargetMode="External" /><Relationship Id="rId603" Type="http://schemas.openxmlformats.org/officeDocument/2006/relationships/hyperlink" Target="https://twitter.com/theviper_offi" TargetMode="External" /><Relationship Id="rId604" Type="http://schemas.openxmlformats.org/officeDocument/2006/relationships/hyperlink" Target="https://twitter.com/jaspritbumrah93" TargetMode="External" /><Relationship Id="rId605" Type="http://schemas.openxmlformats.org/officeDocument/2006/relationships/hyperlink" Target="https://twitter.com/bcci" TargetMode="External" /><Relationship Id="rId606" Type="http://schemas.openxmlformats.org/officeDocument/2006/relationships/hyperlink" Target="https://twitter.com/avrbny" TargetMode="External" /><Relationship Id="rId607" Type="http://schemas.openxmlformats.org/officeDocument/2006/relationships/hyperlink" Target="https://twitter.com/sandyzavery" TargetMode="External" /><Relationship Id="rId608" Type="http://schemas.openxmlformats.org/officeDocument/2006/relationships/hyperlink" Target="https://twitter.com/woodsamantha" TargetMode="External" /><Relationship Id="rId609" Type="http://schemas.openxmlformats.org/officeDocument/2006/relationships/hyperlink" Target="https://twitter.com/kindafunnygirl" TargetMode="External" /><Relationship Id="rId610" Type="http://schemas.openxmlformats.org/officeDocument/2006/relationships/hyperlink" Target="https://twitter.com/srabe" TargetMode="External" /><Relationship Id="rId611" Type="http://schemas.openxmlformats.org/officeDocument/2006/relationships/hyperlink" Target="https://twitter.com/lauralchan" TargetMode="External" /><Relationship Id="rId612" Type="http://schemas.openxmlformats.org/officeDocument/2006/relationships/hyperlink" Target="https://twitter.com/pambcloud" TargetMode="External" /><Relationship Id="rId613" Type="http://schemas.openxmlformats.org/officeDocument/2006/relationships/hyperlink" Target="https://twitter.com/tweetsbydanno" TargetMode="External" /><Relationship Id="rId614" Type="http://schemas.openxmlformats.org/officeDocument/2006/relationships/hyperlink" Target="https://twitter.com/michaelmurakami" TargetMode="External" /><Relationship Id="rId615" Type="http://schemas.openxmlformats.org/officeDocument/2006/relationships/hyperlink" Target="https://twitter.com/austinsapin" TargetMode="External" /><Relationship Id="rId616" Type="http://schemas.openxmlformats.org/officeDocument/2006/relationships/hyperlink" Target="https://twitter.com/jenessalei" TargetMode="External" /><Relationship Id="rId617" Type="http://schemas.openxmlformats.org/officeDocument/2006/relationships/hyperlink" Target="https://twitter.com/kyle_ramos" TargetMode="External" /><Relationship Id="rId618" Type="http://schemas.openxmlformats.org/officeDocument/2006/relationships/hyperlink" Target="https://twitter.com/jdimes5" TargetMode="External" /><Relationship Id="rId619" Type="http://schemas.openxmlformats.org/officeDocument/2006/relationships/hyperlink" Target="https://twitter.com/intersportbuzz" TargetMode="External" /><Relationship Id="rId620" Type="http://schemas.openxmlformats.org/officeDocument/2006/relationships/hyperlink" Target="https://twitter.com/bripank" TargetMode="External" /><Relationship Id="rId621" Type="http://schemas.openxmlformats.org/officeDocument/2006/relationships/hyperlink" Target="https://twitter.com/shahbazmkhan" TargetMode="External" /><Relationship Id="rId622" Type="http://schemas.openxmlformats.org/officeDocument/2006/relationships/hyperlink" Target="https://twitter.com/carlschmid" TargetMode="External" /><Relationship Id="rId623" Type="http://schemas.openxmlformats.org/officeDocument/2006/relationships/hyperlink" Target="https://twitter.com/letstelllizelle" TargetMode="External" /><Relationship Id="rId624" Type="http://schemas.openxmlformats.org/officeDocument/2006/relationships/hyperlink" Target="https://twitter.com/toriepeterson" TargetMode="External" /><Relationship Id="rId625" Type="http://schemas.openxmlformats.org/officeDocument/2006/relationships/hyperlink" Target="https://twitter.com/leahhendrickson" TargetMode="External" /><Relationship Id="rId626" Type="http://schemas.openxmlformats.org/officeDocument/2006/relationships/hyperlink" Target="https://twitter.com/laurafrofro" TargetMode="External" /><Relationship Id="rId627" Type="http://schemas.openxmlformats.org/officeDocument/2006/relationships/hyperlink" Target="https://twitter.com/birds_word" TargetMode="External" /><Relationship Id="rId628" Type="http://schemas.openxmlformats.org/officeDocument/2006/relationships/hyperlink" Target="https://twitter.com/danielle_hadley" TargetMode="External" /><Relationship Id="rId629" Type="http://schemas.openxmlformats.org/officeDocument/2006/relationships/hyperlink" Target="https://twitter.com/jayfhicks" TargetMode="External" /><Relationship Id="rId630" Type="http://schemas.openxmlformats.org/officeDocument/2006/relationships/hyperlink" Target="https://twitter.com/joemamartins" TargetMode="External" /><Relationship Id="rId631" Type="http://schemas.openxmlformats.org/officeDocument/2006/relationships/hyperlink" Target="https://twitter.com/nakelmcclinton" TargetMode="External" /><Relationship Id="rId632" Type="http://schemas.openxmlformats.org/officeDocument/2006/relationships/hyperlink" Target="https://twitter.com/thenikkotan" TargetMode="External" /><Relationship Id="rId633" Type="http://schemas.openxmlformats.org/officeDocument/2006/relationships/hyperlink" Target="https://twitter.com/digitalpaintcan" TargetMode="External" /><Relationship Id="rId634" Type="http://schemas.openxmlformats.org/officeDocument/2006/relationships/hyperlink" Target="https://twitter.com/dylan_gannon15" TargetMode="External" /><Relationship Id="rId635" Type="http://schemas.openxmlformats.org/officeDocument/2006/relationships/hyperlink" Target="https://twitter.com/youngcarterdaly" TargetMode="External" /><Relationship Id="rId636" Type="http://schemas.openxmlformats.org/officeDocument/2006/relationships/hyperlink" Target="https://twitter.com/boooosssh" TargetMode="External" /><Relationship Id="rId637" Type="http://schemas.openxmlformats.org/officeDocument/2006/relationships/hyperlink" Target="https://twitter.com/scottiekrinch" TargetMode="External" /><Relationship Id="rId638" Type="http://schemas.openxmlformats.org/officeDocument/2006/relationships/hyperlink" Target="https://twitter.com/shiraz" TargetMode="External" /><Relationship Id="rId639" Type="http://schemas.openxmlformats.org/officeDocument/2006/relationships/hyperlink" Target="https://twitter.com/loicmaestracci" TargetMode="External" /><Relationship Id="rId640" Type="http://schemas.openxmlformats.org/officeDocument/2006/relationships/hyperlink" Target="https://twitter.com/cdgehring" TargetMode="External" /><Relationship Id="rId641" Type="http://schemas.openxmlformats.org/officeDocument/2006/relationships/hyperlink" Target="https://twitter.com/kevinathurman" TargetMode="External" /><Relationship Id="rId642" Type="http://schemas.openxmlformats.org/officeDocument/2006/relationships/hyperlink" Target="https://twitter.com/choairport" TargetMode="External" /><Relationship Id="rId643" Type="http://schemas.openxmlformats.org/officeDocument/2006/relationships/hyperlink" Target="https://twitter.com/lynneaphillips" TargetMode="External" /><Relationship Id="rId644" Type="http://schemas.openxmlformats.org/officeDocument/2006/relationships/hyperlink" Target="https://twitter.com/flatcolor1" TargetMode="External" /><Relationship Id="rId645" Type="http://schemas.openxmlformats.org/officeDocument/2006/relationships/hyperlink" Target="https://twitter.com/jaredcruzaedo" TargetMode="External" /><Relationship Id="rId646" Type="http://schemas.openxmlformats.org/officeDocument/2006/relationships/hyperlink" Target="https://twitter.com/dana_lewin" TargetMode="External" /><Relationship Id="rId647" Type="http://schemas.openxmlformats.org/officeDocument/2006/relationships/hyperlink" Target="https://twitter.com/brucefloyd" TargetMode="External" /><Relationship Id="rId648" Type="http://schemas.openxmlformats.org/officeDocument/2006/relationships/hyperlink" Target="https://twitter.com/andybowers_" TargetMode="External" /><Relationship Id="rId649" Type="http://schemas.openxmlformats.org/officeDocument/2006/relationships/hyperlink" Target="https://twitter.com/repo" TargetMode="External" /><Relationship Id="rId650" Type="http://schemas.openxmlformats.org/officeDocument/2006/relationships/hyperlink" Target="https://twitter.com/sushirrito" TargetMode="External" /><Relationship Id="rId651" Type="http://schemas.openxmlformats.org/officeDocument/2006/relationships/hyperlink" Target="https://twitter.com/cassie_calvert" TargetMode="External" /><Relationship Id="rId652" Type="http://schemas.openxmlformats.org/officeDocument/2006/relationships/hyperlink" Target="https://twitter.com/saratgiles" TargetMode="External" /><Relationship Id="rId653" Type="http://schemas.openxmlformats.org/officeDocument/2006/relationships/hyperlink" Target="https://twitter.com/pinc28" TargetMode="External" /><Relationship Id="rId654" Type="http://schemas.openxmlformats.org/officeDocument/2006/relationships/hyperlink" Target="https://twitter.com/katiecavender" TargetMode="External" /><Relationship Id="rId655" Type="http://schemas.openxmlformats.org/officeDocument/2006/relationships/hyperlink" Target="https://twitter.com/im_melissa" TargetMode="External" /><Relationship Id="rId656" Type="http://schemas.openxmlformats.org/officeDocument/2006/relationships/hyperlink" Target="https://twitter.com/trendssf" TargetMode="External" /><Relationship Id="rId657" Type="http://schemas.openxmlformats.org/officeDocument/2006/relationships/hyperlink" Target="https://twitter.com/astasiawill" TargetMode="External" /><Relationship Id="rId658" Type="http://schemas.openxmlformats.org/officeDocument/2006/relationships/hyperlink" Target="https://twitter.com/justin_dap" TargetMode="External" /><Relationship Id="rId659" Type="http://schemas.openxmlformats.org/officeDocument/2006/relationships/hyperlink" Target="https://twitter.com/madeline" TargetMode="External" /><Relationship Id="rId660" Type="http://schemas.openxmlformats.org/officeDocument/2006/relationships/hyperlink" Target="https://twitter.com/katzandrews" TargetMode="External" /><Relationship Id="rId661" Type="http://schemas.openxmlformats.org/officeDocument/2006/relationships/hyperlink" Target="https://twitter.com/umichbaseball" TargetMode="External" /><Relationship Id="rId662" Type="http://schemas.openxmlformats.org/officeDocument/2006/relationships/hyperlink" Target="https://twitter.com/brandonharrison" TargetMode="External" /><Relationship Id="rId663" Type="http://schemas.openxmlformats.org/officeDocument/2006/relationships/hyperlink" Target="https://twitter.com/nedadata" TargetMode="External" /><Relationship Id="rId664" Type="http://schemas.openxmlformats.org/officeDocument/2006/relationships/hyperlink" Target="https://twitter.com/andiperelman" TargetMode="External" /><Relationship Id="rId665" Type="http://schemas.openxmlformats.org/officeDocument/2006/relationships/hyperlink" Target="https://twitter.com/catherinebogart" TargetMode="External" /><Relationship Id="rId666" Type="http://schemas.openxmlformats.org/officeDocument/2006/relationships/hyperlink" Target="https://twitter.com/kelseyallyse" TargetMode="External" /><Relationship Id="rId667" Type="http://schemas.openxmlformats.org/officeDocument/2006/relationships/hyperlink" Target="https://twitter.com/larakate" TargetMode="External" /><Relationship Id="rId668" Type="http://schemas.openxmlformats.org/officeDocument/2006/relationships/hyperlink" Target="https://twitter.com/tatianainmedia" TargetMode="External" /><Relationship Id="rId669" Type="http://schemas.openxmlformats.org/officeDocument/2006/relationships/hyperlink" Target="https://twitter.com/_andrewfair" TargetMode="External" /><Relationship Id="rId670" Type="http://schemas.openxmlformats.org/officeDocument/2006/relationships/hyperlink" Target="https://twitter.com/cubs" TargetMode="External" /><Relationship Id="rId671" Type="http://schemas.openxmlformats.org/officeDocument/2006/relationships/hyperlink" Target="https://twitter.com/chargers" TargetMode="External" /><Relationship Id="rId672" Type="http://schemas.openxmlformats.org/officeDocument/2006/relationships/hyperlink" Target="https://twitter.com/njh287" TargetMode="External" /><Relationship Id="rId673" Type="http://schemas.openxmlformats.org/officeDocument/2006/relationships/hyperlink" Target="https://twitter.com/laurenspencer6" TargetMode="External" /><Relationship Id="rId674" Type="http://schemas.openxmlformats.org/officeDocument/2006/relationships/hyperlink" Target="https://twitter.com/ncaa" TargetMode="External" /><Relationship Id="rId675" Type="http://schemas.openxmlformats.org/officeDocument/2006/relationships/hyperlink" Target="https://twitter.com/nfl" TargetMode="External" /><Relationship Id="rId676" Type="http://schemas.openxmlformats.org/officeDocument/2006/relationships/hyperlink" Target="https://twitter.com/nba" TargetMode="External" /><Relationship Id="rId677" Type="http://schemas.openxmlformats.org/officeDocument/2006/relationships/hyperlink" Target="https://twitter.com/mlb" TargetMode="External" /><Relationship Id="rId678" Type="http://schemas.openxmlformats.org/officeDocument/2006/relationships/hyperlink" Target="https://twitter.com/twittermedia" TargetMode="External" /><Relationship Id="rId679" Type="http://schemas.openxmlformats.org/officeDocument/2006/relationships/hyperlink" Target="https://twitter.com/shelbyclayton" TargetMode="External" /><Relationship Id="rId680" Type="http://schemas.openxmlformats.org/officeDocument/2006/relationships/hyperlink" Target="https://twitter.com/wixxy" TargetMode="External" /><Relationship Id="rId681" Type="http://schemas.openxmlformats.org/officeDocument/2006/relationships/hyperlink" Target="https://twitter.com/jensantamaria" TargetMode="External" /><Relationship Id="rId682" Type="http://schemas.openxmlformats.org/officeDocument/2006/relationships/hyperlink" Target="https://twitter.com/brittcranston" TargetMode="External" /><Relationship Id="rId683" Type="http://schemas.openxmlformats.org/officeDocument/2006/relationships/hyperlink" Target="https://twitter.com/kelseyerin" TargetMode="External" /><Relationship Id="rId684" Type="http://schemas.openxmlformats.org/officeDocument/2006/relationships/hyperlink" Target="https://twitter.com/pandemona" TargetMode="External" /><Relationship Id="rId685" Type="http://schemas.openxmlformats.org/officeDocument/2006/relationships/hyperlink" Target="https://twitter.com/tjay" TargetMode="External" /><Relationship Id="rId686" Type="http://schemas.openxmlformats.org/officeDocument/2006/relationships/hyperlink" Target="https://twitter.com/miamidolphins" TargetMode="External" /><Relationship Id="rId687" Type="http://schemas.openxmlformats.org/officeDocument/2006/relationships/hyperlink" Target="https://twitter.com/gamecockfb" TargetMode="External" /><Relationship Id="rId688" Type="http://schemas.openxmlformats.org/officeDocument/2006/relationships/hyperlink" Target="https://twitter.com/clemsonfb" TargetMode="External" /><Relationship Id="rId689" Type="http://schemas.openxmlformats.org/officeDocument/2006/relationships/hyperlink" Target="https://twitter.com/claybollinger" TargetMode="External" /><Relationship Id="rId690" Type="http://schemas.openxmlformats.org/officeDocument/2006/relationships/hyperlink" Target="https://twitter.com/todmeisner" TargetMode="External" /><Relationship Id="rId691" Type="http://schemas.openxmlformats.org/officeDocument/2006/relationships/hyperlink" Target="https://twitter.com/jskarp" TargetMode="External" /><Relationship Id="rId692" Type="http://schemas.openxmlformats.org/officeDocument/2006/relationships/hyperlink" Target="https://twitter.com/azwarych" TargetMode="External" /><Relationship Id="rId693" Type="http://schemas.openxmlformats.org/officeDocument/2006/relationships/hyperlink" Target="https://twitter.com/frankiekamely" TargetMode="External" /><Relationship Id="rId694" Type="http://schemas.openxmlformats.org/officeDocument/2006/relationships/hyperlink" Target="https://twitter.com/efink101" TargetMode="External" /><Relationship Id="rId695" Type="http://schemas.openxmlformats.org/officeDocument/2006/relationships/hyperlink" Target="https://twitter.com/tjansley" TargetMode="External" /><Relationship Id="rId696" Type="http://schemas.openxmlformats.org/officeDocument/2006/relationships/hyperlink" Target="https://twitter.com/thejohnallan" TargetMode="External" /><Relationship Id="rId697" Type="http://schemas.openxmlformats.org/officeDocument/2006/relationships/hyperlink" Target="https://twitter.com/mjdesmo" TargetMode="External" /><Relationship Id="rId698" Type="http://schemas.openxmlformats.org/officeDocument/2006/relationships/hyperlink" Target="https://twitter.com/joshuawwetzel" TargetMode="External" /><Relationship Id="rId699" Type="http://schemas.openxmlformats.org/officeDocument/2006/relationships/hyperlink" Target="https://twitter.com/staciburl" TargetMode="External" /><Relationship Id="rId700" Type="http://schemas.openxmlformats.org/officeDocument/2006/relationships/hyperlink" Target="https://twitter.com/smellen_fresh" TargetMode="External" /><Relationship Id="rId701" Type="http://schemas.openxmlformats.org/officeDocument/2006/relationships/hyperlink" Target="https://twitter.com/chrisforman12" TargetMode="External" /><Relationship Id="rId702" Type="http://schemas.openxmlformats.org/officeDocument/2006/relationships/hyperlink" Target="https://twitter.com/kjramming" TargetMode="External" /><Relationship Id="rId703" Type="http://schemas.openxmlformats.org/officeDocument/2006/relationships/hyperlink" Target="https://twitter.com/seeyaleah" TargetMode="External" /><Relationship Id="rId704" Type="http://schemas.openxmlformats.org/officeDocument/2006/relationships/comments" Target="../comments2.xml" /><Relationship Id="rId705" Type="http://schemas.openxmlformats.org/officeDocument/2006/relationships/vmlDrawing" Target="../drawings/vmlDrawing2.vml" /><Relationship Id="rId706" Type="http://schemas.openxmlformats.org/officeDocument/2006/relationships/table" Target="../tables/table2.xml" /><Relationship Id="rId707" Type="http://schemas.openxmlformats.org/officeDocument/2006/relationships/drawing" Target="../drawings/drawing1.xml" /><Relationship Id="rId7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Dd5dTy04hNg&amp;list=RDMMDd5dTy04hNg&amp;start_radio=1" TargetMode="External" /><Relationship Id="rId2" Type="http://schemas.openxmlformats.org/officeDocument/2006/relationships/hyperlink" Target="https://medium.com/sportinglobal/your-1-way-into-the-sport-industry-4454e79740cf" TargetMode="External" /><Relationship Id="rId3" Type="http://schemas.openxmlformats.org/officeDocument/2006/relationships/hyperlink" Target="https://twitter.com/wexline/status/1143689047295975424" TargetMode="External" /><Relationship Id="rId4" Type="http://schemas.openxmlformats.org/officeDocument/2006/relationships/hyperlink" Target="https://twitter.com/AndiPerelman/status/1143928826633658369" TargetMode="External" /><Relationship Id="rId5" Type="http://schemas.openxmlformats.org/officeDocument/2006/relationships/hyperlink" Target="https://www.trendsmap.com/r/US_SAN_zbqeco" TargetMode="External" /><Relationship Id="rId6" Type="http://schemas.openxmlformats.org/officeDocument/2006/relationships/hyperlink" Target="https://twitter.com/WExline/status/1143689047295975424" TargetMode="External" /><Relationship Id="rId7" Type="http://schemas.openxmlformats.org/officeDocument/2006/relationships/hyperlink" Target="https://twitter.com/TheViper_OffI/status/1143205031027642368" TargetMode="External" /><Relationship Id="rId8" Type="http://schemas.openxmlformats.org/officeDocument/2006/relationships/hyperlink" Target="http://www.vroncloud.com/blog/virtual-reality-athletic-training/" TargetMode="External" /><Relationship Id="rId9" Type="http://schemas.openxmlformats.org/officeDocument/2006/relationships/hyperlink" Target="https://www.tentaran.com/sachin-tendulkar-biography-facts-and-career/" TargetMode="External" /><Relationship Id="rId10" Type="http://schemas.openxmlformats.org/officeDocument/2006/relationships/hyperlink" Target="http://www.vroncloud.com/blog/virtual-reality-athletic-training/" TargetMode="External" /><Relationship Id="rId11" Type="http://schemas.openxmlformats.org/officeDocument/2006/relationships/hyperlink" Target="https://twitter.com/wexline/status/1143689047295975424" TargetMode="External" /><Relationship Id="rId12" Type="http://schemas.openxmlformats.org/officeDocument/2006/relationships/hyperlink" Target="https://www.trendsmap.com/r/US_SAN_zbqeco" TargetMode="External" /><Relationship Id="rId13" Type="http://schemas.openxmlformats.org/officeDocument/2006/relationships/hyperlink" Target="https://twitter.com/AndiPerelman/status/1143928826633658369" TargetMode="External" /><Relationship Id="rId14" Type="http://schemas.openxmlformats.org/officeDocument/2006/relationships/hyperlink" Target="https://twitter.com/WExline/status/1143689047295975424" TargetMode="External" /><Relationship Id="rId15" Type="http://schemas.openxmlformats.org/officeDocument/2006/relationships/hyperlink" Target="https://twitter.com/wexline/status/1143689047295975424" TargetMode="External" /><Relationship Id="rId16" Type="http://schemas.openxmlformats.org/officeDocument/2006/relationships/hyperlink" Target="https://www.youtube.com/watch?v=Dd5dTy04hNg&amp;list=RDMMDd5dTy04hNg&amp;start_radio=1" TargetMode="External" /><Relationship Id="rId17" Type="http://schemas.openxmlformats.org/officeDocument/2006/relationships/hyperlink" Target="https://twitter.com/TheViper_OffI/status/1143205031027642368" TargetMode="External" /><Relationship Id="rId18" Type="http://schemas.openxmlformats.org/officeDocument/2006/relationships/hyperlink" Target="https://www.tentaran.com/sachin-tendulkar-biography-facts-and-career/" TargetMode="External" /><Relationship Id="rId19" Type="http://schemas.openxmlformats.org/officeDocument/2006/relationships/hyperlink" Target="https://medium.com/sportinglobal/your-1-way-into-the-sport-industry-4454e79740cf"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2381</v>
      </c>
      <c r="BB2" s="13" t="s">
        <v>2410</v>
      </c>
      <c r="BC2" s="13" t="s">
        <v>2411</v>
      </c>
      <c r="BD2" s="118" t="s">
        <v>3169</v>
      </c>
      <c r="BE2" s="118" t="s">
        <v>3170</v>
      </c>
      <c r="BF2" s="118" t="s">
        <v>3171</v>
      </c>
      <c r="BG2" s="118" t="s">
        <v>3172</v>
      </c>
      <c r="BH2" s="118" t="s">
        <v>3173</v>
      </c>
      <c r="BI2" s="118" t="s">
        <v>3174</v>
      </c>
      <c r="BJ2" s="118" t="s">
        <v>3175</v>
      </c>
      <c r="BK2" s="118" t="s">
        <v>3176</v>
      </c>
      <c r="BL2" s="118" t="s">
        <v>3177</v>
      </c>
    </row>
    <row r="3" spans="1:64" ht="15" customHeight="1">
      <c r="A3" s="64" t="s">
        <v>212</v>
      </c>
      <c r="B3" s="64" t="s">
        <v>212</v>
      </c>
      <c r="C3" s="65" t="s">
        <v>3182</v>
      </c>
      <c r="D3" s="66">
        <v>3</v>
      </c>
      <c r="E3" s="67" t="s">
        <v>132</v>
      </c>
      <c r="F3" s="68">
        <v>32</v>
      </c>
      <c r="G3" s="65"/>
      <c r="H3" s="69"/>
      <c r="I3" s="70"/>
      <c r="J3" s="70"/>
      <c r="K3" s="34" t="s">
        <v>65</v>
      </c>
      <c r="L3" s="71">
        <v>3</v>
      </c>
      <c r="M3" s="71"/>
      <c r="N3" s="72"/>
      <c r="O3" s="78" t="s">
        <v>176</v>
      </c>
      <c r="P3" s="80">
        <v>43640.61738425926</v>
      </c>
      <c r="Q3" s="78" t="s">
        <v>371</v>
      </c>
      <c r="R3" s="78"/>
      <c r="S3" s="78"/>
      <c r="T3" s="78" t="s">
        <v>558</v>
      </c>
      <c r="U3" s="78"/>
      <c r="V3" s="83" t="s">
        <v>682</v>
      </c>
      <c r="W3" s="80">
        <v>43640.61738425926</v>
      </c>
      <c r="X3" s="83" t="s">
        <v>739</v>
      </c>
      <c r="Y3" s="78"/>
      <c r="Z3" s="78"/>
      <c r="AA3" s="84" t="s">
        <v>927</v>
      </c>
      <c r="AB3" s="78"/>
      <c r="AC3" s="78" t="b">
        <v>0</v>
      </c>
      <c r="AD3" s="78">
        <v>4</v>
      </c>
      <c r="AE3" s="84" t="s">
        <v>1130</v>
      </c>
      <c r="AF3" s="78" t="b">
        <v>0</v>
      </c>
      <c r="AG3" s="78" t="s">
        <v>1149</v>
      </c>
      <c r="AH3" s="78"/>
      <c r="AI3" s="84" t="s">
        <v>1130</v>
      </c>
      <c r="AJ3" s="78" t="b">
        <v>0</v>
      </c>
      <c r="AK3" s="78">
        <v>0</v>
      </c>
      <c r="AL3" s="84" t="s">
        <v>1130</v>
      </c>
      <c r="AM3" s="78" t="s">
        <v>1153</v>
      </c>
      <c r="AN3" s="78" t="b">
        <v>0</v>
      </c>
      <c r="AO3" s="84" t="s">
        <v>927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30</v>
      </c>
      <c r="BK3" s="49">
        <v>100</v>
      </c>
      <c r="BL3" s="48">
        <v>30</v>
      </c>
    </row>
    <row r="4" spans="1:64" ht="15" customHeight="1">
      <c r="A4" s="64" t="s">
        <v>213</v>
      </c>
      <c r="B4" s="64" t="s">
        <v>300</v>
      </c>
      <c r="C4" s="65" t="s">
        <v>3182</v>
      </c>
      <c r="D4" s="66">
        <v>3</v>
      </c>
      <c r="E4" s="67" t="s">
        <v>132</v>
      </c>
      <c r="F4" s="68">
        <v>32</v>
      </c>
      <c r="G4" s="65"/>
      <c r="H4" s="69"/>
      <c r="I4" s="70"/>
      <c r="J4" s="70"/>
      <c r="K4" s="34" t="s">
        <v>65</v>
      </c>
      <c r="L4" s="77">
        <v>4</v>
      </c>
      <c r="M4" s="77"/>
      <c r="N4" s="72"/>
      <c r="O4" s="79" t="s">
        <v>369</v>
      </c>
      <c r="P4" s="81">
        <v>43640.62349537037</v>
      </c>
      <c r="Q4" s="79" t="s">
        <v>372</v>
      </c>
      <c r="R4" s="79"/>
      <c r="S4" s="79"/>
      <c r="T4" s="79" t="s">
        <v>559</v>
      </c>
      <c r="U4" s="79"/>
      <c r="V4" s="82" t="s">
        <v>683</v>
      </c>
      <c r="W4" s="81">
        <v>43640.62349537037</v>
      </c>
      <c r="X4" s="82" t="s">
        <v>740</v>
      </c>
      <c r="Y4" s="79"/>
      <c r="Z4" s="79"/>
      <c r="AA4" s="85" t="s">
        <v>928</v>
      </c>
      <c r="AB4" s="85" t="s">
        <v>1056</v>
      </c>
      <c r="AC4" s="79" t="b">
        <v>0</v>
      </c>
      <c r="AD4" s="79">
        <v>2</v>
      </c>
      <c r="AE4" s="85" t="s">
        <v>1131</v>
      </c>
      <c r="AF4" s="79" t="b">
        <v>0</v>
      </c>
      <c r="AG4" s="79" t="s">
        <v>1149</v>
      </c>
      <c r="AH4" s="79"/>
      <c r="AI4" s="85" t="s">
        <v>1130</v>
      </c>
      <c r="AJ4" s="79" t="b">
        <v>0</v>
      </c>
      <c r="AK4" s="79">
        <v>0</v>
      </c>
      <c r="AL4" s="85" t="s">
        <v>1130</v>
      </c>
      <c r="AM4" s="79" t="s">
        <v>1154</v>
      </c>
      <c r="AN4" s="79" t="b">
        <v>0</v>
      </c>
      <c r="AO4" s="85" t="s">
        <v>1056</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v>3</v>
      </c>
      <c r="BE4" s="49">
        <v>9.090909090909092</v>
      </c>
      <c r="BF4" s="48">
        <v>0</v>
      </c>
      <c r="BG4" s="49">
        <v>0</v>
      </c>
      <c r="BH4" s="48">
        <v>0</v>
      </c>
      <c r="BI4" s="49">
        <v>0</v>
      </c>
      <c r="BJ4" s="48">
        <v>30</v>
      </c>
      <c r="BK4" s="49">
        <v>90.9090909090909</v>
      </c>
      <c r="BL4" s="48">
        <v>33</v>
      </c>
    </row>
    <row r="5" spans="1:64" ht="15">
      <c r="A5" s="64" t="s">
        <v>214</v>
      </c>
      <c r="B5" s="64" t="s">
        <v>330</v>
      </c>
      <c r="C5" s="65" t="s">
        <v>3182</v>
      </c>
      <c r="D5" s="66">
        <v>3</v>
      </c>
      <c r="E5" s="67" t="s">
        <v>132</v>
      </c>
      <c r="F5" s="68">
        <v>32</v>
      </c>
      <c r="G5" s="65"/>
      <c r="H5" s="69"/>
      <c r="I5" s="70"/>
      <c r="J5" s="70"/>
      <c r="K5" s="34" t="s">
        <v>65</v>
      </c>
      <c r="L5" s="77">
        <v>5</v>
      </c>
      <c r="M5" s="77"/>
      <c r="N5" s="72"/>
      <c r="O5" s="79" t="s">
        <v>370</v>
      </c>
      <c r="P5" s="81">
        <v>43640.70496527778</v>
      </c>
      <c r="Q5" s="79" t="s">
        <v>373</v>
      </c>
      <c r="R5" s="79"/>
      <c r="S5" s="79"/>
      <c r="T5" s="79" t="s">
        <v>559</v>
      </c>
      <c r="U5" s="79"/>
      <c r="V5" s="82" t="s">
        <v>684</v>
      </c>
      <c r="W5" s="81">
        <v>43640.70496527778</v>
      </c>
      <c r="X5" s="82" t="s">
        <v>741</v>
      </c>
      <c r="Y5" s="79"/>
      <c r="Z5" s="79"/>
      <c r="AA5" s="85" t="s">
        <v>929</v>
      </c>
      <c r="AB5" s="85" t="s">
        <v>1115</v>
      </c>
      <c r="AC5" s="79" t="b">
        <v>0</v>
      </c>
      <c r="AD5" s="79">
        <v>6</v>
      </c>
      <c r="AE5" s="85" t="s">
        <v>1132</v>
      </c>
      <c r="AF5" s="79" t="b">
        <v>0</v>
      </c>
      <c r="AG5" s="79" t="s">
        <v>1149</v>
      </c>
      <c r="AH5" s="79"/>
      <c r="AI5" s="85" t="s">
        <v>1130</v>
      </c>
      <c r="AJ5" s="79" t="b">
        <v>0</v>
      </c>
      <c r="AK5" s="79">
        <v>0</v>
      </c>
      <c r="AL5" s="85" t="s">
        <v>1130</v>
      </c>
      <c r="AM5" s="79" t="s">
        <v>1155</v>
      </c>
      <c r="AN5" s="79" t="b">
        <v>0</v>
      </c>
      <c r="AO5" s="85" t="s">
        <v>1115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331</v>
      </c>
      <c r="C6" s="65" t="s">
        <v>3182</v>
      </c>
      <c r="D6" s="66">
        <v>3</v>
      </c>
      <c r="E6" s="67" t="s">
        <v>132</v>
      </c>
      <c r="F6" s="68">
        <v>32</v>
      </c>
      <c r="G6" s="65"/>
      <c r="H6" s="69"/>
      <c r="I6" s="70"/>
      <c r="J6" s="70"/>
      <c r="K6" s="34" t="s">
        <v>65</v>
      </c>
      <c r="L6" s="77">
        <v>6</v>
      </c>
      <c r="M6" s="77"/>
      <c r="N6" s="72"/>
      <c r="O6" s="79" t="s">
        <v>370</v>
      </c>
      <c r="P6" s="81">
        <v>43640.70496527778</v>
      </c>
      <c r="Q6" s="79" t="s">
        <v>373</v>
      </c>
      <c r="R6" s="79"/>
      <c r="S6" s="79"/>
      <c r="T6" s="79" t="s">
        <v>559</v>
      </c>
      <c r="U6" s="79"/>
      <c r="V6" s="82" t="s">
        <v>684</v>
      </c>
      <c r="W6" s="81">
        <v>43640.70496527778</v>
      </c>
      <c r="X6" s="82" t="s">
        <v>741</v>
      </c>
      <c r="Y6" s="79"/>
      <c r="Z6" s="79"/>
      <c r="AA6" s="85" t="s">
        <v>929</v>
      </c>
      <c r="AB6" s="85" t="s">
        <v>1115</v>
      </c>
      <c r="AC6" s="79" t="b">
        <v>0</v>
      </c>
      <c r="AD6" s="79">
        <v>6</v>
      </c>
      <c r="AE6" s="85" t="s">
        <v>1132</v>
      </c>
      <c r="AF6" s="79" t="b">
        <v>0</v>
      </c>
      <c r="AG6" s="79" t="s">
        <v>1149</v>
      </c>
      <c r="AH6" s="79"/>
      <c r="AI6" s="85" t="s">
        <v>1130</v>
      </c>
      <c r="AJ6" s="79" t="b">
        <v>0</v>
      </c>
      <c r="AK6" s="79">
        <v>0</v>
      </c>
      <c r="AL6" s="85" t="s">
        <v>1130</v>
      </c>
      <c r="AM6" s="79" t="s">
        <v>1155</v>
      </c>
      <c r="AN6" s="79" t="b">
        <v>0</v>
      </c>
      <c r="AO6" s="85" t="s">
        <v>1115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332</v>
      </c>
      <c r="C7" s="65" t="s">
        <v>3182</v>
      </c>
      <c r="D7" s="66">
        <v>3</v>
      </c>
      <c r="E7" s="67" t="s">
        <v>132</v>
      </c>
      <c r="F7" s="68">
        <v>32</v>
      </c>
      <c r="G7" s="65"/>
      <c r="H7" s="69"/>
      <c r="I7" s="70"/>
      <c r="J7" s="70"/>
      <c r="K7" s="34" t="s">
        <v>65</v>
      </c>
      <c r="L7" s="77">
        <v>7</v>
      </c>
      <c r="M7" s="77"/>
      <c r="N7" s="72"/>
      <c r="O7" s="79" t="s">
        <v>369</v>
      </c>
      <c r="P7" s="81">
        <v>43640.70496527778</v>
      </c>
      <c r="Q7" s="79" t="s">
        <v>373</v>
      </c>
      <c r="R7" s="79"/>
      <c r="S7" s="79"/>
      <c r="T7" s="79" t="s">
        <v>559</v>
      </c>
      <c r="U7" s="79"/>
      <c r="V7" s="82" t="s">
        <v>684</v>
      </c>
      <c r="W7" s="81">
        <v>43640.70496527778</v>
      </c>
      <c r="X7" s="82" t="s">
        <v>741</v>
      </c>
      <c r="Y7" s="79"/>
      <c r="Z7" s="79"/>
      <c r="AA7" s="85" t="s">
        <v>929</v>
      </c>
      <c r="AB7" s="85" t="s">
        <v>1115</v>
      </c>
      <c r="AC7" s="79" t="b">
        <v>0</v>
      </c>
      <c r="AD7" s="79">
        <v>6</v>
      </c>
      <c r="AE7" s="85" t="s">
        <v>1132</v>
      </c>
      <c r="AF7" s="79" t="b">
        <v>0</v>
      </c>
      <c r="AG7" s="79" t="s">
        <v>1149</v>
      </c>
      <c r="AH7" s="79"/>
      <c r="AI7" s="85" t="s">
        <v>1130</v>
      </c>
      <c r="AJ7" s="79" t="b">
        <v>0</v>
      </c>
      <c r="AK7" s="79">
        <v>0</v>
      </c>
      <c r="AL7" s="85" t="s">
        <v>1130</v>
      </c>
      <c r="AM7" s="79" t="s">
        <v>1155</v>
      </c>
      <c r="AN7" s="79" t="b">
        <v>0</v>
      </c>
      <c r="AO7" s="85" t="s">
        <v>1115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298</v>
      </c>
      <c r="C8" s="65" t="s">
        <v>3182</v>
      </c>
      <c r="D8" s="66">
        <v>3</v>
      </c>
      <c r="E8" s="67" t="s">
        <v>132</v>
      </c>
      <c r="F8" s="68">
        <v>32</v>
      </c>
      <c r="G8" s="65"/>
      <c r="H8" s="69"/>
      <c r="I8" s="70"/>
      <c r="J8" s="70"/>
      <c r="K8" s="34" t="s">
        <v>65</v>
      </c>
      <c r="L8" s="77">
        <v>8</v>
      </c>
      <c r="M8" s="77"/>
      <c r="N8" s="72"/>
      <c r="O8" s="79" t="s">
        <v>370</v>
      </c>
      <c r="P8" s="81">
        <v>43640.70496527778</v>
      </c>
      <c r="Q8" s="79" t="s">
        <v>373</v>
      </c>
      <c r="R8" s="79"/>
      <c r="S8" s="79"/>
      <c r="T8" s="79" t="s">
        <v>559</v>
      </c>
      <c r="U8" s="79"/>
      <c r="V8" s="82" t="s">
        <v>684</v>
      </c>
      <c r="W8" s="81">
        <v>43640.70496527778</v>
      </c>
      <c r="X8" s="82" t="s">
        <v>741</v>
      </c>
      <c r="Y8" s="79"/>
      <c r="Z8" s="79"/>
      <c r="AA8" s="85" t="s">
        <v>929</v>
      </c>
      <c r="AB8" s="85" t="s">
        <v>1115</v>
      </c>
      <c r="AC8" s="79" t="b">
        <v>0</v>
      </c>
      <c r="AD8" s="79">
        <v>6</v>
      </c>
      <c r="AE8" s="85" t="s">
        <v>1132</v>
      </c>
      <c r="AF8" s="79" t="b">
        <v>0</v>
      </c>
      <c r="AG8" s="79" t="s">
        <v>1149</v>
      </c>
      <c r="AH8" s="79"/>
      <c r="AI8" s="85" t="s">
        <v>1130</v>
      </c>
      <c r="AJ8" s="79" t="b">
        <v>0</v>
      </c>
      <c r="AK8" s="79">
        <v>0</v>
      </c>
      <c r="AL8" s="85" t="s">
        <v>1130</v>
      </c>
      <c r="AM8" s="79" t="s">
        <v>1155</v>
      </c>
      <c r="AN8" s="79" t="b">
        <v>0</v>
      </c>
      <c r="AO8" s="85" t="s">
        <v>1115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3</v>
      </c>
      <c r="BE8" s="49">
        <v>7.142857142857143</v>
      </c>
      <c r="BF8" s="48">
        <v>0</v>
      </c>
      <c r="BG8" s="49">
        <v>0</v>
      </c>
      <c r="BH8" s="48">
        <v>0</v>
      </c>
      <c r="BI8" s="49">
        <v>0</v>
      </c>
      <c r="BJ8" s="48">
        <v>39</v>
      </c>
      <c r="BK8" s="49">
        <v>92.85714285714286</v>
      </c>
      <c r="BL8" s="48">
        <v>42</v>
      </c>
    </row>
    <row r="9" spans="1:64" ht="15">
      <c r="A9" s="64" t="s">
        <v>215</v>
      </c>
      <c r="B9" s="64" t="s">
        <v>215</v>
      </c>
      <c r="C9" s="65" t="s">
        <v>3182</v>
      </c>
      <c r="D9" s="66">
        <v>3</v>
      </c>
      <c r="E9" s="67" t="s">
        <v>132</v>
      </c>
      <c r="F9" s="68">
        <v>32</v>
      </c>
      <c r="G9" s="65"/>
      <c r="H9" s="69"/>
      <c r="I9" s="70"/>
      <c r="J9" s="70"/>
      <c r="K9" s="34" t="s">
        <v>65</v>
      </c>
      <c r="L9" s="77">
        <v>9</v>
      </c>
      <c r="M9" s="77"/>
      <c r="N9" s="72"/>
      <c r="O9" s="79" t="s">
        <v>176</v>
      </c>
      <c r="P9" s="81">
        <v>43640.86517361111</v>
      </c>
      <c r="Q9" s="79" t="s">
        <v>374</v>
      </c>
      <c r="R9" s="79"/>
      <c r="S9" s="79"/>
      <c r="T9" s="79" t="s">
        <v>560</v>
      </c>
      <c r="U9" s="82" t="s">
        <v>587</v>
      </c>
      <c r="V9" s="82" t="s">
        <v>587</v>
      </c>
      <c r="W9" s="81">
        <v>43640.86517361111</v>
      </c>
      <c r="X9" s="82" t="s">
        <v>742</v>
      </c>
      <c r="Y9" s="79"/>
      <c r="Z9" s="79"/>
      <c r="AA9" s="85" t="s">
        <v>930</v>
      </c>
      <c r="AB9" s="79"/>
      <c r="AC9" s="79" t="b">
        <v>0</v>
      </c>
      <c r="AD9" s="79">
        <v>57</v>
      </c>
      <c r="AE9" s="85" t="s">
        <v>1130</v>
      </c>
      <c r="AF9" s="79" t="b">
        <v>0</v>
      </c>
      <c r="AG9" s="79" t="s">
        <v>1149</v>
      </c>
      <c r="AH9" s="79"/>
      <c r="AI9" s="85" t="s">
        <v>1130</v>
      </c>
      <c r="AJ9" s="79" t="b">
        <v>0</v>
      </c>
      <c r="AK9" s="79">
        <v>0</v>
      </c>
      <c r="AL9" s="85" t="s">
        <v>1130</v>
      </c>
      <c r="AM9" s="79" t="s">
        <v>1153</v>
      </c>
      <c r="AN9" s="79" t="b">
        <v>0</v>
      </c>
      <c r="AO9" s="85" t="s">
        <v>930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9.090909090909092</v>
      </c>
      <c r="BF9" s="48">
        <v>0</v>
      </c>
      <c r="BG9" s="49">
        <v>0</v>
      </c>
      <c r="BH9" s="48">
        <v>0</v>
      </c>
      <c r="BI9" s="49">
        <v>0</v>
      </c>
      <c r="BJ9" s="48">
        <v>20</v>
      </c>
      <c r="BK9" s="49">
        <v>90.9090909090909</v>
      </c>
      <c r="BL9" s="48">
        <v>22</v>
      </c>
    </row>
    <row r="10" spans="1:64" ht="15">
      <c r="A10" s="64" t="s">
        <v>216</v>
      </c>
      <c r="B10" s="64" t="s">
        <v>216</v>
      </c>
      <c r="C10" s="65" t="s">
        <v>3182</v>
      </c>
      <c r="D10" s="66">
        <v>3</v>
      </c>
      <c r="E10" s="67" t="s">
        <v>132</v>
      </c>
      <c r="F10" s="68">
        <v>32</v>
      </c>
      <c r="G10" s="65"/>
      <c r="H10" s="69"/>
      <c r="I10" s="70"/>
      <c r="J10" s="70"/>
      <c r="K10" s="34" t="s">
        <v>65</v>
      </c>
      <c r="L10" s="77">
        <v>10</v>
      </c>
      <c r="M10" s="77"/>
      <c r="N10" s="72"/>
      <c r="O10" s="79" t="s">
        <v>176</v>
      </c>
      <c r="P10" s="81">
        <v>43640.93027777778</v>
      </c>
      <c r="Q10" s="79" t="s">
        <v>375</v>
      </c>
      <c r="R10" s="79"/>
      <c r="S10" s="79"/>
      <c r="T10" s="79" t="s">
        <v>560</v>
      </c>
      <c r="U10" s="79"/>
      <c r="V10" s="82" t="s">
        <v>685</v>
      </c>
      <c r="W10" s="81">
        <v>43640.93027777778</v>
      </c>
      <c r="X10" s="82" t="s">
        <v>743</v>
      </c>
      <c r="Y10" s="79"/>
      <c r="Z10" s="79"/>
      <c r="AA10" s="85" t="s">
        <v>931</v>
      </c>
      <c r="AB10" s="79"/>
      <c r="AC10" s="79" t="b">
        <v>0</v>
      </c>
      <c r="AD10" s="79">
        <v>22</v>
      </c>
      <c r="AE10" s="85" t="s">
        <v>1130</v>
      </c>
      <c r="AF10" s="79" t="b">
        <v>0</v>
      </c>
      <c r="AG10" s="79" t="s">
        <v>1149</v>
      </c>
      <c r="AH10" s="79"/>
      <c r="AI10" s="85" t="s">
        <v>1130</v>
      </c>
      <c r="AJ10" s="79" t="b">
        <v>0</v>
      </c>
      <c r="AK10" s="79">
        <v>0</v>
      </c>
      <c r="AL10" s="85" t="s">
        <v>1130</v>
      </c>
      <c r="AM10" s="79" t="s">
        <v>1153</v>
      </c>
      <c r="AN10" s="79" t="b">
        <v>0</v>
      </c>
      <c r="AO10" s="85" t="s">
        <v>931</v>
      </c>
      <c r="AP10" s="79" t="s">
        <v>176</v>
      </c>
      <c r="AQ10" s="79">
        <v>0</v>
      </c>
      <c r="AR10" s="79">
        <v>0</v>
      </c>
      <c r="AS10" s="79" t="s">
        <v>1166</v>
      </c>
      <c r="AT10" s="79" t="s">
        <v>1179</v>
      </c>
      <c r="AU10" s="79" t="s">
        <v>1181</v>
      </c>
      <c r="AV10" s="79" t="s">
        <v>1183</v>
      </c>
      <c r="AW10" s="79" t="s">
        <v>1196</v>
      </c>
      <c r="AX10" s="79" t="s">
        <v>1209</v>
      </c>
      <c r="AY10" s="79" t="s">
        <v>1216</v>
      </c>
      <c r="AZ10" s="82" t="s">
        <v>1218</v>
      </c>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20</v>
      </c>
      <c r="BK10" s="49">
        <v>100</v>
      </c>
      <c r="BL10" s="48">
        <v>20</v>
      </c>
    </row>
    <row r="11" spans="1:64" ht="15">
      <c r="A11" s="64" t="s">
        <v>217</v>
      </c>
      <c r="B11" s="64" t="s">
        <v>217</v>
      </c>
      <c r="C11" s="65" t="s">
        <v>3182</v>
      </c>
      <c r="D11" s="66">
        <v>3</v>
      </c>
      <c r="E11" s="67" t="s">
        <v>132</v>
      </c>
      <c r="F11" s="68">
        <v>32</v>
      </c>
      <c r="G11" s="65"/>
      <c r="H11" s="69"/>
      <c r="I11" s="70"/>
      <c r="J11" s="70"/>
      <c r="K11" s="34" t="s">
        <v>65</v>
      </c>
      <c r="L11" s="77">
        <v>11</v>
      </c>
      <c r="M11" s="77"/>
      <c r="N11" s="72"/>
      <c r="O11" s="79" t="s">
        <v>176</v>
      </c>
      <c r="P11" s="81">
        <v>43640.98483796296</v>
      </c>
      <c r="Q11" s="79" t="s">
        <v>376</v>
      </c>
      <c r="R11" s="79"/>
      <c r="S11" s="79"/>
      <c r="T11" s="79" t="s">
        <v>560</v>
      </c>
      <c r="U11" s="79"/>
      <c r="V11" s="82" t="s">
        <v>686</v>
      </c>
      <c r="W11" s="81">
        <v>43640.98483796296</v>
      </c>
      <c r="X11" s="82" t="s">
        <v>744</v>
      </c>
      <c r="Y11" s="79"/>
      <c r="Z11" s="79"/>
      <c r="AA11" s="85" t="s">
        <v>932</v>
      </c>
      <c r="AB11" s="79"/>
      <c r="AC11" s="79" t="b">
        <v>0</v>
      </c>
      <c r="AD11" s="79">
        <v>15</v>
      </c>
      <c r="AE11" s="85" t="s">
        <v>1130</v>
      </c>
      <c r="AF11" s="79" t="b">
        <v>0</v>
      </c>
      <c r="AG11" s="79" t="s">
        <v>1149</v>
      </c>
      <c r="AH11" s="79"/>
      <c r="AI11" s="85" t="s">
        <v>1130</v>
      </c>
      <c r="AJ11" s="79" t="b">
        <v>0</v>
      </c>
      <c r="AK11" s="79">
        <v>0</v>
      </c>
      <c r="AL11" s="85" t="s">
        <v>1130</v>
      </c>
      <c r="AM11" s="79" t="s">
        <v>1153</v>
      </c>
      <c r="AN11" s="79" t="b">
        <v>0</v>
      </c>
      <c r="AO11" s="85" t="s">
        <v>932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3</v>
      </c>
      <c r="BE11" s="49">
        <v>13.043478260869565</v>
      </c>
      <c r="BF11" s="48">
        <v>0</v>
      </c>
      <c r="BG11" s="49">
        <v>0</v>
      </c>
      <c r="BH11" s="48">
        <v>0</v>
      </c>
      <c r="BI11" s="49">
        <v>0</v>
      </c>
      <c r="BJ11" s="48">
        <v>20</v>
      </c>
      <c r="BK11" s="49">
        <v>86.95652173913044</v>
      </c>
      <c r="BL11" s="48">
        <v>23</v>
      </c>
    </row>
    <row r="12" spans="1:64" ht="15">
      <c r="A12" s="64" t="s">
        <v>218</v>
      </c>
      <c r="B12" s="64" t="s">
        <v>218</v>
      </c>
      <c r="C12" s="65" t="s">
        <v>3182</v>
      </c>
      <c r="D12" s="66">
        <v>3</v>
      </c>
      <c r="E12" s="67" t="s">
        <v>132</v>
      </c>
      <c r="F12" s="68">
        <v>32</v>
      </c>
      <c r="G12" s="65"/>
      <c r="H12" s="69"/>
      <c r="I12" s="70"/>
      <c r="J12" s="70"/>
      <c r="K12" s="34" t="s">
        <v>65</v>
      </c>
      <c r="L12" s="77">
        <v>12</v>
      </c>
      <c r="M12" s="77"/>
      <c r="N12" s="72"/>
      <c r="O12" s="79" t="s">
        <v>176</v>
      </c>
      <c r="P12" s="81">
        <v>43641.20890046296</v>
      </c>
      <c r="Q12" s="79" t="s">
        <v>377</v>
      </c>
      <c r="R12" s="79"/>
      <c r="S12" s="79"/>
      <c r="T12" s="79" t="s">
        <v>559</v>
      </c>
      <c r="U12" s="82" t="s">
        <v>588</v>
      </c>
      <c r="V12" s="82" t="s">
        <v>588</v>
      </c>
      <c r="W12" s="81">
        <v>43641.20890046296</v>
      </c>
      <c r="X12" s="82" t="s">
        <v>745</v>
      </c>
      <c r="Y12" s="79"/>
      <c r="Z12" s="79"/>
      <c r="AA12" s="85" t="s">
        <v>933</v>
      </c>
      <c r="AB12" s="79"/>
      <c r="AC12" s="79" t="b">
        <v>0</v>
      </c>
      <c r="AD12" s="79">
        <v>35</v>
      </c>
      <c r="AE12" s="85" t="s">
        <v>1130</v>
      </c>
      <c r="AF12" s="79" t="b">
        <v>0</v>
      </c>
      <c r="AG12" s="79" t="s">
        <v>1149</v>
      </c>
      <c r="AH12" s="79"/>
      <c r="AI12" s="85" t="s">
        <v>1130</v>
      </c>
      <c r="AJ12" s="79" t="b">
        <v>0</v>
      </c>
      <c r="AK12" s="79">
        <v>0</v>
      </c>
      <c r="AL12" s="85" t="s">
        <v>1130</v>
      </c>
      <c r="AM12" s="79" t="s">
        <v>1153</v>
      </c>
      <c r="AN12" s="79" t="b">
        <v>0</v>
      </c>
      <c r="AO12" s="85" t="s">
        <v>933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10</v>
      </c>
      <c r="BK12" s="49">
        <v>100</v>
      </c>
      <c r="BL12" s="48">
        <v>10</v>
      </c>
    </row>
    <row r="13" spans="1:64" ht="15">
      <c r="A13" s="64" t="s">
        <v>219</v>
      </c>
      <c r="B13" s="64" t="s">
        <v>265</v>
      </c>
      <c r="C13" s="65" t="s">
        <v>3182</v>
      </c>
      <c r="D13" s="66">
        <v>3</v>
      </c>
      <c r="E13" s="67" t="s">
        <v>132</v>
      </c>
      <c r="F13" s="68">
        <v>32</v>
      </c>
      <c r="G13" s="65"/>
      <c r="H13" s="69"/>
      <c r="I13" s="70"/>
      <c r="J13" s="70"/>
      <c r="K13" s="34" t="s">
        <v>65</v>
      </c>
      <c r="L13" s="77">
        <v>13</v>
      </c>
      <c r="M13" s="77"/>
      <c r="N13" s="72"/>
      <c r="O13" s="79" t="s">
        <v>370</v>
      </c>
      <c r="P13" s="81">
        <v>43641.25790509259</v>
      </c>
      <c r="Q13" s="79" t="s">
        <v>378</v>
      </c>
      <c r="R13" s="79"/>
      <c r="S13" s="79"/>
      <c r="T13" s="79" t="s">
        <v>559</v>
      </c>
      <c r="U13" s="79"/>
      <c r="V13" s="82" t="s">
        <v>687</v>
      </c>
      <c r="W13" s="81">
        <v>43641.25790509259</v>
      </c>
      <c r="X13" s="82" t="s">
        <v>746</v>
      </c>
      <c r="Y13" s="79"/>
      <c r="Z13" s="79"/>
      <c r="AA13" s="85" t="s">
        <v>934</v>
      </c>
      <c r="AB13" s="79"/>
      <c r="AC13" s="79" t="b">
        <v>0</v>
      </c>
      <c r="AD13" s="79">
        <v>0</v>
      </c>
      <c r="AE13" s="85" t="s">
        <v>1130</v>
      </c>
      <c r="AF13" s="79" t="b">
        <v>0</v>
      </c>
      <c r="AG13" s="79" t="s">
        <v>1149</v>
      </c>
      <c r="AH13" s="79"/>
      <c r="AI13" s="85" t="s">
        <v>1130</v>
      </c>
      <c r="AJ13" s="79" t="b">
        <v>0</v>
      </c>
      <c r="AK13" s="79">
        <v>1</v>
      </c>
      <c r="AL13" s="85" t="s">
        <v>997</v>
      </c>
      <c r="AM13" s="79" t="s">
        <v>1156</v>
      </c>
      <c r="AN13" s="79" t="b">
        <v>0</v>
      </c>
      <c r="AO13" s="85" t="s">
        <v>997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5.2631578947368425</v>
      </c>
      <c r="BF13" s="48">
        <v>0</v>
      </c>
      <c r="BG13" s="49">
        <v>0</v>
      </c>
      <c r="BH13" s="48">
        <v>0</v>
      </c>
      <c r="BI13" s="49">
        <v>0</v>
      </c>
      <c r="BJ13" s="48">
        <v>18</v>
      </c>
      <c r="BK13" s="49">
        <v>94.73684210526316</v>
      </c>
      <c r="BL13" s="48">
        <v>19</v>
      </c>
    </row>
    <row r="14" spans="1:64" ht="15">
      <c r="A14" s="64" t="s">
        <v>220</v>
      </c>
      <c r="B14" s="64" t="s">
        <v>333</v>
      </c>
      <c r="C14" s="65" t="s">
        <v>3182</v>
      </c>
      <c r="D14" s="66">
        <v>3</v>
      </c>
      <c r="E14" s="67" t="s">
        <v>132</v>
      </c>
      <c r="F14" s="68">
        <v>32</v>
      </c>
      <c r="G14" s="65"/>
      <c r="H14" s="69"/>
      <c r="I14" s="70"/>
      <c r="J14" s="70"/>
      <c r="K14" s="34" t="s">
        <v>65</v>
      </c>
      <c r="L14" s="77">
        <v>14</v>
      </c>
      <c r="M14" s="77"/>
      <c r="N14" s="72"/>
      <c r="O14" s="79" t="s">
        <v>369</v>
      </c>
      <c r="P14" s="81">
        <v>43641.32900462963</v>
      </c>
      <c r="Q14" s="79" t="s">
        <v>379</v>
      </c>
      <c r="R14" s="82" t="s">
        <v>542</v>
      </c>
      <c r="S14" s="79" t="s">
        <v>551</v>
      </c>
      <c r="T14" s="79" t="s">
        <v>561</v>
      </c>
      <c r="U14" s="79"/>
      <c r="V14" s="82" t="s">
        <v>688</v>
      </c>
      <c r="W14" s="81">
        <v>43641.32900462963</v>
      </c>
      <c r="X14" s="82" t="s">
        <v>747</v>
      </c>
      <c r="Y14" s="79"/>
      <c r="Z14" s="79"/>
      <c r="AA14" s="85" t="s">
        <v>935</v>
      </c>
      <c r="AB14" s="85" t="s">
        <v>1116</v>
      </c>
      <c r="AC14" s="79" t="b">
        <v>0</v>
      </c>
      <c r="AD14" s="79">
        <v>1</v>
      </c>
      <c r="AE14" s="85" t="s">
        <v>1133</v>
      </c>
      <c r="AF14" s="79" t="b">
        <v>0</v>
      </c>
      <c r="AG14" s="79" t="s">
        <v>1150</v>
      </c>
      <c r="AH14" s="79"/>
      <c r="AI14" s="85" t="s">
        <v>1130</v>
      </c>
      <c r="AJ14" s="79" t="b">
        <v>0</v>
      </c>
      <c r="AK14" s="79">
        <v>0</v>
      </c>
      <c r="AL14" s="85" t="s">
        <v>1130</v>
      </c>
      <c r="AM14" s="79" t="s">
        <v>1155</v>
      </c>
      <c r="AN14" s="79" t="b">
        <v>0</v>
      </c>
      <c r="AO14" s="85" t="s">
        <v>1116</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24</v>
      </c>
      <c r="BK14" s="49">
        <v>100</v>
      </c>
      <c r="BL14" s="48">
        <v>24</v>
      </c>
    </row>
    <row r="15" spans="1:64" ht="15">
      <c r="A15" s="64" t="s">
        <v>221</v>
      </c>
      <c r="B15" s="64" t="s">
        <v>221</v>
      </c>
      <c r="C15" s="65" t="s">
        <v>3182</v>
      </c>
      <c r="D15" s="66">
        <v>3</v>
      </c>
      <c r="E15" s="67" t="s">
        <v>132</v>
      </c>
      <c r="F15" s="68">
        <v>32</v>
      </c>
      <c r="G15" s="65"/>
      <c r="H15" s="69"/>
      <c r="I15" s="70"/>
      <c r="J15" s="70"/>
      <c r="K15" s="34" t="s">
        <v>65</v>
      </c>
      <c r="L15" s="77">
        <v>15</v>
      </c>
      <c r="M15" s="77"/>
      <c r="N15" s="72"/>
      <c r="O15" s="79" t="s">
        <v>176</v>
      </c>
      <c r="P15" s="81">
        <v>43641.38630787037</v>
      </c>
      <c r="Q15" s="79" t="s">
        <v>380</v>
      </c>
      <c r="R15" s="82" t="s">
        <v>543</v>
      </c>
      <c r="S15" s="79" t="s">
        <v>552</v>
      </c>
      <c r="T15" s="79" t="s">
        <v>562</v>
      </c>
      <c r="U15" s="82" t="s">
        <v>589</v>
      </c>
      <c r="V15" s="82" t="s">
        <v>589</v>
      </c>
      <c r="W15" s="81">
        <v>43641.38630787037</v>
      </c>
      <c r="X15" s="82" t="s">
        <v>748</v>
      </c>
      <c r="Y15" s="79"/>
      <c r="Z15" s="79"/>
      <c r="AA15" s="85" t="s">
        <v>936</v>
      </c>
      <c r="AB15" s="79"/>
      <c r="AC15" s="79" t="b">
        <v>0</v>
      </c>
      <c r="AD15" s="79">
        <v>0</v>
      </c>
      <c r="AE15" s="85" t="s">
        <v>1130</v>
      </c>
      <c r="AF15" s="79" t="b">
        <v>0</v>
      </c>
      <c r="AG15" s="79" t="s">
        <v>1149</v>
      </c>
      <c r="AH15" s="79"/>
      <c r="AI15" s="85" t="s">
        <v>1130</v>
      </c>
      <c r="AJ15" s="79" t="b">
        <v>0</v>
      </c>
      <c r="AK15" s="79">
        <v>0</v>
      </c>
      <c r="AL15" s="85" t="s">
        <v>1130</v>
      </c>
      <c r="AM15" s="79" t="s">
        <v>1155</v>
      </c>
      <c r="AN15" s="79" t="b">
        <v>0</v>
      </c>
      <c r="AO15" s="85" t="s">
        <v>936</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3.0303030303030303</v>
      </c>
      <c r="BF15" s="48">
        <v>0</v>
      </c>
      <c r="BG15" s="49">
        <v>0</v>
      </c>
      <c r="BH15" s="48">
        <v>0</v>
      </c>
      <c r="BI15" s="49">
        <v>0</v>
      </c>
      <c r="BJ15" s="48">
        <v>32</v>
      </c>
      <c r="BK15" s="49">
        <v>96.96969696969697</v>
      </c>
      <c r="BL15" s="48">
        <v>33</v>
      </c>
    </row>
    <row r="16" spans="1:64" ht="15">
      <c r="A16" s="64" t="s">
        <v>222</v>
      </c>
      <c r="B16" s="64" t="s">
        <v>237</v>
      </c>
      <c r="C16" s="65" t="s">
        <v>3182</v>
      </c>
      <c r="D16" s="66">
        <v>3</v>
      </c>
      <c r="E16" s="67" t="s">
        <v>132</v>
      </c>
      <c r="F16" s="68">
        <v>32</v>
      </c>
      <c r="G16" s="65"/>
      <c r="H16" s="69"/>
      <c r="I16" s="70"/>
      <c r="J16" s="70"/>
      <c r="K16" s="34" t="s">
        <v>65</v>
      </c>
      <c r="L16" s="77">
        <v>16</v>
      </c>
      <c r="M16" s="77"/>
      <c r="N16" s="72"/>
      <c r="O16" s="79" t="s">
        <v>370</v>
      </c>
      <c r="P16" s="81">
        <v>43641.40480324074</v>
      </c>
      <c r="Q16" s="79" t="s">
        <v>381</v>
      </c>
      <c r="R16" s="82" t="s">
        <v>544</v>
      </c>
      <c r="S16" s="79" t="s">
        <v>553</v>
      </c>
      <c r="T16" s="79" t="s">
        <v>559</v>
      </c>
      <c r="U16" s="79"/>
      <c r="V16" s="82" t="s">
        <v>689</v>
      </c>
      <c r="W16" s="81">
        <v>43641.40480324074</v>
      </c>
      <c r="X16" s="82" t="s">
        <v>749</v>
      </c>
      <c r="Y16" s="79"/>
      <c r="Z16" s="79"/>
      <c r="AA16" s="85" t="s">
        <v>937</v>
      </c>
      <c r="AB16" s="79"/>
      <c r="AC16" s="79" t="b">
        <v>0</v>
      </c>
      <c r="AD16" s="79">
        <v>0</v>
      </c>
      <c r="AE16" s="85" t="s">
        <v>1130</v>
      </c>
      <c r="AF16" s="79" t="b">
        <v>0</v>
      </c>
      <c r="AG16" s="79" t="s">
        <v>1149</v>
      </c>
      <c r="AH16" s="79"/>
      <c r="AI16" s="85" t="s">
        <v>1130</v>
      </c>
      <c r="AJ16" s="79" t="b">
        <v>0</v>
      </c>
      <c r="AK16" s="79">
        <v>5</v>
      </c>
      <c r="AL16" s="85" t="s">
        <v>952</v>
      </c>
      <c r="AM16" s="79" t="s">
        <v>1157</v>
      </c>
      <c r="AN16" s="79" t="b">
        <v>0</v>
      </c>
      <c r="AO16" s="85" t="s">
        <v>952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c r="BE16" s="49"/>
      <c r="BF16" s="48"/>
      <c r="BG16" s="49"/>
      <c r="BH16" s="48"/>
      <c r="BI16" s="49"/>
      <c r="BJ16" s="48"/>
      <c r="BK16" s="49"/>
      <c r="BL16" s="48"/>
    </row>
    <row r="17" spans="1:64" ht="15">
      <c r="A17" s="64" t="s">
        <v>222</v>
      </c>
      <c r="B17" s="64" t="s">
        <v>236</v>
      </c>
      <c r="C17" s="65" t="s">
        <v>3182</v>
      </c>
      <c r="D17" s="66">
        <v>3</v>
      </c>
      <c r="E17" s="67" t="s">
        <v>132</v>
      </c>
      <c r="F17" s="68">
        <v>32</v>
      </c>
      <c r="G17" s="65"/>
      <c r="H17" s="69"/>
      <c r="I17" s="70"/>
      <c r="J17" s="70"/>
      <c r="K17" s="34" t="s">
        <v>65</v>
      </c>
      <c r="L17" s="77">
        <v>17</v>
      </c>
      <c r="M17" s="77"/>
      <c r="N17" s="72"/>
      <c r="O17" s="79" t="s">
        <v>370</v>
      </c>
      <c r="P17" s="81">
        <v>43641.40480324074</v>
      </c>
      <c r="Q17" s="79" t="s">
        <v>381</v>
      </c>
      <c r="R17" s="82" t="s">
        <v>544</v>
      </c>
      <c r="S17" s="79" t="s">
        <v>553</v>
      </c>
      <c r="T17" s="79" t="s">
        <v>559</v>
      </c>
      <c r="U17" s="79"/>
      <c r="V17" s="82" t="s">
        <v>689</v>
      </c>
      <c r="W17" s="81">
        <v>43641.40480324074</v>
      </c>
      <c r="X17" s="82" t="s">
        <v>749</v>
      </c>
      <c r="Y17" s="79"/>
      <c r="Z17" s="79"/>
      <c r="AA17" s="85" t="s">
        <v>937</v>
      </c>
      <c r="AB17" s="79"/>
      <c r="AC17" s="79" t="b">
        <v>0</v>
      </c>
      <c r="AD17" s="79">
        <v>0</v>
      </c>
      <c r="AE17" s="85" t="s">
        <v>1130</v>
      </c>
      <c r="AF17" s="79" t="b">
        <v>0</v>
      </c>
      <c r="AG17" s="79" t="s">
        <v>1149</v>
      </c>
      <c r="AH17" s="79"/>
      <c r="AI17" s="85" t="s">
        <v>1130</v>
      </c>
      <c r="AJ17" s="79" t="b">
        <v>0</v>
      </c>
      <c r="AK17" s="79">
        <v>5</v>
      </c>
      <c r="AL17" s="85" t="s">
        <v>952</v>
      </c>
      <c r="AM17" s="79" t="s">
        <v>1157</v>
      </c>
      <c r="AN17" s="79" t="b">
        <v>0</v>
      </c>
      <c r="AO17" s="85" t="s">
        <v>952</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19</v>
      </c>
      <c r="BK17" s="49">
        <v>100</v>
      </c>
      <c r="BL17" s="48">
        <v>19</v>
      </c>
    </row>
    <row r="18" spans="1:64" ht="15">
      <c r="A18" s="64" t="s">
        <v>223</v>
      </c>
      <c r="B18" s="64" t="s">
        <v>223</v>
      </c>
      <c r="C18" s="65" t="s">
        <v>3182</v>
      </c>
      <c r="D18" s="66">
        <v>3</v>
      </c>
      <c r="E18" s="67" t="s">
        <v>132</v>
      </c>
      <c r="F18" s="68">
        <v>32</v>
      </c>
      <c r="G18" s="65"/>
      <c r="H18" s="69"/>
      <c r="I18" s="70"/>
      <c r="J18" s="70"/>
      <c r="K18" s="34" t="s">
        <v>65</v>
      </c>
      <c r="L18" s="77">
        <v>18</v>
      </c>
      <c r="M18" s="77"/>
      <c r="N18" s="72"/>
      <c r="O18" s="79" t="s">
        <v>176</v>
      </c>
      <c r="P18" s="81">
        <v>43641.46368055556</v>
      </c>
      <c r="Q18" s="79" t="s">
        <v>382</v>
      </c>
      <c r="R18" s="79"/>
      <c r="S18" s="79"/>
      <c r="T18" s="79" t="s">
        <v>559</v>
      </c>
      <c r="U18" s="82" t="s">
        <v>590</v>
      </c>
      <c r="V18" s="82" t="s">
        <v>590</v>
      </c>
      <c r="W18" s="81">
        <v>43641.46368055556</v>
      </c>
      <c r="X18" s="82" t="s">
        <v>750</v>
      </c>
      <c r="Y18" s="79"/>
      <c r="Z18" s="79"/>
      <c r="AA18" s="85" t="s">
        <v>938</v>
      </c>
      <c r="AB18" s="79"/>
      <c r="AC18" s="79" t="b">
        <v>0</v>
      </c>
      <c r="AD18" s="79">
        <v>40</v>
      </c>
      <c r="AE18" s="85" t="s">
        <v>1130</v>
      </c>
      <c r="AF18" s="79" t="b">
        <v>0</v>
      </c>
      <c r="AG18" s="79" t="s">
        <v>1149</v>
      </c>
      <c r="AH18" s="79"/>
      <c r="AI18" s="85" t="s">
        <v>1130</v>
      </c>
      <c r="AJ18" s="79" t="b">
        <v>0</v>
      </c>
      <c r="AK18" s="79">
        <v>0</v>
      </c>
      <c r="AL18" s="85" t="s">
        <v>1130</v>
      </c>
      <c r="AM18" s="79" t="s">
        <v>1153</v>
      </c>
      <c r="AN18" s="79" t="b">
        <v>0</v>
      </c>
      <c r="AO18" s="85" t="s">
        <v>938</v>
      </c>
      <c r="AP18" s="79" t="s">
        <v>176</v>
      </c>
      <c r="AQ18" s="79">
        <v>0</v>
      </c>
      <c r="AR18" s="79">
        <v>0</v>
      </c>
      <c r="AS18" s="79" t="s">
        <v>1167</v>
      </c>
      <c r="AT18" s="79" t="s">
        <v>1179</v>
      </c>
      <c r="AU18" s="79" t="s">
        <v>1181</v>
      </c>
      <c r="AV18" s="79" t="s">
        <v>1184</v>
      </c>
      <c r="AW18" s="79" t="s">
        <v>1197</v>
      </c>
      <c r="AX18" s="79" t="s">
        <v>1210</v>
      </c>
      <c r="AY18" s="79" t="s">
        <v>1216</v>
      </c>
      <c r="AZ18" s="82" t="s">
        <v>1219</v>
      </c>
      <c r="BA18">
        <v>1</v>
      </c>
      <c r="BB18" s="78" t="str">
        <f>REPLACE(INDEX(GroupVertices[Group],MATCH(Edges[[#This Row],[Vertex 1]],GroupVertices[Vertex],0)),1,1,"")</f>
        <v>1</v>
      </c>
      <c r="BC18" s="78" t="str">
        <f>REPLACE(INDEX(GroupVertices[Group],MATCH(Edges[[#This Row],[Vertex 2]],GroupVertices[Vertex],0)),1,1,"")</f>
        <v>1</v>
      </c>
      <c r="BD18" s="48">
        <v>2</v>
      </c>
      <c r="BE18" s="49">
        <v>9.090909090909092</v>
      </c>
      <c r="BF18" s="48">
        <v>0</v>
      </c>
      <c r="BG18" s="49">
        <v>0</v>
      </c>
      <c r="BH18" s="48">
        <v>0</v>
      </c>
      <c r="BI18" s="49">
        <v>0</v>
      </c>
      <c r="BJ18" s="48">
        <v>20</v>
      </c>
      <c r="BK18" s="49">
        <v>90.9090909090909</v>
      </c>
      <c r="BL18" s="48">
        <v>22</v>
      </c>
    </row>
    <row r="19" spans="1:64" ht="15">
      <c r="A19" s="64" t="s">
        <v>224</v>
      </c>
      <c r="B19" s="64" t="s">
        <v>237</v>
      </c>
      <c r="C19" s="65" t="s">
        <v>3182</v>
      </c>
      <c r="D19" s="66">
        <v>3</v>
      </c>
      <c r="E19" s="67" t="s">
        <v>132</v>
      </c>
      <c r="F19" s="68">
        <v>32</v>
      </c>
      <c r="G19" s="65"/>
      <c r="H19" s="69"/>
      <c r="I19" s="70"/>
      <c r="J19" s="70"/>
      <c r="K19" s="34" t="s">
        <v>65</v>
      </c>
      <c r="L19" s="77">
        <v>19</v>
      </c>
      <c r="M19" s="77"/>
      <c r="N19" s="72"/>
      <c r="O19" s="79" t="s">
        <v>370</v>
      </c>
      <c r="P19" s="81">
        <v>43641.476319444446</v>
      </c>
      <c r="Q19" s="79" t="s">
        <v>381</v>
      </c>
      <c r="R19" s="82" t="s">
        <v>544</v>
      </c>
      <c r="S19" s="79" t="s">
        <v>553</v>
      </c>
      <c r="T19" s="79" t="s">
        <v>559</v>
      </c>
      <c r="U19" s="79"/>
      <c r="V19" s="82" t="s">
        <v>690</v>
      </c>
      <c r="W19" s="81">
        <v>43641.476319444446</v>
      </c>
      <c r="X19" s="82" t="s">
        <v>751</v>
      </c>
      <c r="Y19" s="79"/>
      <c r="Z19" s="79"/>
      <c r="AA19" s="85" t="s">
        <v>939</v>
      </c>
      <c r="AB19" s="79"/>
      <c r="AC19" s="79" t="b">
        <v>0</v>
      </c>
      <c r="AD19" s="79">
        <v>0</v>
      </c>
      <c r="AE19" s="85" t="s">
        <v>1130</v>
      </c>
      <c r="AF19" s="79" t="b">
        <v>0</v>
      </c>
      <c r="AG19" s="79" t="s">
        <v>1149</v>
      </c>
      <c r="AH19" s="79"/>
      <c r="AI19" s="85" t="s">
        <v>1130</v>
      </c>
      <c r="AJ19" s="79" t="b">
        <v>0</v>
      </c>
      <c r="AK19" s="79">
        <v>5</v>
      </c>
      <c r="AL19" s="85" t="s">
        <v>952</v>
      </c>
      <c r="AM19" s="79" t="s">
        <v>1156</v>
      </c>
      <c r="AN19" s="79" t="b">
        <v>0</v>
      </c>
      <c r="AO19" s="85" t="s">
        <v>952</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224</v>
      </c>
      <c r="B20" s="64" t="s">
        <v>236</v>
      </c>
      <c r="C20" s="65" t="s">
        <v>3182</v>
      </c>
      <c r="D20" s="66">
        <v>3</v>
      </c>
      <c r="E20" s="67" t="s">
        <v>132</v>
      </c>
      <c r="F20" s="68">
        <v>32</v>
      </c>
      <c r="G20" s="65"/>
      <c r="H20" s="69"/>
      <c r="I20" s="70"/>
      <c r="J20" s="70"/>
      <c r="K20" s="34" t="s">
        <v>65</v>
      </c>
      <c r="L20" s="77">
        <v>20</v>
      </c>
      <c r="M20" s="77"/>
      <c r="N20" s="72"/>
      <c r="O20" s="79" t="s">
        <v>370</v>
      </c>
      <c r="P20" s="81">
        <v>43641.476319444446</v>
      </c>
      <c r="Q20" s="79" t="s">
        <v>381</v>
      </c>
      <c r="R20" s="82" t="s">
        <v>544</v>
      </c>
      <c r="S20" s="79" t="s">
        <v>553</v>
      </c>
      <c r="T20" s="79" t="s">
        <v>559</v>
      </c>
      <c r="U20" s="79"/>
      <c r="V20" s="82" t="s">
        <v>690</v>
      </c>
      <c r="W20" s="81">
        <v>43641.476319444446</v>
      </c>
      <c r="X20" s="82" t="s">
        <v>751</v>
      </c>
      <c r="Y20" s="79"/>
      <c r="Z20" s="79"/>
      <c r="AA20" s="85" t="s">
        <v>939</v>
      </c>
      <c r="AB20" s="79"/>
      <c r="AC20" s="79" t="b">
        <v>0</v>
      </c>
      <c r="AD20" s="79">
        <v>0</v>
      </c>
      <c r="AE20" s="85" t="s">
        <v>1130</v>
      </c>
      <c r="AF20" s="79" t="b">
        <v>0</v>
      </c>
      <c r="AG20" s="79" t="s">
        <v>1149</v>
      </c>
      <c r="AH20" s="79"/>
      <c r="AI20" s="85" t="s">
        <v>1130</v>
      </c>
      <c r="AJ20" s="79" t="b">
        <v>0</v>
      </c>
      <c r="AK20" s="79">
        <v>5</v>
      </c>
      <c r="AL20" s="85" t="s">
        <v>952</v>
      </c>
      <c r="AM20" s="79" t="s">
        <v>1156</v>
      </c>
      <c r="AN20" s="79" t="b">
        <v>0</v>
      </c>
      <c r="AO20" s="85" t="s">
        <v>952</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19</v>
      </c>
      <c r="BK20" s="49">
        <v>100</v>
      </c>
      <c r="BL20" s="48">
        <v>19</v>
      </c>
    </row>
    <row r="21" spans="1:64" ht="15">
      <c r="A21" s="64" t="s">
        <v>225</v>
      </c>
      <c r="B21" s="64" t="s">
        <v>225</v>
      </c>
      <c r="C21" s="65" t="s">
        <v>3182</v>
      </c>
      <c r="D21" s="66">
        <v>3</v>
      </c>
      <c r="E21" s="67" t="s">
        <v>132</v>
      </c>
      <c r="F21" s="68">
        <v>32</v>
      </c>
      <c r="G21" s="65"/>
      <c r="H21" s="69"/>
      <c r="I21" s="70"/>
      <c r="J21" s="70"/>
      <c r="K21" s="34" t="s">
        <v>65</v>
      </c>
      <c r="L21" s="77">
        <v>21</v>
      </c>
      <c r="M21" s="77"/>
      <c r="N21" s="72"/>
      <c r="O21" s="79" t="s">
        <v>176</v>
      </c>
      <c r="P21" s="81">
        <v>43641.519733796296</v>
      </c>
      <c r="Q21" s="79" t="s">
        <v>383</v>
      </c>
      <c r="R21" s="79"/>
      <c r="S21" s="79"/>
      <c r="T21" s="79" t="s">
        <v>559</v>
      </c>
      <c r="U21" s="82" t="s">
        <v>591</v>
      </c>
      <c r="V21" s="82" t="s">
        <v>591</v>
      </c>
      <c r="W21" s="81">
        <v>43641.519733796296</v>
      </c>
      <c r="X21" s="82" t="s">
        <v>752</v>
      </c>
      <c r="Y21" s="79"/>
      <c r="Z21" s="79"/>
      <c r="AA21" s="85" t="s">
        <v>940</v>
      </c>
      <c r="AB21" s="79"/>
      <c r="AC21" s="79" t="b">
        <v>0</v>
      </c>
      <c r="AD21" s="79">
        <v>29</v>
      </c>
      <c r="AE21" s="85" t="s">
        <v>1130</v>
      </c>
      <c r="AF21" s="79" t="b">
        <v>0</v>
      </c>
      <c r="AG21" s="79" t="s">
        <v>1149</v>
      </c>
      <c r="AH21" s="79"/>
      <c r="AI21" s="85" t="s">
        <v>1130</v>
      </c>
      <c r="AJ21" s="79" t="b">
        <v>0</v>
      </c>
      <c r="AK21" s="79">
        <v>0</v>
      </c>
      <c r="AL21" s="85" t="s">
        <v>1130</v>
      </c>
      <c r="AM21" s="79" t="s">
        <v>1153</v>
      </c>
      <c r="AN21" s="79" t="b">
        <v>0</v>
      </c>
      <c r="AO21" s="85" t="s">
        <v>940</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6</v>
      </c>
      <c r="BK21" s="49">
        <v>100</v>
      </c>
      <c r="BL21" s="48">
        <v>6</v>
      </c>
    </row>
    <row r="22" spans="1:64" ht="15">
      <c r="A22" s="64" t="s">
        <v>226</v>
      </c>
      <c r="B22" s="64" t="s">
        <v>226</v>
      </c>
      <c r="C22" s="65" t="s">
        <v>3182</v>
      </c>
      <c r="D22" s="66">
        <v>3</v>
      </c>
      <c r="E22" s="67" t="s">
        <v>132</v>
      </c>
      <c r="F22" s="68">
        <v>32</v>
      </c>
      <c r="G22" s="65"/>
      <c r="H22" s="69"/>
      <c r="I22" s="70"/>
      <c r="J22" s="70"/>
      <c r="K22" s="34" t="s">
        <v>65</v>
      </c>
      <c r="L22" s="77">
        <v>22</v>
      </c>
      <c r="M22" s="77"/>
      <c r="N22" s="72"/>
      <c r="O22" s="79" t="s">
        <v>176</v>
      </c>
      <c r="P22" s="81">
        <v>43641.58844907407</v>
      </c>
      <c r="Q22" s="79" t="s">
        <v>384</v>
      </c>
      <c r="R22" s="79"/>
      <c r="S22" s="79"/>
      <c r="T22" s="79" t="s">
        <v>559</v>
      </c>
      <c r="U22" s="79"/>
      <c r="V22" s="82" t="s">
        <v>691</v>
      </c>
      <c r="W22" s="81">
        <v>43641.58844907407</v>
      </c>
      <c r="X22" s="82" t="s">
        <v>753</v>
      </c>
      <c r="Y22" s="79"/>
      <c r="Z22" s="79"/>
      <c r="AA22" s="85" t="s">
        <v>941</v>
      </c>
      <c r="AB22" s="79"/>
      <c r="AC22" s="79" t="b">
        <v>0</v>
      </c>
      <c r="AD22" s="79">
        <v>15</v>
      </c>
      <c r="AE22" s="85" t="s">
        <v>1130</v>
      </c>
      <c r="AF22" s="79" t="b">
        <v>0</v>
      </c>
      <c r="AG22" s="79" t="s">
        <v>1149</v>
      </c>
      <c r="AH22" s="79"/>
      <c r="AI22" s="85" t="s">
        <v>1130</v>
      </c>
      <c r="AJ22" s="79" t="b">
        <v>0</v>
      </c>
      <c r="AK22" s="79">
        <v>0</v>
      </c>
      <c r="AL22" s="85" t="s">
        <v>1130</v>
      </c>
      <c r="AM22" s="79" t="s">
        <v>1153</v>
      </c>
      <c r="AN22" s="79" t="b">
        <v>0</v>
      </c>
      <c r="AO22" s="85" t="s">
        <v>941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23</v>
      </c>
      <c r="BK22" s="49">
        <v>100</v>
      </c>
      <c r="BL22" s="48">
        <v>23</v>
      </c>
    </row>
    <row r="23" spans="1:64" ht="15">
      <c r="A23" s="64" t="s">
        <v>227</v>
      </c>
      <c r="B23" s="64" t="s">
        <v>237</v>
      </c>
      <c r="C23" s="65" t="s">
        <v>3182</v>
      </c>
      <c r="D23" s="66">
        <v>3</v>
      </c>
      <c r="E23" s="67" t="s">
        <v>132</v>
      </c>
      <c r="F23" s="68">
        <v>32</v>
      </c>
      <c r="G23" s="65"/>
      <c r="H23" s="69"/>
      <c r="I23" s="70"/>
      <c r="J23" s="70"/>
      <c r="K23" s="34" t="s">
        <v>65</v>
      </c>
      <c r="L23" s="77">
        <v>23</v>
      </c>
      <c r="M23" s="77"/>
      <c r="N23" s="72"/>
      <c r="O23" s="79" t="s">
        <v>370</v>
      </c>
      <c r="P23" s="81">
        <v>43641.592141203706</v>
      </c>
      <c r="Q23" s="79" t="s">
        <v>381</v>
      </c>
      <c r="R23" s="82" t="s">
        <v>544</v>
      </c>
      <c r="S23" s="79" t="s">
        <v>553</v>
      </c>
      <c r="T23" s="79" t="s">
        <v>559</v>
      </c>
      <c r="U23" s="79"/>
      <c r="V23" s="82" t="s">
        <v>692</v>
      </c>
      <c r="W23" s="81">
        <v>43641.592141203706</v>
      </c>
      <c r="X23" s="82" t="s">
        <v>754</v>
      </c>
      <c r="Y23" s="79"/>
      <c r="Z23" s="79"/>
      <c r="AA23" s="85" t="s">
        <v>942</v>
      </c>
      <c r="AB23" s="79"/>
      <c r="AC23" s="79" t="b">
        <v>0</v>
      </c>
      <c r="AD23" s="79">
        <v>0</v>
      </c>
      <c r="AE23" s="85" t="s">
        <v>1130</v>
      </c>
      <c r="AF23" s="79" t="b">
        <v>0</v>
      </c>
      <c r="AG23" s="79" t="s">
        <v>1149</v>
      </c>
      <c r="AH23" s="79"/>
      <c r="AI23" s="85" t="s">
        <v>1130</v>
      </c>
      <c r="AJ23" s="79" t="b">
        <v>0</v>
      </c>
      <c r="AK23" s="79">
        <v>5</v>
      </c>
      <c r="AL23" s="85" t="s">
        <v>952</v>
      </c>
      <c r="AM23" s="79" t="s">
        <v>1158</v>
      </c>
      <c r="AN23" s="79" t="b">
        <v>0</v>
      </c>
      <c r="AO23" s="85" t="s">
        <v>952</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227</v>
      </c>
      <c r="B24" s="64" t="s">
        <v>236</v>
      </c>
      <c r="C24" s="65" t="s">
        <v>3182</v>
      </c>
      <c r="D24" s="66">
        <v>3</v>
      </c>
      <c r="E24" s="67" t="s">
        <v>132</v>
      </c>
      <c r="F24" s="68">
        <v>32</v>
      </c>
      <c r="G24" s="65"/>
      <c r="H24" s="69"/>
      <c r="I24" s="70"/>
      <c r="J24" s="70"/>
      <c r="K24" s="34" t="s">
        <v>65</v>
      </c>
      <c r="L24" s="77">
        <v>24</v>
      </c>
      <c r="M24" s="77"/>
      <c r="N24" s="72"/>
      <c r="O24" s="79" t="s">
        <v>370</v>
      </c>
      <c r="P24" s="81">
        <v>43641.592141203706</v>
      </c>
      <c r="Q24" s="79" t="s">
        <v>381</v>
      </c>
      <c r="R24" s="82" t="s">
        <v>544</v>
      </c>
      <c r="S24" s="79" t="s">
        <v>553</v>
      </c>
      <c r="T24" s="79" t="s">
        <v>559</v>
      </c>
      <c r="U24" s="79"/>
      <c r="V24" s="82" t="s">
        <v>692</v>
      </c>
      <c r="W24" s="81">
        <v>43641.592141203706</v>
      </c>
      <c r="X24" s="82" t="s">
        <v>754</v>
      </c>
      <c r="Y24" s="79"/>
      <c r="Z24" s="79"/>
      <c r="AA24" s="85" t="s">
        <v>942</v>
      </c>
      <c r="AB24" s="79"/>
      <c r="AC24" s="79" t="b">
        <v>0</v>
      </c>
      <c r="AD24" s="79">
        <v>0</v>
      </c>
      <c r="AE24" s="85" t="s">
        <v>1130</v>
      </c>
      <c r="AF24" s="79" t="b">
        <v>0</v>
      </c>
      <c r="AG24" s="79" t="s">
        <v>1149</v>
      </c>
      <c r="AH24" s="79"/>
      <c r="AI24" s="85" t="s">
        <v>1130</v>
      </c>
      <c r="AJ24" s="79" t="b">
        <v>0</v>
      </c>
      <c r="AK24" s="79">
        <v>5</v>
      </c>
      <c r="AL24" s="85" t="s">
        <v>952</v>
      </c>
      <c r="AM24" s="79" t="s">
        <v>1158</v>
      </c>
      <c r="AN24" s="79" t="b">
        <v>0</v>
      </c>
      <c r="AO24" s="85" t="s">
        <v>952</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8</v>
      </c>
      <c r="BD24" s="48">
        <v>0</v>
      </c>
      <c r="BE24" s="49">
        <v>0</v>
      </c>
      <c r="BF24" s="48">
        <v>0</v>
      </c>
      <c r="BG24" s="49">
        <v>0</v>
      </c>
      <c r="BH24" s="48">
        <v>0</v>
      </c>
      <c r="BI24" s="49">
        <v>0</v>
      </c>
      <c r="BJ24" s="48">
        <v>19</v>
      </c>
      <c r="BK24" s="49">
        <v>100</v>
      </c>
      <c r="BL24" s="48">
        <v>19</v>
      </c>
    </row>
    <row r="25" spans="1:64" ht="15">
      <c r="A25" s="64" t="s">
        <v>228</v>
      </c>
      <c r="B25" s="64" t="s">
        <v>228</v>
      </c>
      <c r="C25" s="65" t="s">
        <v>3182</v>
      </c>
      <c r="D25" s="66">
        <v>3</v>
      </c>
      <c r="E25" s="67" t="s">
        <v>132</v>
      </c>
      <c r="F25" s="68">
        <v>32</v>
      </c>
      <c r="G25" s="65"/>
      <c r="H25" s="69"/>
      <c r="I25" s="70"/>
      <c r="J25" s="70"/>
      <c r="K25" s="34" t="s">
        <v>65</v>
      </c>
      <c r="L25" s="77">
        <v>25</v>
      </c>
      <c r="M25" s="77"/>
      <c r="N25" s="72"/>
      <c r="O25" s="79" t="s">
        <v>176</v>
      </c>
      <c r="P25" s="81">
        <v>43641.63261574074</v>
      </c>
      <c r="Q25" s="79" t="s">
        <v>385</v>
      </c>
      <c r="R25" s="79"/>
      <c r="S25" s="79"/>
      <c r="T25" s="79" t="s">
        <v>559</v>
      </c>
      <c r="U25" s="79"/>
      <c r="V25" s="82" t="s">
        <v>693</v>
      </c>
      <c r="W25" s="81">
        <v>43641.63261574074</v>
      </c>
      <c r="X25" s="82" t="s">
        <v>755</v>
      </c>
      <c r="Y25" s="79"/>
      <c r="Z25" s="79"/>
      <c r="AA25" s="85" t="s">
        <v>943</v>
      </c>
      <c r="AB25" s="79"/>
      <c r="AC25" s="79" t="b">
        <v>0</v>
      </c>
      <c r="AD25" s="79">
        <v>10</v>
      </c>
      <c r="AE25" s="85" t="s">
        <v>1130</v>
      </c>
      <c r="AF25" s="79" t="b">
        <v>0</v>
      </c>
      <c r="AG25" s="79" t="s">
        <v>1149</v>
      </c>
      <c r="AH25" s="79"/>
      <c r="AI25" s="85" t="s">
        <v>1130</v>
      </c>
      <c r="AJ25" s="79" t="b">
        <v>0</v>
      </c>
      <c r="AK25" s="79">
        <v>0</v>
      </c>
      <c r="AL25" s="85" t="s">
        <v>1130</v>
      </c>
      <c r="AM25" s="79" t="s">
        <v>1153</v>
      </c>
      <c r="AN25" s="79" t="b">
        <v>0</v>
      </c>
      <c r="AO25" s="85" t="s">
        <v>943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3</v>
      </c>
      <c r="BK25" s="49">
        <v>100</v>
      </c>
      <c r="BL25" s="48">
        <v>3</v>
      </c>
    </row>
    <row r="26" spans="1:64" ht="15">
      <c r="A26" s="64" t="s">
        <v>229</v>
      </c>
      <c r="B26" s="64" t="s">
        <v>229</v>
      </c>
      <c r="C26" s="65" t="s">
        <v>3182</v>
      </c>
      <c r="D26" s="66">
        <v>3</v>
      </c>
      <c r="E26" s="67" t="s">
        <v>132</v>
      </c>
      <c r="F26" s="68">
        <v>32</v>
      </c>
      <c r="G26" s="65"/>
      <c r="H26" s="69"/>
      <c r="I26" s="70"/>
      <c r="J26" s="70"/>
      <c r="K26" s="34" t="s">
        <v>65</v>
      </c>
      <c r="L26" s="77">
        <v>26</v>
      </c>
      <c r="M26" s="77"/>
      <c r="N26" s="72"/>
      <c r="O26" s="79" t="s">
        <v>176</v>
      </c>
      <c r="P26" s="81">
        <v>43641.64648148148</v>
      </c>
      <c r="Q26" s="79" t="s">
        <v>386</v>
      </c>
      <c r="R26" s="79"/>
      <c r="S26" s="79"/>
      <c r="T26" s="79" t="s">
        <v>563</v>
      </c>
      <c r="U26" s="79"/>
      <c r="V26" s="82" t="s">
        <v>694</v>
      </c>
      <c r="W26" s="81">
        <v>43641.64648148148</v>
      </c>
      <c r="X26" s="82" t="s">
        <v>756</v>
      </c>
      <c r="Y26" s="79"/>
      <c r="Z26" s="79"/>
      <c r="AA26" s="85" t="s">
        <v>944</v>
      </c>
      <c r="AB26" s="79"/>
      <c r="AC26" s="79" t="b">
        <v>0</v>
      </c>
      <c r="AD26" s="79">
        <v>10</v>
      </c>
      <c r="AE26" s="85" t="s">
        <v>1130</v>
      </c>
      <c r="AF26" s="79" t="b">
        <v>0</v>
      </c>
      <c r="AG26" s="79" t="s">
        <v>1149</v>
      </c>
      <c r="AH26" s="79"/>
      <c r="AI26" s="85" t="s">
        <v>1130</v>
      </c>
      <c r="AJ26" s="79" t="b">
        <v>0</v>
      </c>
      <c r="AK26" s="79">
        <v>0</v>
      </c>
      <c r="AL26" s="85" t="s">
        <v>1130</v>
      </c>
      <c r="AM26" s="79" t="s">
        <v>1153</v>
      </c>
      <c r="AN26" s="79" t="b">
        <v>0</v>
      </c>
      <c r="AO26" s="85" t="s">
        <v>944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26</v>
      </c>
      <c r="BK26" s="49">
        <v>100</v>
      </c>
      <c r="BL26" s="48">
        <v>26</v>
      </c>
    </row>
    <row r="27" spans="1:64" ht="15">
      <c r="A27" s="64" t="s">
        <v>230</v>
      </c>
      <c r="B27" s="64" t="s">
        <v>313</v>
      </c>
      <c r="C27" s="65" t="s">
        <v>3182</v>
      </c>
      <c r="D27" s="66">
        <v>3</v>
      </c>
      <c r="E27" s="67" t="s">
        <v>132</v>
      </c>
      <c r="F27" s="68">
        <v>32</v>
      </c>
      <c r="G27" s="65"/>
      <c r="H27" s="69"/>
      <c r="I27" s="70"/>
      <c r="J27" s="70"/>
      <c r="K27" s="34" t="s">
        <v>65</v>
      </c>
      <c r="L27" s="77">
        <v>27</v>
      </c>
      <c r="M27" s="77"/>
      <c r="N27" s="72"/>
      <c r="O27" s="79" t="s">
        <v>370</v>
      </c>
      <c r="P27" s="81">
        <v>43641.68246527778</v>
      </c>
      <c r="Q27" s="79" t="s">
        <v>387</v>
      </c>
      <c r="R27" s="79"/>
      <c r="S27" s="79"/>
      <c r="T27" s="79" t="s">
        <v>559</v>
      </c>
      <c r="U27" s="82" t="s">
        <v>592</v>
      </c>
      <c r="V27" s="82" t="s">
        <v>592</v>
      </c>
      <c r="W27" s="81">
        <v>43641.68246527778</v>
      </c>
      <c r="X27" s="82" t="s">
        <v>757</v>
      </c>
      <c r="Y27" s="79"/>
      <c r="Z27" s="79"/>
      <c r="AA27" s="85" t="s">
        <v>945</v>
      </c>
      <c r="AB27" s="79"/>
      <c r="AC27" s="79" t="b">
        <v>0</v>
      </c>
      <c r="AD27" s="79">
        <v>8</v>
      </c>
      <c r="AE27" s="85" t="s">
        <v>1130</v>
      </c>
      <c r="AF27" s="79" t="b">
        <v>0</v>
      </c>
      <c r="AG27" s="79" t="s">
        <v>1149</v>
      </c>
      <c r="AH27" s="79"/>
      <c r="AI27" s="85" t="s">
        <v>1130</v>
      </c>
      <c r="AJ27" s="79" t="b">
        <v>0</v>
      </c>
      <c r="AK27" s="79">
        <v>0</v>
      </c>
      <c r="AL27" s="85" t="s">
        <v>1130</v>
      </c>
      <c r="AM27" s="79" t="s">
        <v>1153</v>
      </c>
      <c r="AN27" s="79" t="b">
        <v>0</v>
      </c>
      <c r="AO27" s="85" t="s">
        <v>945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230</v>
      </c>
      <c r="B28" s="64" t="s">
        <v>334</v>
      </c>
      <c r="C28" s="65" t="s">
        <v>3182</v>
      </c>
      <c r="D28" s="66">
        <v>3</v>
      </c>
      <c r="E28" s="67" t="s">
        <v>132</v>
      </c>
      <c r="F28" s="68">
        <v>32</v>
      </c>
      <c r="G28" s="65"/>
      <c r="H28" s="69"/>
      <c r="I28" s="70"/>
      <c r="J28" s="70"/>
      <c r="K28" s="34" t="s">
        <v>65</v>
      </c>
      <c r="L28" s="77">
        <v>28</v>
      </c>
      <c r="M28" s="77"/>
      <c r="N28" s="72"/>
      <c r="O28" s="79" t="s">
        <v>370</v>
      </c>
      <c r="P28" s="81">
        <v>43641.68246527778</v>
      </c>
      <c r="Q28" s="79" t="s">
        <v>387</v>
      </c>
      <c r="R28" s="79"/>
      <c r="S28" s="79"/>
      <c r="T28" s="79" t="s">
        <v>559</v>
      </c>
      <c r="U28" s="82" t="s">
        <v>592</v>
      </c>
      <c r="V28" s="82" t="s">
        <v>592</v>
      </c>
      <c r="W28" s="81">
        <v>43641.68246527778</v>
      </c>
      <c r="X28" s="82" t="s">
        <v>757</v>
      </c>
      <c r="Y28" s="79"/>
      <c r="Z28" s="79"/>
      <c r="AA28" s="85" t="s">
        <v>945</v>
      </c>
      <c r="AB28" s="79"/>
      <c r="AC28" s="79" t="b">
        <v>0</v>
      </c>
      <c r="AD28" s="79">
        <v>8</v>
      </c>
      <c r="AE28" s="85" t="s">
        <v>1130</v>
      </c>
      <c r="AF28" s="79" t="b">
        <v>0</v>
      </c>
      <c r="AG28" s="79" t="s">
        <v>1149</v>
      </c>
      <c r="AH28" s="79"/>
      <c r="AI28" s="85" t="s">
        <v>1130</v>
      </c>
      <c r="AJ28" s="79" t="b">
        <v>0</v>
      </c>
      <c r="AK28" s="79">
        <v>0</v>
      </c>
      <c r="AL28" s="85" t="s">
        <v>1130</v>
      </c>
      <c r="AM28" s="79" t="s">
        <v>1153</v>
      </c>
      <c r="AN28" s="79" t="b">
        <v>0</v>
      </c>
      <c r="AO28" s="85" t="s">
        <v>945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2</v>
      </c>
      <c r="BE28" s="49">
        <v>9.090909090909092</v>
      </c>
      <c r="BF28" s="48">
        <v>1</v>
      </c>
      <c r="BG28" s="49">
        <v>4.545454545454546</v>
      </c>
      <c r="BH28" s="48">
        <v>0</v>
      </c>
      <c r="BI28" s="49">
        <v>0</v>
      </c>
      <c r="BJ28" s="48">
        <v>19</v>
      </c>
      <c r="BK28" s="49">
        <v>86.36363636363636</v>
      </c>
      <c r="BL28" s="48">
        <v>22</v>
      </c>
    </row>
    <row r="29" spans="1:64" ht="15">
      <c r="A29" s="64" t="s">
        <v>231</v>
      </c>
      <c r="B29" s="64" t="s">
        <v>231</v>
      </c>
      <c r="C29" s="65" t="s">
        <v>3182</v>
      </c>
      <c r="D29" s="66">
        <v>3</v>
      </c>
      <c r="E29" s="67" t="s">
        <v>132</v>
      </c>
      <c r="F29" s="68">
        <v>32</v>
      </c>
      <c r="G29" s="65"/>
      <c r="H29" s="69"/>
      <c r="I29" s="70"/>
      <c r="J29" s="70"/>
      <c r="K29" s="34" t="s">
        <v>65</v>
      </c>
      <c r="L29" s="77">
        <v>29</v>
      </c>
      <c r="M29" s="77"/>
      <c r="N29" s="72"/>
      <c r="O29" s="79" t="s">
        <v>176</v>
      </c>
      <c r="P29" s="81">
        <v>43641.68770833333</v>
      </c>
      <c r="Q29" s="79" t="s">
        <v>388</v>
      </c>
      <c r="R29" s="79"/>
      <c r="S29" s="79"/>
      <c r="T29" s="79" t="s">
        <v>564</v>
      </c>
      <c r="U29" s="82" t="s">
        <v>593</v>
      </c>
      <c r="V29" s="82" t="s">
        <v>593</v>
      </c>
      <c r="W29" s="81">
        <v>43641.68770833333</v>
      </c>
      <c r="X29" s="82" t="s">
        <v>758</v>
      </c>
      <c r="Y29" s="79"/>
      <c r="Z29" s="79"/>
      <c r="AA29" s="85" t="s">
        <v>946</v>
      </c>
      <c r="AB29" s="79"/>
      <c r="AC29" s="79" t="b">
        <v>0</v>
      </c>
      <c r="AD29" s="79">
        <v>5</v>
      </c>
      <c r="AE29" s="85" t="s">
        <v>1130</v>
      </c>
      <c r="AF29" s="79" t="b">
        <v>0</v>
      </c>
      <c r="AG29" s="79" t="s">
        <v>1149</v>
      </c>
      <c r="AH29" s="79"/>
      <c r="AI29" s="85" t="s">
        <v>1130</v>
      </c>
      <c r="AJ29" s="79" t="b">
        <v>0</v>
      </c>
      <c r="AK29" s="79">
        <v>0</v>
      </c>
      <c r="AL29" s="85" t="s">
        <v>1130</v>
      </c>
      <c r="AM29" s="79" t="s">
        <v>1155</v>
      </c>
      <c r="AN29" s="79" t="b">
        <v>0</v>
      </c>
      <c r="AO29" s="85" t="s">
        <v>946</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1</v>
      </c>
      <c r="BG29" s="49">
        <v>3.4482758620689653</v>
      </c>
      <c r="BH29" s="48">
        <v>0</v>
      </c>
      <c r="BI29" s="49">
        <v>0</v>
      </c>
      <c r="BJ29" s="48">
        <v>28</v>
      </c>
      <c r="BK29" s="49">
        <v>96.55172413793103</v>
      </c>
      <c r="BL29" s="48">
        <v>29</v>
      </c>
    </row>
    <row r="30" spans="1:64" ht="15">
      <c r="A30" s="64" t="s">
        <v>232</v>
      </c>
      <c r="B30" s="64" t="s">
        <v>232</v>
      </c>
      <c r="C30" s="65" t="s">
        <v>3182</v>
      </c>
      <c r="D30" s="66">
        <v>3</v>
      </c>
      <c r="E30" s="67" t="s">
        <v>132</v>
      </c>
      <c r="F30" s="68">
        <v>32</v>
      </c>
      <c r="G30" s="65"/>
      <c r="H30" s="69"/>
      <c r="I30" s="70"/>
      <c r="J30" s="70"/>
      <c r="K30" s="34" t="s">
        <v>65</v>
      </c>
      <c r="L30" s="77">
        <v>30</v>
      </c>
      <c r="M30" s="77"/>
      <c r="N30" s="72"/>
      <c r="O30" s="79" t="s">
        <v>176</v>
      </c>
      <c r="P30" s="81">
        <v>43641.74532407407</v>
      </c>
      <c r="Q30" s="79" t="s">
        <v>389</v>
      </c>
      <c r="R30" s="79"/>
      <c r="S30" s="79"/>
      <c r="T30" s="79" t="s">
        <v>559</v>
      </c>
      <c r="U30" s="82" t="s">
        <v>594</v>
      </c>
      <c r="V30" s="82" t="s">
        <v>594</v>
      </c>
      <c r="W30" s="81">
        <v>43641.74532407407</v>
      </c>
      <c r="X30" s="82" t="s">
        <v>759</v>
      </c>
      <c r="Y30" s="79"/>
      <c r="Z30" s="79"/>
      <c r="AA30" s="85" t="s">
        <v>947</v>
      </c>
      <c r="AB30" s="79"/>
      <c r="AC30" s="79" t="b">
        <v>0</v>
      </c>
      <c r="AD30" s="79">
        <v>4</v>
      </c>
      <c r="AE30" s="85" t="s">
        <v>1130</v>
      </c>
      <c r="AF30" s="79" t="b">
        <v>0</v>
      </c>
      <c r="AG30" s="79" t="s">
        <v>1149</v>
      </c>
      <c r="AH30" s="79"/>
      <c r="AI30" s="85" t="s">
        <v>1130</v>
      </c>
      <c r="AJ30" s="79" t="b">
        <v>0</v>
      </c>
      <c r="AK30" s="79">
        <v>0</v>
      </c>
      <c r="AL30" s="85" t="s">
        <v>1130</v>
      </c>
      <c r="AM30" s="79" t="s">
        <v>1153</v>
      </c>
      <c r="AN30" s="79" t="b">
        <v>0</v>
      </c>
      <c r="AO30" s="85" t="s">
        <v>947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10</v>
      </c>
      <c r="BF30" s="48">
        <v>1</v>
      </c>
      <c r="BG30" s="49">
        <v>10</v>
      </c>
      <c r="BH30" s="48">
        <v>0</v>
      </c>
      <c r="BI30" s="49">
        <v>0</v>
      </c>
      <c r="BJ30" s="48">
        <v>8</v>
      </c>
      <c r="BK30" s="49">
        <v>80</v>
      </c>
      <c r="BL30" s="48">
        <v>10</v>
      </c>
    </row>
    <row r="31" spans="1:64" ht="15">
      <c r="A31" s="64" t="s">
        <v>233</v>
      </c>
      <c r="B31" s="64" t="s">
        <v>233</v>
      </c>
      <c r="C31" s="65" t="s">
        <v>3182</v>
      </c>
      <c r="D31" s="66">
        <v>3</v>
      </c>
      <c r="E31" s="67" t="s">
        <v>132</v>
      </c>
      <c r="F31" s="68">
        <v>32</v>
      </c>
      <c r="G31" s="65"/>
      <c r="H31" s="69"/>
      <c r="I31" s="70"/>
      <c r="J31" s="70"/>
      <c r="K31" s="34" t="s">
        <v>65</v>
      </c>
      <c r="L31" s="77">
        <v>31</v>
      </c>
      <c r="M31" s="77"/>
      <c r="N31" s="72"/>
      <c r="O31" s="79" t="s">
        <v>176</v>
      </c>
      <c r="P31" s="81">
        <v>43641.77662037037</v>
      </c>
      <c r="Q31" s="79" t="s">
        <v>390</v>
      </c>
      <c r="R31" s="79"/>
      <c r="S31" s="79"/>
      <c r="T31" s="79" t="s">
        <v>565</v>
      </c>
      <c r="U31" s="82" t="s">
        <v>595</v>
      </c>
      <c r="V31" s="82" t="s">
        <v>595</v>
      </c>
      <c r="W31" s="81">
        <v>43641.77662037037</v>
      </c>
      <c r="X31" s="82" t="s">
        <v>760</v>
      </c>
      <c r="Y31" s="79"/>
      <c r="Z31" s="79"/>
      <c r="AA31" s="85" t="s">
        <v>948</v>
      </c>
      <c r="AB31" s="79"/>
      <c r="AC31" s="79" t="b">
        <v>0</v>
      </c>
      <c r="AD31" s="79">
        <v>2</v>
      </c>
      <c r="AE31" s="85" t="s">
        <v>1130</v>
      </c>
      <c r="AF31" s="79" t="b">
        <v>0</v>
      </c>
      <c r="AG31" s="79" t="s">
        <v>1149</v>
      </c>
      <c r="AH31" s="79"/>
      <c r="AI31" s="85" t="s">
        <v>1130</v>
      </c>
      <c r="AJ31" s="79" t="b">
        <v>0</v>
      </c>
      <c r="AK31" s="79">
        <v>0</v>
      </c>
      <c r="AL31" s="85" t="s">
        <v>1130</v>
      </c>
      <c r="AM31" s="79" t="s">
        <v>1153</v>
      </c>
      <c r="AN31" s="79" t="b">
        <v>0</v>
      </c>
      <c r="AO31" s="85" t="s">
        <v>948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8.333333333333334</v>
      </c>
      <c r="BF31" s="48">
        <v>0</v>
      </c>
      <c r="BG31" s="49">
        <v>0</v>
      </c>
      <c r="BH31" s="48">
        <v>0</v>
      </c>
      <c r="BI31" s="49">
        <v>0</v>
      </c>
      <c r="BJ31" s="48">
        <v>11</v>
      </c>
      <c r="BK31" s="49">
        <v>91.66666666666667</v>
      </c>
      <c r="BL31" s="48">
        <v>12</v>
      </c>
    </row>
    <row r="32" spans="1:64" ht="15">
      <c r="A32" s="64" t="s">
        <v>234</v>
      </c>
      <c r="B32" s="64" t="s">
        <v>335</v>
      </c>
      <c r="C32" s="65" t="s">
        <v>3182</v>
      </c>
      <c r="D32" s="66">
        <v>3</v>
      </c>
      <c r="E32" s="67" t="s">
        <v>132</v>
      </c>
      <c r="F32" s="68">
        <v>32</v>
      </c>
      <c r="G32" s="65"/>
      <c r="H32" s="69"/>
      <c r="I32" s="70"/>
      <c r="J32" s="70"/>
      <c r="K32" s="34" t="s">
        <v>65</v>
      </c>
      <c r="L32" s="77">
        <v>32</v>
      </c>
      <c r="M32" s="77"/>
      <c r="N32" s="72"/>
      <c r="O32" s="79" t="s">
        <v>370</v>
      </c>
      <c r="P32" s="81">
        <v>43641.03474537037</v>
      </c>
      <c r="Q32" s="79" t="s">
        <v>391</v>
      </c>
      <c r="R32" s="79"/>
      <c r="S32" s="79"/>
      <c r="T32" s="79" t="s">
        <v>559</v>
      </c>
      <c r="U32" s="79"/>
      <c r="V32" s="82" t="s">
        <v>695</v>
      </c>
      <c r="W32" s="81">
        <v>43641.03474537037</v>
      </c>
      <c r="X32" s="82" t="s">
        <v>761</v>
      </c>
      <c r="Y32" s="79"/>
      <c r="Z32" s="79"/>
      <c r="AA32" s="85" t="s">
        <v>949</v>
      </c>
      <c r="AB32" s="79"/>
      <c r="AC32" s="79" t="b">
        <v>0</v>
      </c>
      <c r="AD32" s="79">
        <v>6</v>
      </c>
      <c r="AE32" s="85" t="s">
        <v>1130</v>
      </c>
      <c r="AF32" s="79" t="b">
        <v>0</v>
      </c>
      <c r="AG32" s="79" t="s">
        <v>1149</v>
      </c>
      <c r="AH32" s="79"/>
      <c r="AI32" s="85" t="s">
        <v>1130</v>
      </c>
      <c r="AJ32" s="79" t="b">
        <v>0</v>
      </c>
      <c r="AK32" s="79">
        <v>0</v>
      </c>
      <c r="AL32" s="85" t="s">
        <v>1130</v>
      </c>
      <c r="AM32" s="79" t="s">
        <v>1153</v>
      </c>
      <c r="AN32" s="79" t="b">
        <v>0</v>
      </c>
      <c r="AO32" s="85" t="s">
        <v>949</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2</v>
      </c>
      <c r="BE32" s="49">
        <v>6.896551724137931</v>
      </c>
      <c r="BF32" s="48">
        <v>0</v>
      </c>
      <c r="BG32" s="49">
        <v>0</v>
      </c>
      <c r="BH32" s="48">
        <v>0</v>
      </c>
      <c r="BI32" s="49">
        <v>0</v>
      </c>
      <c r="BJ32" s="48">
        <v>27</v>
      </c>
      <c r="BK32" s="49">
        <v>93.10344827586206</v>
      </c>
      <c r="BL32" s="48">
        <v>29</v>
      </c>
    </row>
    <row r="33" spans="1:64" ht="15">
      <c r="A33" s="64" t="s">
        <v>234</v>
      </c>
      <c r="B33" s="64" t="s">
        <v>336</v>
      </c>
      <c r="C33" s="65" t="s">
        <v>3182</v>
      </c>
      <c r="D33" s="66">
        <v>3</v>
      </c>
      <c r="E33" s="67" t="s">
        <v>132</v>
      </c>
      <c r="F33" s="68">
        <v>32</v>
      </c>
      <c r="G33" s="65"/>
      <c r="H33" s="69"/>
      <c r="I33" s="70"/>
      <c r="J33" s="70"/>
      <c r="K33" s="34" t="s">
        <v>65</v>
      </c>
      <c r="L33" s="77">
        <v>33</v>
      </c>
      <c r="M33" s="77"/>
      <c r="N33" s="72"/>
      <c r="O33" s="79" t="s">
        <v>370</v>
      </c>
      <c r="P33" s="81">
        <v>43641.7818287037</v>
      </c>
      <c r="Q33" s="79" t="s">
        <v>392</v>
      </c>
      <c r="R33" s="79"/>
      <c r="S33" s="79"/>
      <c r="T33" s="79" t="s">
        <v>559</v>
      </c>
      <c r="U33" s="79"/>
      <c r="V33" s="82" t="s">
        <v>695</v>
      </c>
      <c r="W33" s="81">
        <v>43641.7818287037</v>
      </c>
      <c r="X33" s="82" t="s">
        <v>762</v>
      </c>
      <c r="Y33" s="79"/>
      <c r="Z33" s="79"/>
      <c r="AA33" s="85" t="s">
        <v>950</v>
      </c>
      <c r="AB33" s="79"/>
      <c r="AC33" s="79" t="b">
        <v>0</v>
      </c>
      <c r="AD33" s="79">
        <v>9</v>
      </c>
      <c r="AE33" s="85" t="s">
        <v>1130</v>
      </c>
      <c r="AF33" s="79" t="b">
        <v>0</v>
      </c>
      <c r="AG33" s="79" t="s">
        <v>1149</v>
      </c>
      <c r="AH33" s="79"/>
      <c r="AI33" s="85" t="s">
        <v>1130</v>
      </c>
      <c r="AJ33" s="79" t="b">
        <v>0</v>
      </c>
      <c r="AK33" s="79">
        <v>0</v>
      </c>
      <c r="AL33" s="85" t="s">
        <v>1130</v>
      </c>
      <c r="AM33" s="79" t="s">
        <v>1153</v>
      </c>
      <c r="AN33" s="79" t="b">
        <v>0</v>
      </c>
      <c r="AO33" s="85" t="s">
        <v>950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15</v>
      </c>
      <c r="BK33" s="49">
        <v>100</v>
      </c>
      <c r="BL33" s="48">
        <v>15</v>
      </c>
    </row>
    <row r="34" spans="1:64" ht="15">
      <c r="A34" s="64" t="s">
        <v>235</v>
      </c>
      <c r="B34" s="64" t="s">
        <v>235</v>
      </c>
      <c r="C34" s="65" t="s">
        <v>3182</v>
      </c>
      <c r="D34" s="66">
        <v>3</v>
      </c>
      <c r="E34" s="67" t="s">
        <v>132</v>
      </c>
      <c r="F34" s="68">
        <v>32</v>
      </c>
      <c r="G34" s="65"/>
      <c r="H34" s="69"/>
      <c r="I34" s="70"/>
      <c r="J34" s="70"/>
      <c r="K34" s="34" t="s">
        <v>65</v>
      </c>
      <c r="L34" s="77">
        <v>34</v>
      </c>
      <c r="M34" s="77"/>
      <c r="N34" s="72"/>
      <c r="O34" s="79" t="s">
        <v>176</v>
      </c>
      <c r="P34" s="81">
        <v>43641.864432870374</v>
      </c>
      <c r="Q34" s="79" t="s">
        <v>393</v>
      </c>
      <c r="R34" s="79"/>
      <c r="S34" s="79"/>
      <c r="T34" s="79" t="s">
        <v>559</v>
      </c>
      <c r="U34" s="79"/>
      <c r="V34" s="82" t="s">
        <v>696</v>
      </c>
      <c r="W34" s="81">
        <v>43641.864432870374</v>
      </c>
      <c r="X34" s="82" t="s">
        <v>763</v>
      </c>
      <c r="Y34" s="79"/>
      <c r="Z34" s="79"/>
      <c r="AA34" s="85" t="s">
        <v>951</v>
      </c>
      <c r="AB34" s="79"/>
      <c r="AC34" s="79" t="b">
        <v>0</v>
      </c>
      <c r="AD34" s="79">
        <v>6</v>
      </c>
      <c r="AE34" s="85" t="s">
        <v>1130</v>
      </c>
      <c r="AF34" s="79" t="b">
        <v>0</v>
      </c>
      <c r="AG34" s="79" t="s">
        <v>1149</v>
      </c>
      <c r="AH34" s="79"/>
      <c r="AI34" s="85" t="s">
        <v>1130</v>
      </c>
      <c r="AJ34" s="79" t="b">
        <v>0</v>
      </c>
      <c r="AK34" s="79">
        <v>0</v>
      </c>
      <c r="AL34" s="85" t="s">
        <v>1130</v>
      </c>
      <c r="AM34" s="79" t="s">
        <v>1153</v>
      </c>
      <c r="AN34" s="79" t="b">
        <v>0</v>
      </c>
      <c r="AO34" s="85" t="s">
        <v>951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3.225806451612903</v>
      </c>
      <c r="BF34" s="48">
        <v>0</v>
      </c>
      <c r="BG34" s="49">
        <v>0</v>
      </c>
      <c r="BH34" s="48">
        <v>0</v>
      </c>
      <c r="BI34" s="49">
        <v>0</v>
      </c>
      <c r="BJ34" s="48">
        <v>30</v>
      </c>
      <c r="BK34" s="49">
        <v>96.7741935483871</v>
      </c>
      <c r="BL34" s="48">
        <v>31</v>
      </c>
    </row>
    <row r="35" spans="1:64" ht="15">
      <c r="A35" s="64" t="s">
        <v>236</v>
      </c>
      <c r="B35" s="64" t="s">
        <v>237</v>
      </c>
      <c r="C35" s="65" t="s">
        <v>3182</v>
      </c>
      <c r="D35" s="66">
        <v>3</v>
      </c>
      <c r="E35" s="67" t="s">
        <v>132</v>
      </c>
      <c r="F35" s="68">
        <v>32</v>
      </c>
      <c r="G35" s="65"/>
      <c r="H35" s="69"/>
      <c r="I35" s="70"/>
      <c r="J35" s="70"/>
      <c r="K35" s="34" t="s">
        <v>66</v>
      </c>
      <c r="L35" s="77">
        <v>35</v>
      </c>
      <c r="M35" s="77"/>
      <c r="N35" s="72"/>
      <c r="O35" s="79" t="s">
        <v>370</v>
      </c>
      <c r="P35" s="81">
        <v>43641.399618055555</v>
      </c>
      <c r="Q35" s="79" t="s">
        <v>394</v>
      </c>
      <c r="R35" s="82" t="s">
        <v>544</v>
      </c>
      <c r="S35" s="79" t="s">
        <v>553</v>
      </c>
      <c r="T35" s="79" t="s">
        <v>566</v>
      </c>
      <c r="U35" s="82" t="s">
        <v>596</v>
      </c>
      <c r="V35" s="82" t="s">
        <v>596</v>
      </c>
      <c r="W35" s="81">
        <v>43641.399618055555</v>
      </c>
      <c r="X35" s="82" t="s">
        <v>764</v>
      </c>
      <c r="Y35" s="79"/>
      <c r="Z35" s="79"/>
      <c r="AA35" s="85" t="s">
        <v>952</v>
      </c>
      <c r="AB35" s="79"/>
      <c r="AC35" s="79" t="b">
        <v>0</v>
      </c>
      <c r="AD35" s="79">
        <v>4</v>
      </c>
      <c r="AE35" s="85" t="s">
        <v>1130</v>
      </c>
      <c r="AF35" s="79" t="b">
        <v>0</v>
      </c>
      <c r="AG35" s="79" t="s">
        <v>1149</v>
      </c>
      <c r="AH35" s="79"/>
      <c r="AI35" s="85" t="s">
        <v>1130</v>
      </c>
      <c r="AJ35" s="79" t="b">
        <v>0</v>
      </c>
      <c r="AK35" s="79">
        <v>5</v>
      </c>
      <c r="AL35" s="85" t="s">
        <v>1130</v>
      </c>
      <c r="AM35" s="79" t="s">
        <v>1155</v>
      </c>
      <c r="AN35" s="79" t="b">
        <v>0</v>
      </c>
      <c r="AO35" s="85" t="s">
        <v>952</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v>0</v>
      </c>
      <c r="BE35" s="49">
        <v>0</v>
      </c>
      <c r="BF35" s="48">
        <v>0</v>
      </c>
      <c r="BG35" s="49">
        <v>0</v>
      </c>
      <c r="BH35" s="48">
        <v>0</v>
      </c>
      <c r="BI35" s="49">
        <v>0</v>
      </c>
      <c r="BJ35" s="48">
        <v>19</v>
      </c>
      <c r="BK35" s="49">
        <v>100</v>
      </c>
      <c r="BL35" s="48">
        <v>19</v>
      </c>
    </row>
    <row r="36" spans="1:64" ht="15">
      <c r="A36" s="64" t="s">
        <v>237</v>
      </c>
      <c r="B36" s="64" t="s">
        <v>236</v>
      </c>
      <c r="C36" s="65" t="s">
        <v>3182</v>
      </c>
      <c r="D36" s="66">
        <v>3</v>
      </c>
      <c r="E36" s="67" t="s">
        <v>132</v>
      </c>
      <c r="F36" s="68">
        <v>32</v>
      </c>
      <c r="G36" s="65"/>
      <c r="H36" s="69"/>
      <c r="I36" s="70"/>
      <c r="J36" s="70"/>
      <c r="K36" s="34" t="s">
        <v>66</v>
      </c>
      <c r="L36" s="77">
        <v>36</v>
      </c>
      <c r="M36" s="77"/>
      <c r="N36" s="72"/>
      <c r="O36" s="79" t="s">
        <v>370</v>
      </c>
      <c r="P36" s="81">
        <v>43641.432662037034</v>
      </c>
      <c r="Q36" s="79" t="s">
        <v>381</v>
      </c>
      <c r="R36" s="82" t="s">
        <v>544</v>
      </c>
      <c r="S36" s="79" t="s">
        <v>553</v>
      </c>
      <c r="T36" s="79" t="s">
        <v>559</v>
      </c>
      <c r="U36" s="79"/>
      <c r="V36" s="82" t="s">
        <v>697</v>
      </c>
      <c r="W36" s="81">
        <v>43641.432662037034</v>
      </c>
      <c r="X36" s="82" t="s">
        <v>765</v>
      </c>
      <c r="Y36" s="79"/>
      <c r="Z36" s="79"/>
      <c r="AA36" s="85" t="s">
        <v>953</v>
      </c>
      <c r="AB36" s="79"/>
      <c r="AC36" s="79" t="b">
        <v>0</v>
      </c>
      <c r="AD36" s="79">
        <v>0</v>
      </c>
      <c r="AE36" s="85" t="s">
        <v>1130</v>
      </c>
      <c r="AF36" s="79" t="b">
        <v>0</v>
      </c>
      <c r="AG36" s="79" t="s">
        <v>1149</v>
      </c>
      <c r="AH36" s="79"/>
      <c r="AI36" s="85" t="s">
        <v>1130</v>
      </c>
      <c r="AJ36" s="79" t="b">
        <v>0</v>
      </c>
      <c r="AK36" s="79">
        <v>5</v>
      </c>
      <c r="AL36" s="85" t="s">
        <v>952</v>
      </c>
      <c r="AM36" s="79" t="s">
        <v>1153</v>
      </c>
      <c r="AN36" s="79" t="b">
        <v>0</v>
      </c>
      <c r="AO36" s="85" t="s">
        <v>952</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v>0</v>
      </c>
      <c r="BE36" s="49">
        <v>0</v>
      </c>
      <c r="BF36" s="48">
        <v>0</v>
      </c>
      <c r="BG36" s="49">
        <v>0</v>
      </c>
      <c r="BH36" s="48">
        <v>0</v>
      </c>
      <c r="BI36" s="49">
        <v>0</v>
      </c>
      <c r="BJ36" s="48">
        <v>19</v>
      </c>
      <c r="BK36" s="49">
        <v>100</v>
      </c>
      <c r="BL36" s="48">
        <v>19</v>
      </c>
    </row>
    <row r="37" spans="1:64" ht="15">
      <c r="A37" s="64" t="s">
        <v>238</v>
      </c>
      <c r="B37" s="64" t="s">
        <v>237</v>
      </c>
      <c r="C37" s="65" t="s">
        <v>3182</v>
      </c>
      <c r="D37" s="66">
        <v>3</v>
      </c>
      <c r="E37" s="67" t="s">
        <v>132</v>
      </c>
      <c r="F37" s="68">
        <v>32</v>
      </c>
      <c r="G37" s="65"/>
      <c r="H37" s="69"/>
      <c r="I37" s="70"/>
      <c r="J37" s="70"/>
      <c r="K37" s="34" t="s">
        <v>65</v>
      </c>
      <c r="L37" s="77">
        <v>37</v>
      </c>
      <c r="M37" s="77"/>
      <c r="N37" s="72"/>
      <c r="O37" s="79" t="s">
        <v>370</v>
      </c>
      <c r="P37" s="81">
        <v>43641.95842592593</v>
      </c>
      <c r="Q37" s="79" t="s">
        <v>381</v>
      </c>
      <c r="R37" s="82" t="s">
        <v>544</v>
      </c>
      <c r="S37" s="79" t="s">
        <v>553</v>
      </c>
      <c r="T37" s="79" t="s">
        <v>559</v>
      </c>
      <c r="U37" s="79"/>
      <c r="V37" s="82" t="s">
        <v>698</v>
      </c>
      <c r="W37" s="81">
        <v>43641.95842592593</v>
      </c>
      <c r="X37" s="82" t="s">
        <v>766</v>
      </c>
      <c r="Y37" s="79"/>
      <c r="Z37" s="79"/>
      <c r="AA37" s="85" t="s">
        <v>954</v>
      </c>
      <c r="AB37" s="79"/>
      <c r="AC37" s="79" t="b">
        <v>0</v>
      </c>
      <c r="AD37" s="79">
        <v>0</v>
      </c>
      <c r="AE37" s="85" t="s">
        <v>1130</v>
      </c>
      <c r="AF37" s="79" t="b">
        <v>0</v>
      </c>
      <c r="AG37" s="79" t="s">
        <v>1149</v>
      </c>
      <c r="AH37" s="79"/>
      <c r="AI37" s="85" t="s">
        <v>1130</v>
      </c>
      <c r="AJ37" s="79" t="b">
        <v>0</v>
      </c>
      <c r="AK37" s="79">
        <v>5</v>
      </c>
      <c r="AL37" s="85" t="s">
        <v>952</v>
      </c>
      <c r="AM37" s="79" t="s">
        <v>1159</v>
      </c>
      <c r="AN37" s="79" t="b">
        <v>0</v>
      </c>
      <c r="AO37" s="85" t="s">
        <v>952</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c r="BE37" s="49"/>
      <c r="BF37" s="48"/>
      <c r="BG37" s="49"/>
      <c r="BH37" s="48"/>
      <c r="BI37" s="49"/>
      <c r="BJ37" s="48"/>
      <c r="BK37" s="49"/>
      <c r="BL37" s="48"/>
    </row>
    <row r="38" spans="1:64" ht="15">
      <c r="A38" s="64" t="s">
        <v>238</v>
      </c>
      <c r="B38" s="64" t="s">
        <v>236</v>
      </c>
      <c r="C38" s="65" t="s">
        <v>3182</v>
      </c>
      <c r="D38" s="66">
        <v>3</v>
      </c>
      <c r="E38" s="67" t="s">
        <v>132</v>
      </c>
      <c r="F38" s="68">
        <v>32</v>
      </c>
      <c r="G38" s="65"/>
      <c r="H38" s="69"/>
      <c r="I38" s="70"/>
      <c r="J38" s="70"/>
      <c r="K38" s="34" t="s">
        <v>65</v>
      </c>
      <c r="L38" s="77">
        <v>38</v>
      </c>
      <c r="M38" s="77"/>
      <c r="N38" s="72"/>
      <c r="O38" s="79" t="s">
        <v>370</v>
      </c>
      <c r="P38" s="81">
        <v>43641.95842592593</v>
      </c>
      <c r="Q38" s="79" t="s">
        <v>381</v>
      </c>
      <c r="R38" s="82" t="s">
        <v>544</v>
      </c>
      <c r="S38" s="79" t="s">
        <v>553</v>
      </c>
      <c r="T38" s="79" t="s">
        <v>559</v>
      </c>
      <c r="U38" s="79"/>
      <c r="V38" s="82" t="s">
        <v>698</v>
      </c>
      <c r="W38" s="81">
        <v>43641.95842592593</v>
      </c>
      <c r="X38" s="82" t="s">
        <v>766</v>
      </c>
      <c r="Y38" s="79"/>
      <c r="Z38" s="79"/>
      <c r="AA38" s="85" t="s">
        <v>954</v>
      </c>
      <c r="AB38" s="79"/>
      <c r="AC38" s="79" t="b">
        <v>0</v>
      </c>
      <c r="AD38" s="79">
        <v>0</v>
      </c>
      <c r="AE38" s="85" t="s">
        <v>1130</v>
      </c>
      <c r="AF38" s="79" t="b">
        <v>0</v>
      </c>
      <c r="AG38" s="79" t="s">
        <v>1149</v>
      </c>
      <c r="AH38" s="79"/>
      <c r="AI38" s="85" t="s">
        <v>1130</v>
      </c>
      <c r="AJ38" s="79" t="b">
        <v>0</v>
      </c>
      <c r="AK38" s="79">
        <v>5</v>
      </c>
      <c r="AL38" s="85" t="s">
        <v>952</v>
      </c>
      <c r="AM38" s="79" t="s">
        <v>1159</v>
      </c>
      <c r="AN38" s="79" t="b">
        <v>0</v>
      </c>
      <c r="AO38" s="85" t="s">
        <v>952</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0</v>
      </c>
      <c r="BE38" s="49">
        <v>0</v>
      </c>
      <c r="BF38" s="48">
        <v>0</v>
      </c>
      <c r="BG38" s="49">
        <v>0</v>
      </c>
      <c r="BH38" s="48">
        <v>0</v>
      </c>
      <c r="BI38" s="49">
        <v>0</v>
      </c>
      <c r="BJ38" s="48">
        <v>19</v>
      </c>
      <c r="BK38" s="49">
        <v>100</v>
      </c>
      <c r="BL38" s="48">
        <v>19</v>
      </c>
    </row>
    <row r="39" spans="1:64" ht="15">
      <c r="A39" s="64" t="s">
        <v>239</v>
      </c>
      <c r="B39" s="64" t="s">
        <v>239</v>
      </c>
      <c r="C39" s="65" t="s">
        <v>3182</v>
      </c>
      <c r="D39" s="66">
        <v>3</v>
      </c>
      <c r="E39" s="67" t="s">
        <v>132</v>
      </c>
      <c r="F39" s="68">
        <v>32</v>
      </c>
      <c r="G39" s="65"/>
      <c r="H39" s="69"/>
      <c r="I39" s="70"/>
      <c r="J39" s="70"/>
      <c r="K39" s="34" t="s">
        <v>65</v>
      </c>
      <c r="L39" s="77">
        <v>39</v>
      </c>
      <c r="M39" s="77"/>
      <c r="N39" s="72"/>
      <c r="O39" s="79" t="s">
        <v>176</v>
      </c>
      <c r="P39" s="81">
        <v>43641.963854166665</v>
      </c>
      <c r="Q39" s="79" t="s">
        <v>395</v>
      </c>
      <c r="R39" s="79"/>
      <c r="S39" s="79"/>
      <c r="T39" s="79" t="s">
        <v>559</v>
      </c>
      <c r="U39" s="82" t="s">
        <v>597</v>
      </c>
      <c r="V39" s="82" t="s">
        <v>597</v>
      </c>
      <c r="W39" s="81">
        <v>43641.963854166665</v>
      </c>
      <c r="X39" s="82" t="s">
        <v>767</v>
      </c>
      <c r="Y39" s="79"/>
      <c r="Z39" s="79"/>
      <c r="AA39" s="85" t="s">
        <v>955</v>
      </c>
      <c r="AB39" s="79"/>
      <c r="AC39" s="79" t="b">
        <v>0</v>
      </c>
      <c r="AD39" s="79">
        <v>21</v>
      </c>
      <c r="AE39" s="85" t="s">
        <v>1130</v>
      </c>
      <c r="AF39" s="79" t="b">
        <v>0</v>
      </c>
      <c r="AG39" s="79" t="s">
        <v>1151</v>
      </c>
      <c r="AH39" s="79"/>
      <c r="AI39" s="85" t="s">
        <v>1130</v>
      </c>
      <c r="AJ39" s="79" t="b">
        <v>0</v>
      </c>
      <c r="AK39" s="79">
        <v>0</v>
      </c>
      <c r="AL39" s="85" t="s">
        <v>1130</v>
      </c>
      <c r="AM39" s="79" t="s">
        <v>1153</v>
      </c>
      <c r="AN39" s="79" t="b">
        <v>0</v>
      </c>
      <c r="AO39" s="85" t="s">
        <v>955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4</v>
      </c>
      <c r="BK39" s="49">
        <v>100</v>
      </c>
      <c r="BL39" s="48">
        <v>4</v>
      </c>
    </row>
    <row r="40" spans="1:64" ht="15">
      <c r="A40" s="64" t="s">
        <v>240</v>
      </c>
      <c r="B40" s="64" t="s">
        <v>240</v>
      </c>
      <c r="C40" s="65" t="s">
        <v>3183</v>
      </c>
      <c r="D40" s="66">
        <v>10</v>
      </c>
      <c r="E40" s="67" t="s">
        <v>136</v>
      </c>
      <c r="F40" s="68">
        <v>28.285714285714285</v>
      </c>
      <c r="G40" s="65"/>
      <c r="H40" s="69"/>
      <c r="I40" s="70"/>
      <c r="J40" s="70"/>
      <c r="K40" s="34" t="s">
        <v>65</v>
      </c>
      <c r="L40" s="77">
        <v>40</v>
      </c>
      <c r="M40" s="77"/>
      <c r="N40" s="72"/>
      <c r="O40" s="79" t="s">
        <v>176</v>
      </c>
      <c r="P40" s="81">
        <v>43640.94583333333</v>
      </c>
      <c r="Q40" s="79" t="s">
        <v>396</v>
      </c>
      <c r="R40" s="79"/>
      <c r="S40" s="79"/>
      <c r="T40" s="79" t="s">
        <v>560</v>
      </c>
      <c r="U40" s="79"/>
      <c r="V40" s="82" t="s">
        <v>699</v>
      </c>
      <c r="W40" s="81">
        <v>43640.94583333333</v>
      </c>
      <c r="X40" s="82" t="s">
        <v>768</v>
      </c>
      <c r="Y40" s="79"/>
      <c r="Z40" s="79"/>
      <c r="AA40" s="85" t="s">
        <v>956</v>
      </c>
      <c r="AB40" s="79"/>
      <c r="AC40" s="79" t="b">
        <v>0</v>
      </c>
      <c r="AD40" s="79">
        <v>1</v>
      </c>
      <c r="AE40" s="85" t="s">
        <v>1130</v>
      </c>
      <c r="AF40" s="79" t="b">
        <v>0</v>
      </c>
      <c r="AG40" s="79" t="s">
        <v>1149</v>
      </c>
      <c r="AH40" s="79"/>
      <c r="AI40" s="85" t="s">
        <v>1130</v>
      </c>
      <c r="AJ40" s="79" t="b">
        <v>0</v>
      </c>
      <c r="AK40" s="79">
        <v>0</v>
      </c>
      <c r="AL40" s="85" t="s">
        <v>1130</v>
      </c>
      <c r="AM40" s="79" t="s">
        <v>1160</v>
      </c>
      <c r="AN40" s="79" t="b">
        <v>0</v>
      </c>
      <c r="AO40" s="85" t="s">
        <v>956</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17</v>
      </c>
      <c r="BK40" s="49">
        <v>100</v>
      </c>
      <c r="BL40" s="48">
        <v>17</v>
      </c>
    </row>
    <row r="41" spans="1:64" ht="15">
      <c r="A41" s="64" t="s">
        <v>240</v>
      </c>
      <c r="B41" s="64" t="s">
        <v>240</v>
      </c>
      <c r="C41" s="65" t="s">
        <v>3183</v>
      </c>
      <c r="D41" s="66">
        <v>10</v>
      </c>
      <c r="E41" s="67" t="s">
        <v>136</v>
      </c>
      <c r="F41" s="68">
        <v>28.285714285714285</v>
      </c>
      <c r="G41" s="65"/>
      <c r="H41" s="69"/>
      <c r="I41" s="70"/>
      <c r="J41" s="70"/>
      <c r="K41" s="34" t="s">
        <v>65</v>
      </c>
      <c r="L41" s="77">
        <v>41</v>
      </c>
      <c r="M41" s="77"/>
      <c r="N41" s="72"/>
      <c r="O41" s="79" t="s">
        <v>176</v>
      </c>
      <c r="P41" s="81">
        <v>43642.01275462963</v>
      </c>
      <c r="Q41" s="79" t="s">
        <v>397</v>
      </c>
      <c r="R41" s="79"/>
      <c r="S41" s="79"/>
      <c r="T41" s="79" t="s">
        <v>560</v>
      </c>
      <c r="U41" s="79"/>
      <c r="V41" s="82" t="s">
        <v>699</v>
      </c>
      <c r="W41" s="81">
        <v>43642.01275462963</v>
      </c>
      <c r="X41" s="82" t="s">
        <v>769</v>
      </c>
      <c r="Y41" s="79"/>
      <c r="Z41" s="79"/>
      <c r="AA41" s="85" t="s">
        <v>957</v>
      </c>
      <c r="AB41" s="79"/>
      <c r="AC41" s="79" t="b">
        <v>0</v>
      </c>
      <c r="AD41" s="79">
        <v>0</v>
      </c>
      <c r="AE41" s="85" t="s">
        <v>1130</v>
      </c>
      <c r="AF41" s="79" t="b">
        <v>0</v>
      </c>
      <c r="AG41" s="79" t="s">
        <v>1149</v>
      </c>
      <c r="AH41" s="79"/>
      <c r="AI41" s="85" t="s">
        <v>1130</v>
      </c>
      <c r="AJ41" s="79" t="b">
        <v>0</v>
      </c>
      <c r="AK41" s="79">
        <v>0</v>
      </c>
      <c r="AL41" s="85" t="s">
        <v>1130</v>
      </c>
      <c r="AM41" s="79" t="s">
        <v>1153</v>
      </c>
      <c r="AN41" s="79" t="b">
        <v>0</v>
      </c>
      <c r="AO41" s="85" t="s">
        <v>957</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1</v>
      </c>
      <c r="BG41" s="49">
        <v>2.9411764705882355</v>
      </c>
      <c r="BH41" s="48">
        <v>0</v>
      </c>
      <c r="BI41" s="49">
        <v>0</v>
      </c>
      <c r="BJ41" s="48">
        <v>33</v>
      </c>
      <c r="BK41" s="49">
        <v>97.05882352941177</v>
      </c>
      <c r="BL41" s="48">
        <v>34</v>
      </c>
    </row>
    <row r="42" spans="1:64" ht="15">
      <c r="A42" s="64" t="s">
        <v>241</v>
      </c>
      <c r="B42" s="64" t="s">
        <v>313</v>
      </c>
      <c r="C42" s="65" t="s">
        <v>3182</v>
      </c>
      <c r="D42" s="66">
        <v>3</v>
      </c>
      <c r="E42" s="67" t="s">
        <v>132</v>
      </c>
      <c r="F42" s="68">
        <v>32</v>
      </c>
      <c r="G42" s="65"/>
      <c r="H42" s="69"/>
      <c r="I42" s="70"/>
      <c r="J42" s="70"/>
      <c r="K42" s="34" t="s">
        <v>65</v>
      </c>
      <c r="L42" s="77">
        <v>42</v>
      </c>
      <c r="M42" s="77"/>
      <c r="N42" s="72"/>
      <c r="O42" s="79" t="s">
        <v>370</v>
      </c>
      <c r="P42" s="81">
        <v>43642.067708333336</v>
      </c>
      <c r="Q42" s="79" t="s">
        <v>398</v>
      </c>
      <c r="R42" s="79"/>
      <c r="S42" s="79"/>
      <c r="T42" s="79" t="s">
        <v>559</v>
      </c>
      <c r="U42" s="82" t="s">
        <v>598</v>
      </c>
      <c r="V42" s="82" t="s">
        <v>598</v>
      </c>
      <c r="W42" s="81">
        <v>43642.067708333336</v>
      </c>
      <c r="X42" s="82" t="s">
        <v>770</v>
      </c>
      <c r="Y42" s="79"/>
      <c r="Z42" s="79"/>
      <c r="AA42" s="85" t="s">
        <v>958</v>
      </c>
      <c r="AB42" s="79"/>
      <c r="AC42" s="79" t="b">
        <v>0</v>
      </c>
      <c r="AD42" s="79">
        <v>0</v>
      </c>
      <c r="AE42" s="85" t="s">
        <v>1130</v>
      </c>
      <c r="AF42" s="79" t="b">
        <v>0</v>
      </c>
      <c r="AG42" s="79" t="s">
        <v>1149</v>
      </c>
      <c r="AH42" s="79"/>
      <c r="AI42" s="85" t="s">
        <v>1130</v>
      </c>
      <c r="AJ42" s="79" t="b">
        <v>0</v>
      </c>
      <c r="AK42" s="79">
        <v>3</v>
      </c>
      <c r="AL42" s="85" t="s">
        <v>1071</v>
      </c>
      <c r="AM42" s="79" t="s">
        <v>1153</v>
      </c>
      <c r="AN42" s="79" t="b">
        <v>0</v>
      </c>
      <c r="AO42" s="85" t="s">
        <v>1071</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20</v>
      </c>
      <c r="BF42" s="48">
        <v>0</v>
      </c>
      <c r="BG42" s="49">
        <v>0</v>
      </c>
      <c r="BH42" s="48">
        <v>0</v>
      </c>
      <c r="BI42" s="49">
        <v>0</v>
      </c>
      <c r="BJ42" s="48">
        <v>4</v>
      </c>
      <c r="BK42" s="49">
        <v>80</v>
      </c>
      <c r="BL42" s="48">
        <v>5</v>
      </c>
    </row>
    <row r="43" spans="1:64" ht="15">
      <c r="A43" s="64" t="s">
        <v>241</v>
      </c>
      <c r="B43" s="64" t="s">
        <v>241</v>
      </c>
      <c r="C43" s="65" t="s">
        <v>3182</v>
      </c>
      <c r="D43" s="66">
        <v>3</v>
      </c>
      <c r="E43" s="67" t="s">
        <v>132</v>
      </c>
      <c r="F43" s="68">
        <v>32</v>
      </c>
      <c r="G43" s="65"/>
      <c r="H43" s="69"/>
      <c r="I43" s="70"/>
      <c r="J43" s="70"/>
      <c r="K43" s="34" t="s">
        <v>65</v>
      </c>
      <c r="L43" s="77">
        <v>43</v>
      </c>
      <c r="M43" s="77"/>
      <c r="N43" s="72"/>
      <c r="O43" s="79" t="s">
        <v>176</v>
      </c>
      <c r="P43" s="81">
        <v>43642.0697337963</v>
      </c>
      <c r="Q43" s="79" t="s">
        <v>399</v>
      </c>
      <c r="R43" s="79"/>
      <c r="S43" s="79"/>
      <c r="T43" s="79" t="s">
        <v>559</v>
      </c>
      <c r="U43" s="82" t="s">
        <v>599</v>
      </c>
      <c r="V43" s="82" t="s">
        <v>599</v>
      </c>
      <c r="W43" s="81">
        <v>43642.0697337963</v>
      </c>
      <c r="X43" s="82" t="s">
        <v>771</v>
      </c>
      <c r="Y43" s="79"/>
      <c r="Z43" s="79"/>
      <c r="AA43" s="85" t="s">
        <v>959</v>
      </c>
      <c r="AB43" s="79"/>
      <c r="AC43" s="79" t="b">
        <v>0</v>
      </c>
      <c r="AD43" s="79">
        <v>9</v>
      </c>
      <c r="AE43" s="85" t="s">
        <v>1130</v>
      </c>
      <c r="AF43" s="79" t="b">
        <v>0</v>
      </c>
      <c r="AG43" s="79" t="s">
        <v>1149</v>
      </c>
      <c r="AH43" s="79"/>
      <c r="AI43" s="85" t="s">
        <v>1130</v>
      </c>
      <c r="AJ43" s="79" t="b">
        <v>0</v>
      </c>
      <c r="AK43" s="79">
        <v>0</v>
      </c>
      <c r="AL43" s="85" t="s">
        <v>1130</v>
      </c>
      <c r="AM43" s="79" t="s">
        <v>1153</v>
      </c>
      <c r="AN43" s="79" t="b">
        <v>0</v>
      </c>
      <c r="AO43" s="85" t="s">
        <v>959</v>
      </c>
      <c r="AP43" s="79" t="s">
        <v>176</v>
      </c>
      <c r="AQ43" s="79">
        <v>0</v>
      </c>
      <c r="AR43" s="79">
        <v>0</v>
      </c>
      <c r="AS43" s="79" t="s">
        <v>1168</v>
      </c>
      <c r="AT43" s="79" t="s">
        <v>1179</v>
      </c>
      <c r="AU43" s="79" t="s">
        <v>1181</v>
      </c>
      <c r="AV43" s="79" t="s">
        <v>1185</v>
      </c>
      <c r="AW43" s="79" t="s">
        <v>1198</v>
      </c>
      <c r="AX43" s="79" t="s">
        <v>1211</v>
      </c>
      <c r="AY43" s="79" t="s">
        <v>1216</v>
      </c>
      <c r="AZ43" s="82" t="s">
        <v>1220</v>
      </c>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5</v>
      </c>
      <c r="BK43" s="49">
        <v>100</v>
      </c>
      <c r="BL43" s="48">
        <v>5</v>
      </c>
    </row>
    <row r="44" spans="1:64" ht="15">
      <c r="A44" s="64" t="s">
        <v>242</v>
      </c>
      <c r="B44" s="64" t="s">
        <v>242</v>
      </c>
      <c r="C44" s="65" t="s">
        <v>3182</v>
      </c>
      <c r="D44" s="66">
        <v>3</v>
      </c>
      <c r="E44" s="67" t="s">
        <v>132</v>
      </c>
      <c r="F44" s="68">
        <v>32</v>
      </c>
      <c r="G44" s="65"/>
      <c r="H44" s="69"/>
      <c r="I44" s="70"/>
      <c r="J44" s="70"/>
      <c r="K44" s="34" t="s">
        <v>65</v>
      </c>
      <c r="L44" s="77">
        <v>44</v>
      </c>
      <c r="M44" s="77"/>
      <c r="N44" s="72"/>
      <c r="O44" s="79" t="s">
        <v>176</v>
      </c>
      <c r="P44" s="81">
        <v>43642.077152777776</v>
      </c>
      <c r="Q44" s="79" t="s">
        <v>400</v>
      </c>
      <c r="R44" s="82" t="s">
        <v>545</v>
      </c>
      <c r="S44" s="79" t="s">
        <v>554</v>
      </c>
      <c r="T44" s="79" t="s">
        <v>559</v>
      </c>
      <c r="U44" s="79"/>
      <c r="V44" s="82" t="s">
        <v>700</v>
      </c>
      <c r="W44" s="81">
        <v>43642.077152777776</v>
      </c>
      <c r="X44" s="82" t="s">
        <v>772</v>
      </c>
      <c r="Y44" s="79"/>
      <c r="Z44" s="79"/>
      <c r="AA44" s="85" t="s">
        <v>960</v>
      </c>
      <c r="AB44" s="79"/>
      <c r="AC44" s="79" t="b">
        <v>0</v>
      </c>
      <c r="AD44" s="79">
        <v>3</v>
      </c>
      <c r="AE44" s="85" t="s">
        <v>1130</v>
      </c>
      <c r="AF44" s="79" t="b">
        <v>1</v>
      </c>
      <c r="AG44" s="79" t="s">
        <v>1149</v>
      </c>
      <c r="AH44" s="79"/>
      <c r="AI44" s="85" t="s">
        <v>1071</v>
      </c>
      <c r="AJ44" s="79" t="b">
        <v>0</v>
      </c>
      <c r="AK44" s="79">
        <v>0</v>
      </c>
      <c r="AL44" s="85" t="s">
        <v>1130</v>
      </c>
      <c r="AM44" s="79" t="s">
        <v>1153</v>
      </c>
      <c r="AN44" s="79" t="b">
        <v>0</v>
      </c>
      <c r="AO44" s="85" t="s">
        <v>960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19</v>
      </c>
      <c r="BK44" s="49">
        <v>100</v>
      </c>
      <c r="BL44" s="48">
        <v>19</v>
      </c>
    </row>
    <row r="45" spans="1:64" ht="15">
      <c r="A45" s="64" t="s">
        <v>243</v>
      </c>
      <c r="B45" s="64" t="s">
        <v>243</v>
      </c>
      <c r="C45" s="65" t="s">
        <v>3182</v>
      </c>
      <c r="D45" s="66">
        <v>3</v>
      </c>
      <c r="E45" s="67" t="s">
        <v>132</v>
      </c>
      <c r="F45" s="68">
        <v>32</v>
      </c>
      <c r="G45" s="65"/>
      <c r="H45" s="69"/>
      <c r="I45" s="70"/>
      <c r="J45" s="70"/>
      <c r="K45" s="34" t="s">
        <v>65</v>
      </c>
      <c r="L45" s="77">
        <v>45</v>
      </c>
      <c r="M45" s="77"/>
      <c r="N45" s="72"/>
      <c r="O45" s="79" t="s">
        <v>176</v>
      </c>
      <c r="P45" s="81">
        <v>43642.11368055556</v>
      </c>
      <c r="Q45" s="79" t="s">
        <v>401</v>
      </c>
      <c r="R45" s="79"/>
      <c r="S45" s="79"/>
      <c r="T45" s="79" t="s">
        <v>559</v>
      </c>
      <c r="U45" s="82" t="s">
        <v>600</v>
      </c>
      <c r="V45" s="82" t="s">
        <v>600</v>
      </c>
      <c r="W45" s="81">
        <v>43642.11368055556</v>
      </c>
      <c r="X45" s="82" t="s">
        <v>773</v>
      </c>
      <c r="Y45" s="79"/>
      <c r="Z45" s="79"/>
      <c r="AA45" s="85" t="s">
        <v>961</v>
      </c>
      <c r="AB45" s="79"/>
      <c r="AC45" s="79" t="b">
        <v>0</v>
      </c>
      <c r="AD45" s="79">
        <v>17</v>
      </c>
      <c r="AE45" s="85" t="s">
        <v>1130</v>
      </c>
      <c r="AF45" s="79" t="b">
        <v>0</v>
      </c>
      <c r="AG45" s="79" t="s">
        <v>1149</v>
      </c>
      <c r="AH45" s="79"/>
      <c r="AI45" s="85" t="s">
        <v>1130</v>
      </c>
      <c r="AJ45" s="79" t="b">
        <v>0</v>
      </c>
      <c r="AK45" s="79">
        <v>0</v>
      </c>
      <c r="AL45" s="85" t="s">
        <v>1130</v>
      </c>
      <c r="AM45" s="79" t="s">
        <v>1153</v>
      </c>
      <c r="AN45" s="79" t="b">
        <v>0</v>
      </c>
      <c r="AO45" s="85" t="s">
        <v>961</v>
      </c>
      <c r="AP45" s="79" t="s">
        <v>176</v>
      </c>
      <c r="AQ45" s="79">
        <v>0</v>
      </c>
      <c r="AR45" s="79">
        <v>0</v>
      </c>
      <c r="AS45" s="79" t="s">
        <v>1169</v>
      </c>
      <c r="AT45" s="79" t="s">
        <v>1179</v>
      </c>
      <c r="AU45" s="79" t="s">
        <v>1181</v>
      </c>
      <c r="AV45" s="79" t="s">
        <v>1186</v>
      </c>
      <c r="AW45" s="79" t="s">
        <v>1199</v>
      </c>
      <c r="AX45" s="79" t="s">
        <v>1186</v>
      </c>
      <c r="AY45" s="79" t="s">
        <v>1217</v>
      </c>
      <c r="AZ45" s="82" t="s">
        <v>1221</v>
      </c>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13</v>
      </c>
      <c r="BK45" s="49">
        <v>100</v>
      </c>
      <c r="BL45" s="48">
        <v>13</v>
      </c>
    </row>
    <row r="46" spans="1:64" ht="15">
      <c r="A46" s="64" t="s">
        <v>244</v>
      </c>
      <c r="B46" s="64" t="s">
        <v>244</v>
      </c>
      <c r="C46" s="65" t="s">
        <v>3182</v>
      </c>
      <c r="D46" s="66">
        <v>3</v>
      </c>
      <c r="E46" s="67" t="s">
        <v>132</v>
      </c>
      <c r="F46" s="68">
        <v>32</v>
      </c>
      <c r="G46" s="65"/>
      <c r="H46" s="69"/>
      <c r="I46" s="70"/>
      <c r="J46" s="70"/>
      <c r="K46" s="34" t="s">
        <v>65</v>
      </c>
      <c r="L46" s="77">
        <v>46</v>
      </c>
      <c r="M46" s="77"/>
      <c r="N46" s="72"/>
      <c r="O46" s="79" t="s">
        <v>176</v>
      </c>
      <c r="P46" s="81">
        <v>43642.199108796296</v>
      </c>
      <c r="Q46" s="79" t="s">
        <v>402</v>
      </c>
      <c r="R46" s="79"/>
      <c r="S46" s="79"/>
      <c r="T46" s="79" t="s">
        <v>559</v>
      </c>
      <c r="U46" s="82" t="s">
        <v>601</v>
      </c>
      <c r="V46" s="82" t="s">
        <v>601</v>
      </c>
      <c r="W46" s="81">
        <v>43642.199108796296</v>
      </c>
      <c r="X46" s="82" t="s">
        <v>774</v>
      </c>
      <c r="Y46" s="79"/>
      <c r="Z46" s="79"/>
      <c r="AA46" s="85" t="s">
        <v>962</v>
      </c>
      <c r="AB46" s="79"/>
      <c r="AC46" s="79" t="b">
        <v>0</v>
      </c>
      <c r="AD46" s="79">
        <v>2</v>
      </c>
      <c r="AE46" s="85" t="s">
        <v>1130</v>
      </c>
      <c r="AF46" s="79" t="b">
        <v>0</v>
      </c>
      <c r="AG46" s="79" t="s">
        <v>1149</v>
      </c>
      <c r="AH46" s="79"/>
      <c r="AI46" s="85" t="s">
        <v>1130</v>
      </c>
      <c r="AJ46" s="79" t="b">
        <v>0</v>
      </c>
      <c r="AK46" s="79">
        <v>0</v>
      </c>
      <c r="AL46" s="85" t="s">
        <v>1130</v>
      </c>
      <c r="AM46" s="79" t="s">
        <v>1153</v>
      </c>
      <c r="AN46" s="79" t="b">
        <v>0</v>
      </c>
      <c r="AO46" s="85" t="s">
        <v>962</v>
      </c>
      <c r="AP46" s="79" t="s">
        <v>176</v>
      </c>
      <c r="AQ46" s="79">
        <v>0</v>
      </c>
      <c r="AR46" s="79">
        <v>0</v>
      </c>
      <c r="AS46" s="79" t="s">
        <v>1170</v>
      </c>
      <c r="AT46" s="79" t="s">
        <v>1179</v>
      </c>
      <c r="AU46" s="79" t="s">
        <v>1181</v>
      </c>
      <c r="AV46" s="79" t="s">
        <v>1187</v>
      </c>
      <c r="AW46" s="79" t="s">
        <v>1200</v>
      </c>
      <c r="AX46" s="79" t="s">
        <v>1187</v>
      </c>
      <c r="AY46" s="79" t="s">
        <v>1217</v>
      </c>
      <c r="AZ46" s="82" t="s">
        <v>1222</v>
      </c>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5</v>
      </c>
      <c r="BK46" s="49">
        <v>100</v>
      </c>
      <c r="BL46" s="48">
        <v>5</v>
      </c>
    </row>
    <row r="47" spans="1:64" ht="15">
      <c r="A47" s="64" t="s">
        <v>245</v>
      </c>
      <c r="B47" s="64" t="s">
        <v>337</v>
      </c>
      <c r="C47" s="65" t="s">
        <v>3182</v>
      </c>
      <c r="D47" s="66">
        <v>3</v>
      </c>
      <c r="E47" s="67" t="s">
        <v>132</v>
      </c>
      <c r="F47" s="68">
        <v>32</v>
      </c>
      <c r="G47" s="65"/>
      <c r="H47" s="69"/>
      <c r="I47" s="70"/>
      <c r="J47" s="70"/>
      <c r="K47" s="34" t="s">
        <v>65</v>
      </c>
      <c r="L47" s="77">
        <v>47</v>
      </c>
      <c r="M47" s="77"/>
      <c r="N47" s="72"/>
      <c r="O47" s="79" t="s">
        <v>370</v>
      </c>
      <c r="P47" s="81">
        <v>43642.20202546296</v>
      </c>
      <c r="Q47" s="79" t="s">
        <v>403</v>
      </c>
      <c r="R47" s="79"/>
      <c r="S47" s="79"/>
      <c r="T47" s="79" t="s">
        <v>560</v>
      </c>
      <c r="U47" s="82" t="s">
        <v>602</v>
      </c>
      <c r="V47" s="82" t="s">
        <v>602</v>
      </c>
      <c r="W47" s="81">
        <v>43642.20202546296</v>
      </c>
      <c r="X47" s="82" t="s">
        <v>775</v>
      </c>
      <c r="Y47" s="79"/>
      <c r="Z47" s="79"/>
      <c r="AA47" s="85" t="s">
        <v>963</v>
      </c>
      <c r="AB47" s="79"/>
      <c r="AC47" s="79" t="b">
        <v>0</v>
      </c>
      <c r="AD47" s="79">
        <v>16</v>
      </c>
      <c r="AE47" s="85" t="s">
        <v>1130</v>
      </c>
      <c r="AF47" s="79" t="b">
        <v>0</v>
      </c>
      <c r="AG47" s="79" t="s">
        <v>1149</v>
      </c>
      <c r="AH47" s="79"/>
      <c r="AI47" s="85" t="s">
        <v>1130</v>
      </c>
      <c r="AJ47" s="79" t="b">
        <v>0</v>
      </c>
      <c r="AK47" s="79">
        <v>0</v>
      </c>
      <c r="AL47" s="85" t="s">
        <v>1130</v>
      </c>
      <c r="AM47" s="79" t="s">
        <v>1156</v>
      </c>
      <c r="AN47" s="79" t="b">
        <v>0</v>
      </c>
      <c r="AO47" s="85" t="s">
        <v>963</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245</v>
      </c>
      <c r="B48" s="64" t="s">
        <v>338</v>
      </c>
      <c r="C48" s="65" t="s">
        <v>3182</v>
      </c>
      <c r="D48" s="66">
        <v>3</v>
      </c>
      <c r="E48" s="67" t="s">
        <v>132</v>
      </c>
      <c r="F48" s="68">
        <v>32</v>
      </c>
      <c r="G48" s="65"/>
      <c r="H48" s="69"/>
      <c r="I48" s="70"/>
      <c r="J48" s="70"/>
      <c r="K48" s="34" t="s">
        <v>65</v>
      </c>
      <c r="L48" s="77">
        <v>48</v>
      </c>
      <c r="M48" s="77"/>
      <c r="N48" s="72"/>
      <c r="O48" s="79" t="s">
        <v>370</v>
      </c>
      <c r="P48" s="81">
        <v>43642.20202546296</v>
      </c>
      <c r="Q48" s="79" t="s">
        <v>403</v>
      </c>
      <c r="R48" s="79"/>
      <c r="S48" s="79"/>
      <c r="T48" s="79" t="s">
        <v>560</v>
      </c>
      <c r="U48" s="82" t="s">
        <v>602</v>
      </c>
      <c r="V48" s="82" t="s">
        <v>602</v>
      </c>
      <c r="W48" s="81">
        <v>43642.20202546296</v>
      </c>
      <c r="X48" s="82" t="s">
        <v>775</v>
      </c>
      <c r="Y48" s="79"/>
      <c r="Z48" s="79"/>
      <c r="AA48" s="85" t="s">
        <v>963</v>
      </c>
      <c r="AB48" s="79"/>
      <c r="AC48" s="79" t="b">
        <v>0</v>
      </c>
      <c r="AD48" s="79">
        <v>16</v>
      </c>
      <c r="AE48" s="85" t="s">
        <v>1130</v>
      </c>
      <c r="AF48" s="79" t="b">
        <v>0</v>
      </c>
      <c r="AG48" s="79" t="s">
        <v>1149</v>
      </c>
      <c r="AH48" s="79"/>
      <c r="AI48" s="85" t="s">
        <v>1130</v>
      </c>
      <c r="AJ48" s="79" t="b">
        <v>0</v>
      </c>
      <c r="AK48" s="79">
        <v>0</v>
      </c>
      <c r="AL48" s="85" t="s">
        <v>1130</v>
      </c>
      <c r="AM48" s="79" t="s">
        <v>1156</v>
      </c>
      <c r="AN48" s="79" t="b">
        <v>0</v>
      </c>
      <c r="AO48" s="85" t="s">
        <v>963</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1</v>
      </c>
      <c r="BE48" s="49">
        <v>5</v>
      </c>
      <c r="BF48" s="48">
        <v>0</v>
      </c>
      <c r="BG48" s="49">
        <v>0</v>
      </c>
      <c r="BH48" s="48">
        <v>0</v>
      </c>
      <c r="BI48" s="49">
        <v>0</v>
      </c>
      <c r="BJ48" s="48">
        <v>19</v>
      </c>
      <c r="BK48" s="49">
        <v>95</v>
      </c>
      <c r="BL48" s="48">
        <v>20</v>
      </c>
    </row>
    <row r="49" spans="1:64" ht="15">
      <c r="A49" s="64" t="s">
        <v>246</v>
      </c>
      <c r="B49" s="64" t="s">
        <v>246</v>
      </c>
      <c r="C49" s="65" t="s">
        <v>3182</v>
      </c>
      <c r="D49" s="66">
        <v>3</v>
      </c>
      <c r="E49" s="67" t="s">
        <v>132</v>
      </c>
      <c r="F49" s="68">
        <v>32</v>
      </c>
      <c r="G49" s="65"/>
      <c r="H49" s="69"/>
      <c r="I49" s="70"/>
      <c r="J49" s="70"/>
      <c r="K49" s="34" t="s">
        <v>65</v>
      </c>
      <c r="L49" s="77">
        <v>49</v>
      </c>
      <c r="M49" s="77"/>
      <c r="N49" s="72"/>
      <c r="O49" s="79" t="s">
        <v>176</v>
      </c>
      <c r="P49" s="81">
        <v>43642.442974537036</v>
      </c>
      <c r="Q49" s="79" t="s">
        <v>404</v>
      </c>
      <c r="R49" s="79"/>
      <c r="S49" s="79"/>
      <c r="T49" s="79" t="s">
        <v>567</v>
      </c>
      <c r="U49" s="79"/>
      <c r="V49" s="82" t="s">
        <v>701</v>
      </c>
      <c r="W49" s="81">
        <v>43642.442974537036</v>
      </c>
      <c r="X49" s="82" t="s">
        <v>776</v>
      </c>
      <c r="Y49" s="79"/>
      <c r="Z49" s="79"/>
      <c r="AA49" s="85" t="s">
        <v>964</v>
      </c>
      <c r="AB49" s="79"/>
      <c r="AC49" s="79" t="b">
        <v>0</v>
      </c>
      <c r="AD49" s="79">
        <v>0</v>
      </c>
      <c r="AE49" s="85" t="s">
        <v>1130</v>
      </c>
      <c r="AF49" s="79" t="b">
        <v>0</v>
      </c>
      <c r="AG49" s="79" t="s">
        <v>1149</v>
      </c>
      <c r="AH49" s="79"/>
      <c r="AI49" s="85" t="s">
        <v>1130</v>
      </c>
      <c r="AJ49" s="79" t="b">
        <v>0</v>
      </c>
      <c r="AK49" s="79">
        <v>0</v>
      </c>
      <c r="AL49" s="85" t="s">
        <v>1130</v>
      </c>
      <c r="AM49" s="79" t="s">
        <v>1155</v>
      </c>
      <c r="AN49" s="79" t="b">
        <v>0</v>
      </c>
      <c r="AO49" s="85" t="s">
        <v>964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7.142857142857143</v>
      </c>
      <c r="BF49" s="48">
        <v>0</v>
      </c>
      <c r="BG49" s="49">
        <v>0</v>
      </c>
      <c r="BH49" s="48">
        <v>0</v>
      </c>
      <c r="BI49" s="49">
        <v>0</v>
      </c>
      <c r="BJ49" s="48">
        <v>13</v>
      </c>
      <c r="BK49" s="49">
        <v>92.85714285714286</v>
      </c>
      <c r="BL49" s="48">
        <v>14</v>
      </c>
    </row>
    <row r="50" spans="1:64" ht="15">
      <c r="A50" s="64" t="s">
        <v>247</v>
      </c>
      <c r="B50" s="64" t="s">
        <v>339</v>
      </c>
      <c r="C50" s="65" t="s">
        <v>3182</v>
      </c>
      <c r="D50" s="66">
        <v>3</v>
      </c>
      <c r="E50" s="67" t="s">
        <v>132</v>
      </c>
      <c r="F50" s="68">
        <v>32</v>
      </c>
      <c r="G50" s="65"/>
      <c r="H50" s="69"/>
      <c r="I50" s="70"/>
      <c r="J50" s="70"/>
      <c r="K50" s="34" t="s">
        <v>65</v>
      </c>
      <c r="L50" s="77">
        <v>50</v>
      </c>
      <c r="M50" s="77"/>
      <c r="N50" s="72"/>
      <c r="O50" s="79" t="s">
        <v>369</v>
      </c>
      <c r="P50" s="81">
        <v>43642.49827546296</v>
      </c>
      <c r="Q50" s="79" t="s">
        <v>405</v>
      </c>
      <c r="R50" s="82" t="s">
        <v>546</v>
      </c>
      <c r="S50" s="79" t="s">
        <v>555</v>
      </c>
      <c r="T50" s="79" t="s">
        <v>568</v>
      </c>
      <c r="U50" s="79"/>
      <c r="V50" s="82" t="s">
        <v>702</v>
      </c>
      <c r="W50" s="81">
        <v>43642.49827546296</v>
      </c>
      <c r="X50" s="82" t="s">
        <v>777</v>
      </c>
      <c r="Y50" s="79"/>
      <c r="Z50" s="79"/>
      <c r="AA50" s="85" t="s">
        <v>965</v>
      </c>
      <c r="AB50" s="85" t="s">
        <v>1117</v>
      </c>
      <c r="AC50" s="79" t="b">
        <v>0</v>
      </c>
      <c r="AD50" s="79">
        <v>1</v>
      </c>
      <c r="AE50" s="85" t="s">
        <v>1134</v>
      </c>
      <c r="AF50" s="79" t="b">
        <v>0</v>
      </c>
      <c r="AG50" s="79" t="s">
        <v>1149</v>
      </c>
      <c r="AH50" s="79"/>
      <c r="AI50" s="85" t="s">
        <v>1130</v>
      </c>
      <c r="AJ50" s="79" t="b">
        <v>0</v>
      </c>
      <c r="AK50" s="79">
        <v>0</v>
      </c>
      <c r="AL50" s="85" t="s">
        <v>1130</v>
      </c>
      <c r="AM50" s="79" t="s">
        <v>1155</v>
      </c>
      <c r="AN50" s="79" t="b">
        <v>0</v>
      </c>
      <c r="AO50" s="85" t="s">
        <v>1117</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3</v>
      </c>
      <c r="BE50" s="49">
        <v>8.333333333333334</v>
      </c>
      <c r="BF50" s="48">
        <v>0</v>
      </c>
      <c r="BG50" s="49">
        <v>0</v>
      </c>
      <c r="BH50" s="48">
        <v>0</v>
      </c>
      <c r="BI50" s="49">
        <v>0</v>
      </c>
      <c r="BJ50" s="48">
        <v>33</v>
      </c>
      <c r="BK50" s="49">
        <v>91.66666666666667</v>
      </c>
      <c r="BL50" s="48">
        <v>36</v>
      </c>
    </row>
    <row r="51" spans="1:64" ht="15">
      <c r="A51" s="64" t="s">
        <v>247</v>
      </c>
      <c r="B51" s="64" t="s">
        <v>333</v>
      </c>
      <c r="C51" s="65" t="s">
        <v>3182</v>
      </c>
      <c r="D51" s="66">
        <v>3</v>
      </c>
      <c r="E51" s="67" t="s">
        <v>132</v>
      </c>
      <c r="F51" s="68">
        <v>32</v>
      </c>
      <c r="G51" s="65"/>
      <c r="H51" s="69"/>
      <c r="I51" s="70"/>
      <c r="J51" s="70"/>
      <c r="K51" s="34" t="s">
        <v>65</v>
      </c>
      <c r="L51" s="77">
        <v>51</v>
      </c>
      <c r="M51" s="77"/>
      <c r="N51" s="72"/>
      <c r="O51" s="79" t="s">
        <v>369</v>
      </c>
      <c r="P51" s="81">
        <v>43642.50133101852</v>
      </c>
      <c r="Q51" s="79" t="s">
        <v>406</v>
      </c>
      <c r="R51" s="82" t="s">
        <v>546</v>
      </c>
      <c r="S51" s="79" t="s">
        <v>555</v>
      </c>
      <c r="T51" s="79" t="s">
        <v>569</v>
      </c>
      <c r="U51" s="79"/>
      <c r="V51" s="82" t="s">
        <v>702</v>
      </c>
      <c r="W51" s="81">
        <v>43642.50133101852</v>
      </c>
      <c r="X51" s="82" t="s">
        <v>778</v>
      </c>
      <c r="Y51" s="79"/>
      <c r="Z51" s="79"/>
      <c r="AA51" s="85" t="s">
        <v>966</v>
      </c>
      <c r="AB51" s="85" t="s">
        <v>1118</v>
      </c>
      <c r="AC51" s="79" t="b">
        <v>0</v>
      </c>
      <c r="AD51" s="79">
        <v>0</v>
      </c>
      <c r="AE51" s="85" t="s">
        <v>1133</v>
      </c>
      <c r="AF51" s="79" t="b">
        <v>0</v>
      </c>
      <c r="AG51" s="79" t="s">
        <v>1149</v>
      </c>
      <c r="AH51" s="79"/>
      <c r="AI51" s="85" t="s">
        <v>1130</v>
      </c>
      <c r="AJ51" s="79" t="b">
        <v>0</v>
      </c>
      <c r="AK51" s="79">
        <v>0</v>
      </c>
      <c r="AL51" s="85" t="s">
        <v>1130</v>
      </c>
      <c r="AM51" s="79" t="s">
        <v>1155</v>
      </c>
      <c r="AN51" s="79" t="b">
        <v>0</v>
      </c>
      <c r="AO51" s="85" t="s">
        <v>1118</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33</v>
      </c>
      <c r="BK51" s="49">
        <v>100</v>
      </c>
      <c r="BL51" s="48">
        <v>33</v>
      </c>
    </row>
    <row r="52" spans="1:64" ht="15">
      <c r="A52" s="64" t="s">
        <v>247</v>
      </c>
      <c r="B52" s="64" t="s">
        <v>340</v>
      </c>
      <c r="C52" s="65" t="s">
        <v>3182</v>
      </c>
      <c r="D52" s="66">
        <v>3</v>
      </c>
      <c r="E52" s="67" t="s">
        <v>132</v>
      </c>
      <c r="F52" s="68">
        <v>32</v>
      </c>
      <c r="G52" s="65"/>
      <c r="H52" s="69"/>
      <c r="I52" s="70"/>
      <c r="J52" s="70"/>
      <c r="K52" s="34" t="s">
        <v>65</v>
      </c>
      <c r="L52" s="77">
        <v>52</v>
      </c>
      <c r="M52" s="77"/>
      <c r="N52" s="72"/>
      <c r="O52" s="79" t="s">
        <v>369</v>
      </c>
      <c r="P52" s="81">
        <v>43642.50288194444</v>
      </c>
      <c r="Q52" s="79" t="s">
        <v>407</v>
      </c>
      <c r="R52" s="82" t="s">
        <v>546</v>
      </c>
      <c r="S52" s="79" t="s">
        <v>555</v>
      </c>
      <c r="T52" s="79" t="s">
        <v>570</v>
      </c>
      <c r="U52" s="79"/>
      <c r="V52" s="82" t="s">
        <v>702</v>
      </c>
      <c r="W52" s="81">
        <v>43642.50288194444</v>
      </c>
      <c r="X52" s="82" t="s">
        <v>779</v>
      </c>
      <c r="Y52" s="79"/>
      <c r="Z52" s="79"/>
      <c r="AA52" s="85" t="s">
        <v>967</v>
      </c>
      <c r="AB52" s="85" t="s">
        <v>1119</v>
      </c>
      <c r="AC52" s="79" t="b">
        <v>0</v>
      </c>
      <c r="AD52" s="79">
        <v>0</v>
      </c>
      <c r="AE52" s="85" t="s">
        <v>1135</v>
      </c>
      <c r="AF52" s="79" t="b">
        <v>0</v>
      </c>
      <c r="AG52" s="79" t="s">
        <v>1149</v>
      </c>
      <c r="AH52" s="79"/>
      <c r="AI52" s="85" t="s">
        <v>1130</v>
      </c>
      <c r="AJ52" s="79" t="b">
        <v>0</v>
      </c>
      <c r="AK52" s="79">
        <v>0</v>
      </c>
      <c r="AL52" s="85" t="s">
        <v>1130</v>
      </c>
      <c r="AM52" s="79" t="s">
        <v>1155</v>
      </c>
      <c r="AN52" s="79" t="b">
        <v>0</v>
      </c>
      <c r="AO52" s="85" t="s">
        <v>1119</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247</v>
      </c>
      <c r="B53" s="64" t="s">
        <v>341</v>
      </c>
      <c r="C53" s="65" t="s">
        <v>3182</v>
      </c>
      <c r="D53" s="66">
        <v>3</v>
      </c>
      <c r="E53" s="67" t="s">
        <v>132</v>
      </c>
      <c r="F53" s="68">
        <v>32</v>
      </c>
      <c r="G53" s="65"/>
      <c r="H53" s="69"/>
      <c r="I53" s="70"/>
      <c r="J53" s="70"/>
      <c r="K53" s="34" t="s">
        <v>65</v>
      </c>
      <c r="L53" s="77">
        <v>53</v>
      </c>
      <c r="M53" s="77"/>
      <c r="N53" s="72"/>
      <c r="O53" s="79" t="s">
        <v>369</v>
      </c>
      <c r="P53" s="81">
        <v>43642.511875</v>
      </c>
      <c r="Q53" s="79" t="s">
        <v>408</v>
      </c>
      <c r="R53" s="82" t="s">
        <v>546</v>
      </c>
      <c r="S53" s="79" t="s">
        <v>555</v>
      </c>
      <c r="T53" s="79" t="s">
        <v>570</v>
      </c>
      <c r="U53" s="79"/>
      <c r="V53" s="82" t="s">
        <v>702</v>
      </c>
      <c r="W53" s="81">
        <v>43642.511875</v>
      </c>
      <c r="X53" s="82" t="s">
        <v>780</v>
      </c>
      <c r="Y53" s="79"/>
      <c r="Z53" s="79"/>
      <c r="AA53" s="85" t="s">
        <v>968</v>
      </c>
      <c r="AB53" s="85" t="s">
        <v>1120</v>
      </c>
      <c r="AC53" s="79" t="b">
        <v>0</v>
      </c>
      <c r="AD53" s="79">
        <v>1</v>
      </c>
      <c r="AE53" s="85" t="s">
        <v>1136</v>
      </c>
      <c r="AF53" s="79" t="b">
        <v>0</v>
      </c>
      <c r="AG53" s="79" t="s">
        <v>1149</v>
      </c>
      <c r="AH53" s="79"/>
      <c r="AI53" s="85" t="s">
        <v>1130</v>
      </c>
      <c r="AJ53" s="79" t="b">
        <v>0</v>
      </c>
      <c r="AK53" s="79">
        <v>0</v>
      </c>
      <c r="AL53" s="85" t="s">
        <v>1130</v>
      </c>
      <c r="AM53" s="79" t="s">
        <v>1155</v>
      </c>
      <c r="AN53" s="79" t="b">
        <v>0</v>
      </c>
      <c r="AO53" s="85" t="s">
        <v>1120</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1</v>
      </c>
      <c r="BE53" s="49">
        <v>5</v>
      </c>
      <c r="BF53" s="48">
        <v>0</v>
      </c>
      <c r="BG53" s="49">
        <v>0</v>
      </c>
      <c r="BH53" s="48">
        <v>0</v>
      </c>
      <c r="BI53" s="49">
        <v>0</v>
      </c>
      <c r="BJ53" s="48">
        <v>19</v>
      </c>
      <c r="BK53" s="49">
        <v>95</v>
      </c>
      <c r="BL53" s="48">
        <v>20</v>
      </c>
    </row>
    <row r="54" spans="1:64" ht="15">
      <c r="A54" s="64" t="s">
        <v>247</v>
      </c>
      <c r="B54" s="64" t="s">
        <v>342</v>
      </c>
      <c r="C54" s="65" t="s">
        <v>3182</v>
      </c>
      <c r="D54" s="66">
        <v>3</v>
      </c>
      <c r="E54" s="67" t="s">
        <v>132</v>
      </c>
      <c r="F54" s="68">
        <v>32</v>
      </c>
      <c r="G54" s="65"/>
      <c r="H54" s="69"/>
      <c r="I54" s="70"/>
      <c r="J54" s="70"/>
      <c r="K54" s="34" t="s">
        <v>65</v>
      </c>
      <c r="L54" s="77">
        <v>54</v>
      </c>
      <c r="M54" s="77"/>
      <c r="N54" s="72"/>
      <c r="O54" s="79" t="s">
        <v>370</v>
      </c>
      <c r="P54" s="81">
        <v>43642.524097222224</v>
      </c>
      <c r="Q54" s="79" t="s">
        <v>409</v>
      </c>
      <c r="R54" s="82" t="s">
        <v>546</v>
      </c>
      <c r="S54" s="79" t="s">
        <v>555</v>
      </c>
      <c r="T54" s="79" t="s">
        <v>571</v>
      </c>
      <c r="U54" s="79"/>
      <c r="V54" s="82" t="s">
        <v>702</v>
      </c>
      <c r="W54" s="81">
        <v>43642.524097222224</v>
      </c>
      <c r="X54" s="82" t="s">
        <v>781</v>
      </c>
      <c r="Y54" s="79"/>
      <c r="Z54" s="79"/>
      <c r="AA54" s="85" t="s">
        <v>969</v>
      </c>
      <c r="AB54" s="85" t="s">
        <v>1121</v>
      </c>
      <c r="AC54" s="79" t="b">
        <v>0</v>
      </c>
      <c r="AD54" s="79">
        <v>1</v>
      </c>
      <c r="AE54" s="85" t="s">
        <v>1137</v>
      </c>
      <c r="AF54" s="79" t="b">
        <v>0</v>
      </c>
      <c r="AG54" s="79" t="s">
        <v>1149</v>
      </c>
      <c r="AH54" s="79"/>
      <c r="AI54" s="85" t="s">
        <v>1130</v>
      </c>
      <c r="AJ54" s="79" t="b">
        <v>0</v>
      </c>
      <c r="AK54" s="79">
        <v>0</v>
      </c>
      <c r="AL54" s="85" t="s">
        <v>1130</v>
      </c>
      <c r="AM54" s="79" t="s">
        <v>1155</v>
      </c>
      <c r="AN54" s="79" t="b">
        <v>0</v>
      </c>
      <c r="AO54" s="85" t="s">
        <v>1121</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247</v>
      </c>
      <c r="B55" s="64" t="s">
        <v>343</v>
      </c>
      <c r="C55" s="65" t="s">
        <v>3182</v>
      </c>
      <c r="D55" s="66">
        <v>3</v>
      </c>
      <c r="E55" s="67" t="s">
        <v>132</v>
      </c>
      <c r="F55" s="68">
        <v>32</v>
      </c>
      <c r="G55" s="65"/>
      <c r="H55" s="69"/>
      <c r="I55" s="70"/>
      <c r="J55" s="70"/>
      <c r="K55" s="34" t="s">
        <v>65</v>
      </c>
      <c r="L55" s="77">
        <v>55</v>
      </c>
      <c r="M55" s="77"/>
      <c r="N55" s="72"/>
      <c r="O55" s="79" t="s">
        <v>370</v>
      </c>
      <c r="P55" s="81">
        <v>43642.524097222224</v>
      </c>
      <c r="Q55" s="79" t="s">
        <v>409</v>
      </c>
      <c r="R55" s="82" t="s">
        <v>546</v>
      </c>
      <c r="S55" s="79" t="s">
        <v>555</v>
      </c>
      <c r="T55" s="79" t="s">
        <v>571</v>
      </c>
      <c r="U55" s="79"/>
      <c r="V55" s="82" t="s">
        <v>702</v>
      </c>
      <c r="W55" s="81">
        <v>43642.524097222224</v>
      </c>
      <c r="X55" s="82" t="s">
        <v>781</v>
      </c>
      <c r="Y55" s="79"/>
      <c r="Z55" s="79"/>
      <c r="AA55" s="85" t="s">
        <v>969</v>
      </c>
      <c r="AB55" s="85" t="s">
        <v>1121</v>
      </c>
      <c r="AC55" s="79" t="b">
        <v>0</v>
      </c>
      <c r="AD55" s="79">
        <v>1</v>
      </c>
      <c r="AE55" s="85" t="s">
        <v>1137</v>
      </c>
      <c r="AF55" s="79" t="b">
        <v>0</v>
      </c>
      <c r="AG55" s="79" t="s">
        <v>1149</v>
      </c>
      <c r="AH55" s="79"/>
      <c r="AI55" s="85" t="s">
        <v>1130</v>
      </c>
      <c r="AJ55" s="79" t="b">
        <v>0</v>
      </c>
      <c r="AK55" s="79">
        <v>0</v>
      </c>
      <c r="AL55" s="85" t="s">
        <v>1130</v>
      </c>
      <c r="AM55" s="79" t="s">
        <v>1155</v>
      </c>
      <c r="AN55" s="79" t="b">
        <v>0</v>
      </c>
      <c r="AO55" s="85" t="s">
        <v>1121</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247</v>
      </c>
      <c r="B56" s="64" t="s">
        <v>344</v>
      </c>
      <c r="C56" s="65" t="s">
        <v>3182</v>
      </c>
      <c r="D56" s="66">
        <v>3</v>
      </c>
      <c r="E56" s="67" t="s">
        <v>132</v>
      </c>
      <c r="F56" s="68">
        <v>32</v>
      </c>
      <c r="G56" s="65"/>
      <c r="H56" s="69"/>
      <c r="I56" s="70"/>
      <c r="J56" s="70"/>
      <c r="K56" s="34" t="s">
        <v>65</v>
      </c>
      <c r="L56" s="77">
        <v>56</v>
      </c>
      <c r="M56" s="77"/>
      <c r="N56" s="72"/>
      <c r="O56" s="79" t="s">
        <v>370</v>
      </c>
      <c r="P56" s="81">
        <v>43642.524097222224</v>
      </c>
      <c r="Q56" s="79" t="s">
        <v>409</v>
      </c>
      <c r="R56" s="82" t="s">
        <v>546</v>
      </c>
      <c r="S56" s="79" t="s">
        <v>555</v>
      </c>
      <c r="T56" s="79" t="s">
        <v>571</v>
      </c>
      <c r="U56" s="79"/>
      <c r="V56" s="82" t="s">
        <v>702</v>
      </c>
      <c r="W56" s="81">
        <v>43642.524097222224</v>
      </c>
      <c r="X56" s="82" t="s">
        <v>781</v>
      </c>
      <c r="Y56" s="79"/>
      <c r="Z56" s="79"/>
      <c r="AA56" s="85" t="s">
        <v>969</v>
      </c>
      <c r="AB56" s="85" t="s">
        <v>1121</v>
      </c>
      <c r="AC56" s="79" t="b">
        <v>0</v>
      </c>
      <c r="AD56" s="79">
        <v>1</v>
      </c>
      <c r="AE56" s="85" t="s">
        <v>1137</v>
      </c>
      <c r="AF56" s="79" t="b">
        <v>0</v>
      </c>
      <c r="AG56" s="79" t="s">
        <v>1149</v>
      </c>
      <c r="AH56" s="79"/>
      <c r="AI56" s="85" t="s">
        <v>1130</v>
      </c>
      <c r="AJ56" s="79" t="b">
        <v>0</v>
      </c>
      <c r="AK56" s="79">
        <v>0</v>
      </c>
      <c r="AL56" s="85" t="s">
        <v>1130</v>
      </c>
      <c r="AM56" s="79" t="s">
        <v>1155</v>
      </c>
      <c r="AN56" s="79" t="b">
        <v>0</v>
      </c>
      <c r="AO56" s="85" t="s">
        <v>1121</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247</v>
      </c>
      <c r="B57" s="64" t="s">
        <v>345</v>
      </c>
      <c r="C57" s="65" t="s">
        <v>3183</v>
      </c>
      <c r="D57" s="66">
        <v>10</v>
      </c>
      <c r="E57" s="67" t="s">
        <v>136</v>
      </c>
      <c r="F57" s="68">
        <v>28.285714285714285</v>
      </c>
      <c r="G57" s="65"/>
      <c r="H57" s="69"/>
      <c r="I57" s="70"/>
      <c r="J57" s="70"/>
      <c r="K57" s="34" t="s">
        <v>65</v>
      </c>
      <c r="L57" s="77">
        <v>57</v>
      </c>
      <c r="M57" s="77"/>
      <c r="N57" s="72"/>
      <c r="O57" s="79" t="s">
        <v>370</v>
      </c>
      <c r="P57" s="81">
        <v>43642.50288194444</v>
      </c>
      <c r="Q57" s="79" t="s">
        <v>407</v>
      </c>
      <c r="R57" s="82" t="s">
        <v>546</v>
      </c>
      <c r="S57" s="79" t="s">
        <v>555</v>
      </c>
      <c r="T57" s="79" t="s">
        <v>570</v>
      </c>
      <c r="U57" s="79"/>
      <c r="V57" s="82" t="s">
        <v>702</v>
      </c>
      <c r="W57" s="81">
        <v>43642.50288194444</v>
      </c>
      <c r="X57" s="82" t="s">
        <v>779</v>
      </c>
      <c r="Y57" s="79"/>
      <c r="Z57" s="79"/>
      <c r="AA57" s="85" t="s">
        <v>967</v>
      </c>
      <c r="AB57" s="85" t="s">
        <v>1119</v>
      </c>
      <c r="AC57" s="79" t="b">
        <v>0</v>
      </c>
      <c r="AD57" s="79">
        <v>0</v>
      </c>
      <c r="AE57" s="85" t="s">
        <v>1135</v>
      </c>
      <c r="AF57" s="79" t="b">
        <v>0</v>
      </c>
      <c r="AG57" s="79" t="s">
        <v>1149</v>
      </c>
      <c r="AH57" s="79"/>
      <c r="AI57" s="85" t="s">
        <v>1130</v>
      </c>
      <c r="AJ57" s="79" t="b">
        <v>0</v>
      </c>
      <c r="AK57" s="79">
        <v>0</v>
      </c>
      <c r="AL57" s="85" t="s">
        <v>1130</v>
      </c>
      <c r="AM57" s="79" t="s">
        <v>1155</v>
      </c>
      <c r="AN57" s="79" t="b">
        <v>0</v>
      </c>
      <c r="AO57" s="85" t="s">
        <v>1119</v>
      </c>
      <c r="AP57" s="79" t="s">
        <v>176</v>
      </c>
      <c r="AQ57" s="79">
        <v>0</v>
      </c>
      <c r="AR57" s="79">
        <v>0</v>
      </c>
      <c r="AS57" s="79"/>
      <c r="AT57" s="79"/>
      <c r="AU57" s="79"/>
      <c r="AV57" s="79"/>
      <c r="AW57" s="79"/>
      <c r="AX57" s="79"/>
      <c r="AY57" s="79"/>
      <c r="AZ57" s="79"/>
      <c r="BA57">
        <v>2</v>
      </c>
      <c r="BB57" s="78" t="str">
        <f>REPLACE(INDEX(GroupVertices[Group],MATCH(Edges[[#This Row],[Vertex 1]],GroupVertices[Vertex],0)),1,1,"")</f>
        <v>5</v>
      </c>
      <c r="BC57" s="78" t="str">
        <f>REPLACE(INDEX(GroupVertices[Group],MATCH(Edges[[#This Row],[Vertex 2]],GroupVertices[Vertex],0)),1,1,"")</f>
        <v>5</v>
      </c>
      <c r="BD57" s="48">
        <v>0</v>
      </c>
      <c r="BE57" s="49">
        <v>0</v>
      </c>
      <c r="BF57" s="48">
        <v>1</v>
      </c>
      <c r="BG57" s="49">
        <v>4.545454545454546</v>
      </c>
      <c r="BH57" s="48">
        <v>0</v>
      </c>
      <c r="BI57" s="49">
        <v>0</v>
      </c>
      <c r="BJ57" s="48">
        <v>21</v>
      </c>
      <c r="BK57" s="49">
        <v>95.45454545454545</v>
      </c>
      <c r="BL57" s="48">
        <v>22</v>
      </c>
    </row>
    <row r="58" spans="1:64" ht="15">
      <c r="A58" s="64" t="s">
        <v>247</v>
      </c>
      <c r="B58" s="64" t="s">
        <v>345</v>
      </c>
      <c r="C58" s="65" t="s">
        <v>3183</v>
      </c>
      <c r="D58" s="66">
        <v>10</v>
      </c>
      <c r="E58" s="67" t="s">
        <v>136</v>
      </c>
      <c r="F58" s="68">
        <v>28.285714285714285</v>
      </c>
      <c r="G58" s="65"/>
      <c r="H58" s="69"/>
      <c r="I58" s="70"/>
      <c r="J58" s="70"/>
      <c r="K58" s="34" t="s">
        <v>65</v>
      </c>
      <c r="L58" s="77">
        <v>58</v>
      </c>
      <c r="M58" s="77"/>
      <c r="N58" s="72"/>
      <c r="O58" s="79" t="s">
        <v>370</v>
      </c>
      <c r="P58" s="81">
        <v>43642.52570601852</v>
      </c>
      <c r="Q58" s="79" t="s">
        <v>410</v>
      </c>
      <c r="R58" s="82" t="s">
        <v>546</v>
      </c>
      <c r="S58" s="79" t="s">
        <v>555</v>
      </c>
      <c r="T58" s="79" t="s">
        <v>572</v>
      </c>
      <c r="U58" s="79"/>
      <c r="V58" s="82" t="s">
        <v>702</v>
      </c>
      <c r="W58" s="81">
        <v>43642.52570601852</v>
      </c>
      <c r="X58" s="82" t="s">
        <v>782</v>
      </c>
      <c r="Y58" s="79"/>
      <c r="Z58" s="79"/>
      <c r="AA58" s="85" t="s">
        <v>970</v>
      </c>
      <c r="AB58" s="85" t="s">
        <v>1122</v>
      </c>
      <c r="AC58" s="79" t="b">
        <v>0</v>
      </c>
      <c r="AD58" s="79">
        <v>1</v>
      </c>
      <c r="AE58" s="85" t="s">
        <v>1138</v>
      </c>
      <c r="AF58" s="79" t="b">
        <v>0</v>
      </c>
      <c r="AG58" s="79" t="s">
        <v>1149</v>
      </c>
      <c r="AH58" s="79"/>
      <c r="AI58" s="85" t="s">
        <v>1130</v>
      </c>
      <c r="AJ58" s="79" t="b">
        <v>0</v>
      </c>
      <c r="AK58" s="79">
        <v>0</v>
      </c>
      <c r="AL58" s="85" t="s">
        <v>1130</v>
      </c>
      <c r="AM58" s="79" t="s">
        <v>1155</v>
      </c>
      <c r="AN58" s="79" t="b">
        <v>0</v>
      </c>
      <c r="AO58" s="85" t="s">
        <v>1122</v>
      </c>
      <c r="AP58" s="79" t="s">
        <v>176</v>
      </c>
      <c r="AQ58" s="79">
        <v>0</v>
      </c>
      <c r="AR58" s="79">
        <v>0</v>
      </c>
      <c r="AS58" s="79"/>
      <c r="AT58" s="79"/>
      <c r="AU58" s="79"/>
      <c r="AV58" s="79"/>
      <c r="AW58" s="79"/>
      <c r="AX58" s="79"/>
      <c r="AY58" s="79"/>
      <c r="AZ58" s="79"/>
      <c r="BA58">
        <v>2</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247</v>
      </c>
      <c r="B59" s="64" t="s">
        <v>346</v>
      </c>
      <c r="C59" s="65" t="s">
        <v>3183</v>
      </c>
      <c r="D59" s="66">
        <v>10</v>
      </c>
      <c r="E59" s="67" t="s">
        <v>136</v>
      </c>
      <c r="F59" s="68">
        <v>28.285714285714285</v>
      </c>
      <c r="G59" s="65"/>
      <c r="H59" s="69"/>
      <c r="I59" s="70"/>
      <c r="J59" s="70"/>
      <c r="K59" s="34" t="s">
        <v>65</v>
      </c>
      <c r="L59" s="77">
        <v>59</v>
      </c>
      <c r="M59" s="77"/>
      <c r="N59" s="72"/>
      <c r="O59" s="79" t="s">
        <v>369</v>
      </c>
      <c r="P59" s="81">
        <v>43642.510833333334</v>
      </c>
      <c r="Q59" s="79" t="s">
        <v>411</v>
      </c>
      <c r="R59" s="82" t="s">
        <v>546</v>
      </c>
      <c r="S59" s="79" t="s">
        <v>555</v>
      </c>
      <c r="T59" s="79" t="s">
        <v>569</v>
      </c>
      <c r="U59" s="79"/>
      <c r="V59" s="82" t="s">
        <v>702</v>
      </c>
      <c r="W59" s="81">
        <v>43642.510833333334</v>
      </c>
      <c r="X59" s="82" t="s">
        <v>783</v>
      </c>
      <c r="Y59" s="79"/>
      <c r="Z59" s="79"/>
      <c r="AA59" s="85" t="s">
        <v>971</v>
      </c>
      <c r="AB59" s="85" t="s">
        <v>1123</v>
      </c>
      <c r="AC59" s="79" t="b">
        <v>0</v>
      </c>
      <c r="AD59" s="79">
        <v>0</v>
      </c>
      <c r="AE59" s="85" t="s">
        <v>1138</v>
      </c>
      <c r="AF59" s="79" t="b">
        <v>0</v>
      </c>
      <c r="AG59" s="79" t="s">
        <v>1149</v>
      </c>
      <c r="AH59" s="79"/>
      <c r="AI59" s="85" t="s">
        <v>1130</v>
      </c>
      <c r="AJ59" s="79" t="b">
        <v>0</v>
      </c>
      <c r="AK59" s="79">
        <v>0</v>
      </c>
      <c r="AL59" s="85" t="s">
        <v>1130</v>
      </c>
      <c r="AM59" s="79" t="s">
        <v>1155</v>
      </c>
      <c r="AN59" s="79" t="b">
        <v>0</v>
      </c>
      <c r="AO59" s="85" t="s">
        <v>1123</v>
      </c>
      <c r="AP59" s="79" t="s">
        <v>176</v>
      </c>
      <c r="AQ59" s="79">
        <v>0</v>
      </c>
      <c r="AR59" s="79">
        <v>0</v>
      </c>
      <c r="AS59" s="79"/>
      <c r="AT59" s="79"/>
      <c r="AU59" s="79"/>
      <c r="AV59" s="79"/>
      <c r="AW59" s="79"/>
      <c r="AX59" s="79"/>
      <c r="AY59" s="79"/>
      <c r="AZ59" s="79"/>
      <c r="BA59">
        <v>2</v>
      </c>
      <c r="BB59" s="78" t="str">
        <f>REPLACE(INDEX(GroupVertices[Group],MATCH(Edges[[#This Row],[Vertex 1]],GroupVertices[Vertex],0)),1,1,"")</f>
        <v>5</v>
      </c>
      <c r="BC59" s="78" t="str">
        <f>REPLACE(INDEX(GroupVertices[Group],MATCH(Edges[[#This Row],[Vertex 2]],GroupVertices[Vertex],0)),1,1,"")</f>
        <v>5</v>
      </c>
      <c r="BD59" s="48">
        <v>2</v>
      </c>
      <c r="BE59" s="49">
        <v>6.451612903225806</v>
      </c>
      <c r="BF59" s="48">
        <v>0</v>
      </c>
      <c r="BG59" s="49">
        <v>0</v>
      </c>
      <c r="BH59" s="48">
        <v>0</v>
      </c>
      <c r="BI59" s="49">
        <v>0</v>
      </c>
      <c r="BJ59" s="48">
        <v>29</v>
      </c>
      <c r="BK59" s="49">
        <v>93.54838709677419</v>
      </c>
      <c r="BL59" s="48">
        <v>31</v>
      </c>
    </row>
    <row r="60" spans="1:64" ht="15">
      <c r="A60" s="64" t="s">
        <v>247</v>
      </c>
      <c r="B60" s="64" t="s">
        <v>346</v>
      </c>
      <c r="C60" s="65" t="s">
        <v>3183</v>
      </c>
      <c r="D60" s="66">
        <v>10</v>
      </c>
      <c r="E60" s="67" t="s">
        <v>136</v>
      </c>
      <c r="F60" s="68">
        <v>28.285714285714285</v>
      </c>
      <c r="G60" s="65"/>
      <c r="H60" s="69"/>
      <c r="I60" s="70"/>
      <c r="J60" s="70"/>
      <c r="K60" s="34" t="s">
        <v>65</v>
      </c>
      <c r="L60" s="77">
        <v>60</v>
      </c>
      <c r="M60" s="77"/>
      <c r="N60" s="72"/>
      <c r="O60" s="79" t="s">
        <v>369</v>
      </c>
      <c r="P60" s="81">
        <v>43642.52570601852</v>
      </c>
      <c r="Q60" s="79" t="s">
        <v>410</v>
      </c>
      <c r="R60" s="82" t="s">
        <v>546</v>
      </c>
      <c r="S60" s="79" t="s">
        <v>555</v>
      </c>
      <c r="T60" s="79" t="s">
        <v>572</v>
      </c>
      <c r="U60" s="79"/>
      <c r="V60" s="82" t="s">
        <v>702</v>
      </c>
      <c r="W60" s="81">
        <v>43642.52570601852</v>
      </c>
      <c r="X60" s="82" t="s">
        <v>782</v>
      </c>
      <c r="Y60" s="79"/>
      <c r="Z60" s="79"/>
      <c r="AA60" s="85" t="s">
        <v>970</v>
      </c>
      <c r="AB60" s="85" t="s">
        <v>1122</v>
      </c>
      <c r="AC60" s="79" t="b">
        <v>0</v>
      </c>
      <c r="AD60" s="79">
        <v>1</v>
      </c>
      <c r="AE60" s="85" t="s">
        <v>1138</v>
      </c>
      <c r="AF60" s="79" t="b">
        <v>0</v>
      </c>
      <c r="AG60" s="79" t="s">
        <v>1149</v>
      </c>
      <c r="AH60" s="79"/>
      <c r="AI60" s="85" t="s">
        <v>1130</v>
      </c>
      <c r="AJ60" s="79" t="b">
        <v>0</v>
      </c>
      <c r="AK60" s="79">
        <v>0</v>
      </c>
      <c r="AL60" s="85" t="s">
        <v>1130</v>
      </c>
      <c r="AM60" s="79" t="s">
        <v>1155</v>
      </c>
      <c r="AN60" s="79" t="b">
        <v>0</v>
      </c>
      <c r="AO60" s="85" t="s">
        <v>1122</v>
      </c>
      <c r="AP60" s="79" t="s">
        <v>176</v>
      </c>
      <c r="AQ60" s="79">
        <v>0</v>
      </c>
      <c r="AR60" s="79">
        <v>0</v>
      </c>
      <c r="AS60" s="79"/>
      <c r="AT60" s="79"/>
      <c r="AU60" s="79"/>
      <c r="AV60" s="79"/>
      <c r="AW60" s="79"/>
      <c r="AX60" s="79"/>
      <c r="AY60" s="79"/>
      <c r="AZ60" s="79"/>
      <c r="BA60">
        <v>2</v>
      </c>
      <c r="BB60" s="78" t="str">
        <f>REPLACE(INDEX(GroupVertices[Group],MATCH(Edges[[#This Row],[Vertex 1]],GroupVertices[Vertex],0)),1,1,"")</f>
        <v>5</v>
      </c>
      <c r="BC60" s="78" t="str">
        <f>REPLACE(INDEX(GroupVertices[Group],MATCH(Edges[[#This Row],[Vertex 2]],GroupVertices[Vertex],0)),1,1,"")</f>
        <v>5</v>
      </c>
      <c r="BD60" s="48">
        <v>0</v>
      </c>
      <c r="BE60" s="49">
        <v>0</v>
      </c>
      <c r="BF60" s="48">
        <v>0</v>
      </c>
      <c r="BG60" s="49">
        <v>0</v>
      </c>
      <c r="BH60" s="48">
        <v>0</v>
      </c>
      <c r="BI60" s="49">
        <v>0</v>
      </c>
      <c r="BJ60" s="48">
        <v>12</v>
      </c>
      <c r="BK60" s="49">
        <v>100</v>
      </c>
      <c r="BL60" s="48">
        <v>12</v>
      </c>
    </row>
    <row r="61" spans="1:64" ht="15">
      <c r="A61" s="64" t="s">
        <v>247</v>
      </c>
      <c r="B61" s="64" t="s">
        <v>347</v>
      </c>
      <c r="C61" s="65" t="s">
        <v>3182</v>
      </c>
      <c r="D61" s="66">
        <v>3</v>
      </c>
      <c r="E61" s="67" t="s">
        <v>132</v>
      </c>
      <c r="F61" s="68">
        <v>32</v>
      </c>
      <c r="G61" s="65"/>
      <c r="H61" s="69"/>
      <c r="I61" s="70"/>
      <c r="J61" s="70"/>
      <c r="K61" s="34" t="s">
        <v>65</v>
      </c>
      <c r="L61" s="77">
        <v>61</v>
      </c>
      <c r="M61" s="77"/>
      <c r="N61" s="72"/>
      <c r="O61" s="79" t="s">
        <v>370</v>
      </c>
      <c r="P61" s="81">
        <v>43642.5262037037</v>
      </c>
      <c r="Q61" s="79" t="s">
        <v>412</v>
      </c>
      <c r="R61" s="82" t="s">
        <v>546</v>
      </c>
      <c r="S61" s="79" t="s">
        <v>555</v>
      </c>
      <c r="T61" s="79" t="s">
        <v>573</v>
      </c>
      <c r="U61" s="79"/>
      <c r="V61" s="82" t="s">
        <v>702</v>
      </c>
      <c r="W61" s="81">
        <v>43642.5262037037</v>
      </c>
      <c r="X61" s="82" t="s">
        <v>784</v>
      </c>
      <c r="Y61" s="79"/>
      <c r="Z61" s="79"/>
      <c r="AA61" s="85" t="s">
        <v>972</v>
      </c>
      <c r="AB61" s="85" t="s">
        <v>1124</v>
      </c>
      <c r="AC61" s="79" t="b">
        <v>0</v>
      </c>
      <c r="AD61" s="79">
        <v>0</v>
      </c>
      <c r="AE61" s="85" t="s">
        <v>1137</v>
      </c>
      <c r="AF61" s="79" t="b">
        <v>0</v>
      </c>
      <c r="AG61" s="79" t="s">
        <v>1149</v>
      </c>
      <c r="AH61" s="79"/>
      <c r="AI61" s="85" t="s">
        <v>1130</v>
      </c>
      <c r="AJ61" s="79" t="b">
        <v>0</v>
      </c>
      <c r="AK61" s="79">
        <v>0</v>
      </c>
      <c r="AL61" s="85" t="s">
        <v>1130</v>
      </c>
      <c r="AM61" s="79" t="s">
        <v>1155</v>
      </c>
      <c r="AN61" s="79" t="b">
        <v>0</v>
      </c>
      <c r="AO61" s="85" t="s">
        <v>1124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247</v>
      </c>
      <c r="B62" s="64" t="s">
        <v>348</v>
      </c>
      <c r="C62" s="65" t="s">
        <v>3183</v>
      </c>
      <c r="D62" s="66">
        <v>10</v>
      </c>
      <c r="E62" s="67" t="s">
        <v>136</v>
      </c>
      <c r="F62" s="68">
        <v>28.285714285714285</v>
      </c>
      <c r="G62" s="65"/>
      <c r="H62" s="69"/>
      <c r="I62" s="70"/>
      <c r="J62" s="70"/>
      <c r="K62" s="34" t="s">
        <v>65</v>
      </c>
      <c r="L62" s="77">
        <v>62</v>
      </c>
      <c r="M62" s="77"/>
      <c r="N62" s="72"/>
      <c r="O62" s="79" t="s">
        <v>369</v>
      </c>
      <c r="P62" s="81">
        <v>43642.524097222224</v>
      </c>
      <c r="Q62" s="79" t="s">
        <v>409</v>
      </c>
      <c r="R62" s="82" t="s">
        <v>546</v>
      </c>
      <c r="S62" s="79" t="s">
        <v>555</v>
      </c>
      <c r="T62" s="79" t="s">
        <v>571</v>
      </c>
      <c r="U62" s="79"/>
      <c r="V62" s="82" t="s">
        <v>702</v>
      </c>
      <c r="W62" s="81">
        <v>43642.524097222224</v>
      </c>
      <c r="X62" s="82" t="s">
        <v>781</v>
      </c>
      <c r="Y62" s="79"/>
      <c r="Z62" s="79"/>
      <c r="AA62" s="85" t="s">
        <v>969</v>
      </c>
      <c r="AB62" s="85" t="s">
        <v>1121</v>
      </c>
      <c r="AC62" s="79" t="b">
        <v>0</v>
      </c>
      <c r="AD62" s="79">
        <v>1</v>
      </c>
      <c r="AE62" s="85" t="s">
        <v>1137</v>
      </c>
      <c r="AF62" s="79" t="b">
        <v>0</v>
      </c>
      <c r="AG62" s="79" t="s">
        <v>1149</v>
      </c>
      <c r="AH62" s="79"/>
      <c r="AI62" s="85" t="s">
        <v>1130</v>
      </c>
      <c r="AJ62" s="79" t="b">
        <v>0</v>
      </c>
      <c r="AK62" s="79">
        <v>0</v>
      </c>
      <c r="AL62" s="85" t="s">
        <v>1130</v>
      </c>
      <c r="AM62" s="79" t="s">
        <v>1155</v>
      </c>
      <c r="AN62" s="79" t="b">
        <v>0</v>
      </c>
      <c r="AO62" s="85" t="s">
        <v>1121</v>
      </c>
      <c r="AP62" s="79" t="s">
        <v>176</v>
      </c>
      <c r="AQ62" s="79">
        <v>0</v>
      </c>
      <c r="AR62" s="79">
        <v>0</v>
      </c>
      <c r="AS62" s="79"/>
      <c r="AT62" s="79"/>
      <c r="AU62" s="79"/>
      <c r="AV62" s="79"/>
      <c r="AW62" s="79"/>
      <c r="AX62" s="79"/>
      <c r="AY62" s="79"/>
      <c r="AZ62" s="79"/>
      <c r="BA62">
        <v>2</v>
      </c>
      <c r="BB62" s="78" t="str">
        <f>REPLACE(INDEX(GroupVertices[Group],MATCH(Edges[[#This Row],[Vertex 1]],GroupVertices[Vertex],0)),1,1,"")</f>
        <v>5</v>
      </c>
      <c r="BC62" s="78" t="str">
        <f>REPLACE(INDEX(GroupVertices[Group],MATCH(Edges[[#This Row],[Vertex 2]],GroupVertices[Vertex],0)),1,1,"")</f>
        <v>5</v>
      </c>
      <c r="BD62" s="48">
        <v>0</v>
      </c>
      <c r="BE62" s="49">
        <v>0</v>
      </c>
      <c r="BF62" s="48">
        <v>0</v>
      </c>
      <c r="BG62" s="49">
        <v>0</v>
      </c>
      <c r="BH62" s="48">
        <v>0</v>
      </c>
      <c r="BI62" s="49">
        <v>0</v>
      </c>
      <c r="BJ62" s="48">
        <v>24</v>
      </c>
      <c r="BK62" s="49">
        <v>100</v>
      </c>
      <c r="BL62" s="48">
        <v>24</v>
      </c>
    </row>
    <row r="63" spans="1:64" ht="15">
      <c r="A63" s="64" t="s">
        <v>247</v>
      </c>
      <c r="B63" s="64" t="s">
        <v>348</v>
      </c>
      <c r="C63" s="65" t="s">
        <v>3183</v>
      </c>
      <c r="D63" s="66">
        <v>10</v>
      </c>
      <c r="E63" s="67" t="s">
        <v>136</v>
      </c>
      <c r="F63" s="68">
        <v>28.285714285714285</v>
      </c>
      <c r="G63" s="65"/>
      <c r="H63" s="69"/>
      <c r="I63" s="70"/>
      <c r="J63" s="70"/>
      <c r="K63" s="34" t="s">
        <v>65</v>
      </c>
      <c r="L63" s="77">
        <v>63</v>
      </c>
      <c r="M63" s="77"/>
      <c r="N63" s="72"/>
      <c r="O63" s="79" t="s">
        <v>369</v>
      </c>
      <c r="P63" s="81">
        <v>43642.5262037037</v>
      </c>
      <c r="Q63" s="79" t="s">
        <v>412</v>
      </c>
      <c r="R63" s="82" t="s">
        <v>546</v>
      </c>
      <c r="S63" s="79" t="s">
        <v>555</v>
      </c>
      <c r="T63" s="79" t="s">
        <v>573</v>
      </c>
      <c r="U63" s="79"/>
      <c r="V63" s="82" t="s">
        <v>702</v>
      </c>
      <c r="W63" s="81">
        <v>43642.5262037037</v>
      </c>
      <c r="X63" s="82" t="s">
        <v>784</v>
      </c>
      <c r="Y63" s="79"/>
      <c r="Z63" s="79"/>
      <c r="AA63" s="85" t="s">
        <v>972</v>
      </c>
      <c r="AB63" s="85" t="s">
        <v>1124</v>
      </c>
      <c r="AC63" s="79" t="b">
        <v>0</v>
      </c>
      <c r="AD63" s="79">
        <v>0</v>
      </c>
      <c r="AE63" s="85" t="s">
        <v>1137</v>
      </c>
      <c r="AF63" s="79" t="b">
        <v>0</v>
      </c>
      <c r="AG63" s="79" t="s">
        <v>1149</v>
      </c>
      <c r="AH63" s="79"/>
      <c r="AI63" s="85" t="s">
        <v>1130</v>
      </c>
      <c r="AJ63" s="79" t="b">
        <v>0</v>
      </c>
      <c r="AK63" s="79">
        <v>0</v>
      </c>
      <c r="AL63" s="85" t="s">
        <v>1130</v>
      </c>
      <c r="AM63" s="79" t="s">
        <v>1155</v>
      </c>
      <c r="AN63" s="79" t="b">
        <v>0</v>
      </c>
      <c r="AO63" s="85" t="s">
        <v>1124</v>
      </c>
      <c r="AP63" s="79" t="s">
        <v>176</v>
      </c>
      <c r="AQ63" s="79">
        <v>0</v>
      </c>
      <c r="AR63" s="79">
        <v>0</v>
      </c>
      <c r="AS63" s="79"/>
      <c r="AT63" s="79"/>
      <c r="AU63" s="79"/>
      <c r="AV63" s="79"/>
      <c r="AW63" s="79"/>
      <c r="AX63" s="79"/>
      <c r="AY63" s="79"/>
      <c r="AZ63" s="79"/>
      <c r="BA63">
        <v>2</v>
      </c>
      <c r="BB63" s="78" t="str">
        <f>REPLACE(INDEX(GroupVertices[Group],MATCH(Edges[[#This Row],[Vertex 1]],GroupVertices[Vertex],0)),1,1,"")</f>
        <v>5</v>
      </c>
      <c r="BC63" s="78" t="str">
        <f>REPLACE(INDEX(GroupVertices[Group],MATCH(Edges[[#This Row],[Vertex 2]],GroupVertices[Vertex],0)),1,1,"")</f>
        <v>5</v>
      </c>
      <c r="BD63" s="48">
        <v>1</v>
      </c>
      <c r="BE63" s="49">
        <v>5</v>
      </c>
      <c r="BF63" s="48">
        <v>0</v>
      </c>
      <c r="BG63" s="49">
        <v>0</v>
      </c>
      <c r="BH63" s="48">
        <v>0</v>
      </c>
      <c r="BI63" s="49">
        <v>0</v>
      </c>
      <c r="BJ63" s="48">
        <v>19</v>
      </c>
      <c r="BK63" s="49">
        <v>95</v>
      </c>
      <c r="BL63" s="48">
        <v>20</v>
      </c>
    </row>
    <row r="64" spans="1:64" ht="15">
      <c r="A64" s="64" t="s">
        <v>247</v>
      </c>
      <c r="B64" s="64" t="s">
        <v>247</v>
      </c>
      <c r="C64" s="65" t="s">
        <v>3182</v>
      </c>
      <c r="D64" s="66">
        <v>3</v>
      </c>
      <c r="E64" s="67" t="s">
        <v>132</v>
      </c>
      <c r="F64" s="68">
        <v>32</v>
      </c>
      <c r="G64" s="65"/>
      <c r="H64" s="69"/>
      <c r="I64" s="70"/>
      <c r="J64" s="70"/>
      <c r="K64" s="34" t="s">
        <v>65</v>
      </c>
      <c r="L64" s="77">
        <v>64</v>
      </c>
      <c r="M64" s="77"/>
      <c r="N64" s="72"/>
      <c r="O64" s="79" t="s">
        <v>176</v>
      </c>
      <c r="P64" s="81">
        <v>43642.50506944444</v>
      </c>
      <c r="Q64" s="79" t="s">
        <v>413</v>
      </c>
      <c r="R64" s="79" t="s">
        <v>547</v>
      </c>
      <c r="S64" s="79" t="s">
        <v>556</v>
      </c>
      <c r="T64" s="79" t="s">
        <v>574</v>
      </c>
      <c r="U64" s="79"/>
      <c r="V64" s="82" t="s">
        <v>702</v>
      </c>
      <c r="W64" s="81">
        <v>43642.50506944444</v>
      </c>
      <c r="X64" s="82" t="s">
        <v>785</v>
      </c>
      <c r="Y64" s="79"/>
      <c r="Z64" s="79"/>
      <c r="AA64" s="85" t="s">
        <v>973</v>
      </c>
      <c r="AB64" s="79"/>
      <c r="AC64" s="79" t="b">
        <v>0</v>
      </c>
      <c r="AD64" s="79">
        <v>0</v>
      </c>
      <c r="AE64" s="85" t="s">
        <v>1130</v>
      </c>
      <c r="AF64" s="79" t="b">
        <v>1</v>
      </c>
      <c r="AG64" s="79" t="s">
        <v>1149</v>
      </c>
      <c r="AH64" s="79"/>
      <c r="AI64" s="85" t="s">
        <v>1122</v>
      </c>
      <c r="AJ64" s="79" t="b">
        <v>0</v>
      </c>
      <c r="AK64" s="79">
        <v>0</v>
      </c>
      <c r="AL64" s="85" t="s">
        <v>1130</v>
      </c>
      <c r="AM64" s="79" t="s">
        <v>1155</v>
      </c>
      <c r="AN64" s="79" t="b">
        <v>0</v>
      </c>
      <c r="AO64" s="85" t="s">
        <v>973</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3</v>
      </c>
      <c r="BE64" s="49">
        <v>8.333333333333334</v>
      </c>
      <c r="BF64" s="48">
        <v>1</v>
      </c>
      <c r="BG64" s="49">
        <v>2.7777777777777777</v>
      </c>
      <c r="BH64" s="48">
        <v>0</v>
      </c>
      <c r="BI64" s="49">
        <v>0</v>
      </c>
      <c r="BJ64" s="48">
        <v>32</v>
      </c>
      <c r="BK64" s="49">
        <v>88.88888888888889</v>
      </c>
      <c r="BL64" s="48">
        <v>36</v>
      </c>
    </row>
    <row r="65" spans="1:64" ht="15">
      <c r="A65" s="64" t="s">
        <v>248</v>
      </c>
      <c r="B65" s="64" t="s">
        <v>248</v>
      </c>
      <c r="C65" s="65" t="s">
        <v>3184</v>
      </c>
      <c r="D65" s="66">
        <v>10</v>
      </c>
      <c r="E65" s="67" t="s">
        <v>136</v>
      </c>
      <c r="F65" s="68">
        <v>24.57142857142857</v>
      </c>
      <c r="G65" s="65"/>
      <c r="H65" s="69"/>
      <c r="I65" s="70"/>
      <c r="J65" s="70"/>
      <c r="K65" s="34" t="s">
        <v>65</v>
      </c>
      <c r="L65" s="77">
        <v>65</v>
      </c>
      <c r="M65" s="77"/>
      <c r="N65" s="72"/>
      <c r="O65" s="79" t="s">
        <v>176</v>
      </c>
      <c r="P65" s="81">
        <v>43641.06259259259</v>
      </c>
      <c r="Q65" s="79" t="s">
        <v>414</v>
      </c>
      <c r="R65" s="79"/>
      <c r="S65" s="79"/>
      <c r="T65" s="79" t="s">
        <v>575</v>
      </c>
      <c r="U65" s="82" t="s">
        <v>603</v>
      </c>
      <c r="V65" s="82" t="s">
        <v>603</v>
      </c>
      <c r="W65" s="81">
        <v>43641.06259259259</v>
      </c>
      <c r="X65" s="82" t="s">
        <v>786</v>
      </c>
      <c r="Y65" s="79"/>
      <c r="Z65" s="79"/>
      <c r="AA65" s="85" t="s">
        <v>974</v>
      </c>
      <c r="AB65" s="79"/>
      <c r="AC65" s="79" t="b">
        <v>0</v>
      </c>
      <c r="AD65" s="79">
        <v>10</v>
      </c>
      <c r="AE65" s="85" t="s">
        <v>1130</v>
      </c>
      <c r="AF65" s="79" t="b">
        <v>0</v>
      </c>
      <c r="AG65" s="79" t="s">
        <v>1149</v>
      </c>
      <c r="AH65" s="79"/>
      <c r="AI65" s="85" t="s">
        <v>1130</v>
      </c>
      <c r="AJ65" s="79" t="b">
        <v>0</v>
      </c>
      <c r="AK65" s="79">
        <v>0</v>
      </c>
      <c r="AL65" s="85" t="s">
        <v>1130</v>
      </c>
      <c r="AM65" s="79" t="s">
        <v>1155</v>
      </c>
      <c r="AN65" s="79" t="b">
        <v>0</v>
      </c>
      <c r="AO65" s="85" t="s">
        <v>974</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8</v>
      </c>
      <c r="BK65" s="49">
        <v>100</v>
      </c>
      <c r="BL65" s="48">
        <v>8</v>
      </c>
    </row>
    <row r="66" spans="1:64" ht="15">
      <c r="A66" s="64" t="s">
        <v>248</v>
      </c>
      <c r="B66" s="64" t="s">
        <v>248</v>
      </c>
      <c r="C66" s="65" t="s">
        <v>3184</v>
      </c>
      <c r="D66" s="66">
        <v>10</v>
      </c>
      <c r="E66" s="67" t="s">
        <v>136</v>
      </c>
      <c r="F66" s="68">
        <v>24.57142857142857</v>
      </c>
      <c r="G66" s="65"/>
      <c r="H66" s="69"/>
      <c r="I66" s="70"/>
      <c r="J66" s="70"/>
      <c r="K66" s="34" t="s">
        <v>65</v>
      </c>
      <c r="L66" s="77">
        <v>66</v>
      </c>
      <c r="M66" s="77"/>
      <c r="N66" s="72"/>
      <c r="O66" s="79" t="s">
        <v>176</v>
      </c>
      <c r="P66" s="81">
        <v>43641.77644675926</v>
      </c>
      <c r="Q66" s="79" t="s">
        <v>415</v>
      </c>
      <c r="R66" s="79"/>
      <c r="S66" s="79"/>
      <c r="T66" s="79" t="s">
        <v>575</v>
      </c>
      <c r="U66" s="82" t="s">
        <v>604</v>
      </c>
      <c r="V66" s="82" t="s">
        <v>604</v>
      </c>
      <c r="W66" s="81">
        <v>43641.77644675926</v>
      </c>
      <c r="X66" s="82" t="s">
        <v>787</v>
      </c>
      <c r="Y66" s="79"/>
      <c r="Z66" s="79"/>
      <c r="AA66" s="85" t="s">
        <v>975</v>
      </c>
      <c r="AB66" s="85" t="s">
        <v>974</v>
      </c>
      <c r="AC66" s="79" t="b">
        <v>0</v>
      </c>
      <c r="AD66" s="79">
        <v>4</v>
      </c>
      <c r="AE66" s="85" t="s">
        <v>1139</v>
      </c>
      <c r="AF66" s="79" t="b">
        <v>0</v>
      </c>
      <c r="AG66" s="79" t="s">
        <v>1149</v>
      </c>
      <c r="AH66" s="79"/>
      <c r="AI66" s="85" t="s">
        <v>1130</v>
      </c>
      <c r="AJ66" s="79" t="b">
        <v>0</v>
      </c>
      <c r="AK66" s="79">
        <v>0</v>
      </c>
      <c r="AL66" s="85" t="s">
        <v>1130</v>
      </c>
      <c r="AM66" s="79" t="s">
        <v>1153</v>
      </c>
      <c r="AN66" s="79" t="b">
        <v>0</v>
      </c>
      <c r="AO66" s="85" t="s">
        <v>974</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6</v>
      </c>
      <c r="BK66" s="49">
        <v>100</v>
      </c>
      <c r="BL66" s="48">
        <v>6</v>
      </c>
    </row>
    <row r="67" spans="1:64" ht="15">
      <c r="A67" s="64" t="s">
        <v>248</v>
      </c>
      <c r="B67" s="64" t="s">
        <v>248</v>
      </c>
      <c r="C67" s="65" t="s">
        <v>3184</v>
      </c>
      <c r="D67" s="66">
        <v>10</v>
      </c>
      <c r="E67" s="67" t="s">
        <v>136</v>
      </c>
      <c r="F67" s="68">
        <v>24.57142857142857</v>
      </c>
      <c r="G67" s="65"/>
      <c r="H67" s="69"/>
      <c r="I67" s="70"/>
      <c r="J67" s="70"/>
      <c r="K67" s="34" t="s">
        <v>65</v>
      </c>
      <c r="L67" s="77">
        <v>67</v>
      </c>
      <c r="M67" s="77"/>
      <c r="N67" s="72"/>
      <c r="O67" s="79" t="s">
        <v>176</v>
      </c>
      <c r="P67" s="81">
        <v>43642.55726851852</v>
      </c>
      <c r="Q67" s="79" t="s">
        <v>416</v>
      </c>
      <c r="R67" s="79"/>
      <c r="S67" s="79"/>
      <c r="T67" s="79" t="s">
        <v>559</v>
      </c>
      <c r="U67" s="82" t="s">
        <v>605</v>
      </c>
      <c r="V67" s="82" t="s">
        <v>605</v>
      </c>
      <c r="W67" s="81">
        <v>43642.55726851852</v>
      </c>
      <c r="X67" s="82" t="s">
        <v>788</v>
      </c>
      <c r="Y67" s="79"/>
      <c r="Z67" s="79"/>
      <c r="AA67" s="85" t="s">
        <v>976</v>
      </c>
      <c r="AB67" s="79"/>
      <c r="AC67" s="79" t="b">
        <v>0</v>
      </c>
      <c r="AD67" s="79">
        <v>2</v>
      </c>
      <c r="AE67" s="85" t="s">
        <v>1130</v>
      </c>
      <c r="AF67" s="79" t="b">
        <v>0</v>
      </c>
      <c r="AG67" s="79" t="s">
        <v>1152</v>
      </c>
      <c r="AH67" s="79"/>
      <c r="AI67" s="85" t="s">
        <v>1130</v>
      </c>
      <c r="AJ67" s="79" t="b">
        <v>0</v>
      </c>
      <c r="AK67" s="79">
        <v>0</v>
      </c>
      <c r="AL67" s="85" t="s">
        <v>1130</v>
      </c>
      <c r="AM67" s="79" t="s">
        <v>1153</v>
      </c>
      <c r="AN67" s="79" t="b">
        <v>0</v>
      </c>
      <c r="AO67" s="85" t="s">
        <v>976</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v>
      </c>
      <c r="BK67" s="49">
        <v>100</v>
      </c>
      <c r="BL67" s="48">
        <v>2</v>
      </c>
    </row>
    <row r="68" spans="1:64" ht="15">
      <c r="A68" s="64" t="s">
        <v>249</v>
      </c>
      <c r="B68" s="64" t="s">
        <v>297</v>
      </c>
      <c r="C68" s="65" t="s">
        <v>3182</v>
      </c>
      <c r="D68" s="66">
        <v>3</v>
      </c>
      <c r="E68" s="67" t="s">
        <v>132</v>
      </c>
      <c r="F68" s="68">
        <v>32</v>
      </c>
      <c r="G68" s="65"/>
      <c r="H68" s="69"/>
      <c r="I68" s="70"/>
      <c r="J68" s="70"/>
      <c r="K68" s="34" t="s">
        <v>65</v>
      </c>
      <c r="L68" s="77">
        <v>68</v>
      </c>
      <c r="M68" s="77"/>
      <c r="N68" s="72"/>
      <c r="O68" s="79" t="s">
        <v>370</v>
      </c>
      <c r="P68" s="81">
        <v>43642.56244212963</v>
      </c>
      <c r="Q68" s="79" t="s">
        <v>417</v>
      </c>
      <c r="R68" s="79"/>
      <c r="S68" s="79"/>
      <c r="T68" s="79" t="s">
        <v>559</v>
      </c>
      <c r="U68" s="79"/>
      <c r="V68" s="82" t="s">
        <v>703</v>
      </c>
      <c r="W68" s="81">
        <v>43642.56244212963</v>
      </c>
      <c r="X68" s="82" t="s">
        <v>789</v>
      </c>
      <c r="Y68" s="79"/>
      <c r="Z68" s="79"/>
      <c r="AA68" s="85" t="s">
        <v>977</v>
      </c>
      <c r="AB68" s="79"/>
      <c r="AC68" s="79" t="b">
        <v>0</v>
      </c>
      <c r="AD68" s="79">
        <v>0</v>
      </c>
      <c r="AE68" s="85" t="s">
        <v>1130</v>
      </c>
      <c r="AF68" s="79" t="b">
        <v>0</v>
      </c>
      <c r="AG68" s="79" t="s">
        <v>1149</v>
      </c>
      <c r="AH68" s="79"/>
      <c r="AI68" s="85" t="s">
        <v>1130</v>
      </c>
      <c r="AJ68" s="79" t="b">
        <v>0</v>
      </c>
      <c r="AK68" s="79">
        <v>1</v>
      </c>
      <c r="AL68" s="85" t="s">
        <v>1048</v>
      </c>
      <c r="AM68" s="79" t="s">
        <v>1153</v>
      </c>
      <c r="AN68" s="79" t="b">
        <v>0</v>
      </c>
      <c r="AO68" s="85" t="s">
        <v>1048</v>
      </c>
      <c r="AP68" s="79" t="s">
        <v>176</v>
      </c>
      <c r="AQ68" s="79">
        <v>0</v>
      </c>
      <c r="AR68" s="79">
        <v>0</v>
      </c>
      <c r="AS68" s="79"/>
      <c r="AT68" s="79"/>
      <c r="AU68" s="79"/>
      <c r="AV68" s="79"/>
      <c r="AW68" s="79"/>
      <c r="AX68" s="79"/>
      <c r="AY68" s="79"/>
      <c r="AZ68" s="79"/>
      <c r="BA68">
        <v>1</v>
      </c>
      <c r="BB68" s="78" t="str">
        <f>REPLACE(INDEX(GroupVertices[Group],MATCH(Edges[[#This Row],[Vertex 1]],GroupVertices[Vertex],0)),1,1,"")</f>
        <v>15</v>
      </c>
      <c r="BC68" s="78" t="str">
        <f>REPLACE(INDEX(GroupVertices[Group],MATCH(Edges[[#This Row],[Vertex 2]],GroupVertices[Vertex],0)),1,1,"")</f>
        <v>15</v>
      </c>
      <c r="BD68" s="48">
        <v>0</v>
      </c>
      <c r="BE68" s="49">
        <v>0</v>
      </c>
      <c r="BF68" s="48">
        <v>0</v>
      </c>
      <c r="BG68" s="49">
        <v>0</v>
      </c>
      <c r="BH68" s="48">
        <v>0</v>
      </c>
      <c r="BI68" s="49">
        <v>0</v>
      </c>
      <c r="BJ68" s="48">
        <v>22</v>
      </c>
      <c r="BK68" s="49">
        <v>100</v>
      </c>
      <c r="BL68" s="48">
        <v>22</v>
      </c>
    </row>
    <row r="69" spans="1:64" ht="15">
      <c r="A69" s="64" t="s">
        <v>250</v>
      </c>
      <c r="B69" s="64" t="s">
        <v>250</v>
      </c>
      <c r="C69" s="65" t="s">
        <v>3183</v>
      </c>
      <c r="D69" s="66">
        <v>10</v>
      </c>
      <c r="E69" s="67" t="s">
        <v>136</v>
      </c>
      <c r="F69" s="68">
        <v>28.285714285714285</v>
      </c>
      <c r="G69" s="65"/>
      <c r="H69" s="69"/>
      <c r="I69" s="70"/>
      <c r="J69" s="70"/>
      <c r="K69" s="34" t="s">
        <v>65</v>
      </c>
      <c r="L69" s="77">
        <v>69</v>
      </c>
      <c r="M69" s="77"/>
      <c r="N69" s="72"/>
      <c r="O69" s="79" t="s">
        <v>176</v>
      </c>
      <c r="P69" s="81">
        <v>43641.57219907407</v>
      </c>
      <c r="Q69" s="79" t="s">
        <v>418</v>
      </c>
      <c r="R69" s="79"/>
      <c r="S69" s="79"/>
      <c r="T69" s="79" t="s">
        <v>559</v>
      </c>
      <c r="U69" s="79"/>
      <c r="V69" s="82" t="s">
        <v>704</v>
      </c>
      <c r="W69" s="81">
        <v>43641.57219907407</v>
      </c>
      <c r="X69" s="82" t="s">
        <v>790</v>
      </c>
      <c r="Y69" s="79"/>
      <c r="Z69" s="79"/>
      <c r="AA69" s="85" t="s">
        <v>978</v>
      </c>
      <c r="AB69" s="85" t="s">
        <v>1125</v>
      </c>
      <c r="AC69" s="79" t="b">
        <v>0</v>
      </c>
      <c r="AD69" s="79">
        <v>9</v>
      </c>
      <c r="AE69" s="85" t="s">
        <v>1140</v>
      </c>
      <c r="AF69" s="79" t="b">
        <v>0</v>
      </c>
      <c r="AG69" s="79" t="s">
        <v>1149</v>
      </c>
      <c r="AH69" s="79"/>
      <c r="AI69" s="85" t="s">
        <v>1130</v>
      </c>
      <c r="AJ69" s="79" t="b">
        <v>0</v>
      </c>
      <c r="AK69" s="79">
        <v>0</v>
      </c>
      <c r="AL69" s="85" t="s">
        <v>1130</v>
      </c>
      <c r="AM69" s="79" t="s">
        <v>1153</v>
      </c>
      <c r="AN69" s="79" t="b">
        <v>0</v>
      </c>
      <c r="AO69" s="85" t="s">
        <v>1125</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1</v>
      </c>
      <c r="BE69" s="49">
        <v>12.5</v>
      </c>
      <c r="BF69" s="48">
        <v>0</v>
      </c>
      <c r="BG69" s="49">
        <v>0</v>
      </c>
      <c r="BH69" s="48">
        <v>0</v>
      </c>
      <c r="BI69" s="49">
        <v>0</v>
      </c>
      <c r="BJ69" s="48">
        <v>7</v>
      </c>
      <c r="BK69" s="49">
        <v>87.5</v>
      </c>
      <c r="BL69" s="48">
        <v>8</v>
      </c>
    </row>
    <row r="70" spans="1:64" ht="15">
      <c r="A70" s="64" t="s">
        <v>250</v>
      </c>
      <c r="B70" s="64" t="s">
        <v>250</v>
      </c>
      <c r="C70" s="65" t="s">
        <v>3183</v>
      </c>
      <c r="D70" s="66">
        <v>10</v>
      </c>
      <c r="E70" s="67" t="s">
        <v>136</v>
      </c>
      <c r="F70" s="68">
        <v>28.285714285714285</v>
      </c>
      <c r="G70" s="65"/>
      <c r="H70" s="69"/>
      <c r="I70" s="70"/>
      <c r="J70" s="70"/>
      <c r="K70" s="34" t="s">
        <v>65</v>
      </c>
      <c r="L70" s="77">
        <v>70</v>
      </c>
      <c r="M70" s="77"/>
      <c r="N70" s="72"/>
      <c r="O70" s="79" t="s">
        <v>176</v>
      </c>
      <c r="P70" s="81">
        <v>43642.58112268519</v>
      </c>
      <c r="Q70" s="79" t="s">
        <v>419</v>
      </c>
      <c r="R70" s="79"/>
      <c r="S70" s="79"/>
      <c r="T70" s="79" t="s">
        <v>559</v>
      </c>
      <c r="U70" s="79"/>
      <c r="V70" s="82" t="s">
        <v>704</v>
      </c>
      <c r="W70" s="81">
        <v>43642.58112268519</v>
      </c>
      <c r="X70" s="82" t="s">
        <v>791</v>
      </c>
      <c r="Y70" s="79"/>
      <c r="Z70" s="79"/>
      <c r="AA70" s="85" t="s">
        <v>979</v>
      </c>
      <c r="AB70" s="79"/>
      <c r="AC70" s="79" t="b">
        <v>0</v>
      </c>
      <c r="AD70" s="79">
        <v>5</v>
      </c>
      <c r="AE70" s="85" t="s">
        <v>1130</v>
      </c>
      <c r="AF70" s="79" t="b">
        <v>0</v>
      </c>
      <c r="AG70" s="79" t="s">
        <v>1149</v>
      </c>
      <c r="AH70" s="79"/>
      <c r="AI70" s="85" t="s">
        <v>1130</v>
      </c>
      <c r="AJ70" s="79" t="b">
        <v>0</v>
      </c>
      <c r="AK70" s="79">
        <v>0</v>
      </c>
      <c r="AL70" s="85" t="s">
        <v>1130</v>
      </c>
      <c r="AM70" s="79" t="s">
        <v>1153</v>
      </c>
      <c r="AN70" s="79" t="b">
        <v>0</v>
      </c>
      <c r="AO70" s="85" t="s">
        <v>979</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v>0</v>
      </c>
      <c r="BE70" s="49">
        <v>0</v>
      </c>
      <c r="BF70" s="48">
        <v>1</v>
      </c>
      <c r="BG70" s="49">
        <v>8.333333333333334</v>
      </c>
      <c r="BH70" s="48">
        <v>0</v>
      </c>
      <c r="BI70" s="49">
        <v>0</v>
      </c>
      <c r="BJ70" s="48">
        <v>11</v>
      </c>
      <c r="BK70" s="49">
        <v>91.66666666666667</v>
      </c>
      <c r="BL70" s="48">
        <v>12</v>
      </c>
    </row>
    <row r="71" spans="1:64" ht="15">
      <c r="A71" s="64" t="s">
        <v>251</v>
      </c>
      <c r="B71" s="64" t="s">
        <v>313</v>
      </c>
      <c r="C71" s="65" t="s">
        <v>3182</v>
      </c>
      <c r="D71" s="66">
        <v>3</v>
      </c>
      <c r="E71" s="67" t="s">
        <v>132</v>
      </c>
      <c r="F71" s="68">
        <v>32</v>
      </c>
      <c r="G71" s="65"/>
      <c r="H71" s="69"/>
      <c r="I71" s="70"/>
      <c r="J71" s="70"/>
      <c r="K71" s="34" t="s">
        <v>65</v>
      </c>
      <c r="L71" s="77">
        <v>71</v>
      </c>
      <c r="M71" s="77"/>
      <c r="N71" s="72"/>
      <c r="O71" s="79" t="s">
        <v>370</v>
      </c>
      <c r="P71" s="81">
        <v>43642.60423611111</v>
      </c>
      <c r="Q71" s="79" t="s">
        <v>398</v>
      </c>
      <c r="R71" s="79"/>
      <c r="S71" s="79"/>
      <c r="T71" s="79" t="s">
        <v>559</v>
      </c>
      <c r="U71" s="82" t="s">
        <v>598</v>
      </c>
      <c r="V71" s="82" t="s">
        <v>598</v>
      </c>
      <c r="W71" s="81">
        <v>43642.60423611111</v>
      </c>
      <c r="X71" s="82" t="s">
        <v>792</v>
      </c>
      <c r="Y71" s="79"/>
      <c r="Z71" s="79"/>
      <c r="AA71" s="85" t="s">
        <v>980</v>
      </c>
      <c r="AB71" s="79"/>
      <c r="AC71" s="79" t="b">
        <v>0</v>
      </c>
      <c r="AD71" s="79">
        <v>0</v>
      </c>
      <c r="AE71" s="85" t="s">
        <v>1130</v>
      </c>
      <c r="AF71" s="79" t="b">
        <v>0</v>
      </c>
      <c r="AG71" s="79" t="s">
        <v>1149</v>
      </c>
      <c r="AH71" s="79"/>
      <c r="AI71" s="85" t="s">
        <v>1130</v>
      </c>
      <c r="AJ71" s="79" t="b">
        <v>0</v>
      </c>
      <c r="AK71" s="79">
        <v>3</v>
      </c>
      <c r="AL71" s="85" t="s">
        <v>1071</v>
      </c>
      <c r="AM71" s="79" t="s">
        <v>1155</v>
      </c>
      <c r="AN71" s="79" t="b">
        <v>0</v>
      </c>
      <c r="AO71" s="85" t="s">
        <v>1071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20</v>
      </c>
      <c r="BF71" s="48">
        <v>0</v>
      </c>
      <c r="BG71" s="49">
        <v>0</v>
      </c>
      <c r="BH71" s="48">
        <v>0</v>
      </c>
      <c r="BI71" s="49">
        <v>0</v>
      </c>
      <c r="BJ71" s="48">
        <v>4</v>
      </c>
      <c r="BK71" s="49">
        <v>80</v>
      </c>
      <c r="BL71" s="48">
        <v>5</v>
      </c>
    </row>
    <row r="72" spans="1:64" ht="15">
      <c r="A72" s="64" t="s">
        <v>252</v>
      </c>
      <c r="B72" s="64" t="s">
        <v>252</v>
      </c>
      <c r="C72" s="65" t="s">
        <v>3182</v>
      </c>
      <c r="D72" s="66">
        <v>3</v>
      </c>
      <c r="E72" s="67" t="s">
        <v>132</v>
      </c>
      <c r="F72" s="68">
        <v>32</v>
      </c>
      <c r="G72" s="65"/>
      <c r="H72" s="69"/>
      <c r="I72" s="70"/>
      <c r="J72" s="70"/>
      <c r="K72" s="34" t="s">
        <v>65</v>
      </c>
      <c r="L72" s="77">
        <v>72</v>
      </c>
      <c r="M72" s="77"/>
      <c r="N72" s="72"/>
      <c r="O72" s="79" t="s">
        <v>176</v>
      </c>
      <c r="P72" s="81">
        <v>43642.622453703705</v>
      </c>
      <c r="Q72" s="79" t="s">
        <v>420</v>
      </c>
      <c r="R72" s="79"/>
      <c r="S72" s="79"/>
      <c r="T72" s="79" t="s">
        <v>559</v>
      </c>
      <c r="U72" s="82" t="s">
        <v>606</v>
      </c>
      <c r="V72" s="82" t="s">
        <v>606</v>
      </c>
      <c r="W72" s="81">
        <v>43642.622453703705</v>
      </c>
      <c r="X72" s="82" t="s">
        <v>793</v>
      </c>
      <c r="Y72" s="79"/>
      <c r="Z72" s="79"/>
      <c r="AA72" s="85" t="s">
        <v>981</v>
      </c>
      <c r="AB72" s="79"/>
      <c r="AC72" s="79" t="b">
        <v>0</v>
      </c>
      <c r="AD72" s="79">
        <v>11</v>
      </c>
      <c r="AE72" s="85" t="s">
        <v>1130</v>
      </c>
      <c r="AF72" s="79" t="b">
        <v>0</v>
      </c>
      <c r="AG72" s="79" t="s">
        <v>1149</v>
      </c>
      <c r="AH72" s="79"/>
      <c r="AI72" s="85" t="s">
        <v>1130</v>
      </c>
      <c r="AJ72" s="79" t="b">
        <v>0</v>
      </c>
      <c r="AK72" s="79">
        <v>0</v>
      </c>
      <c r="AL72" s="85" t="s">
        <v>1130</v>
      </c>
      <c r="AM72" s="79" t="s">
        <v>1153</v>
      </c>
      <c r="AN72" s="79" t="b">
        <v>0</v>
      </c>
      <c r="AO72" s="85" t="s">
        <v>981</v>
      </c>
      <c r="AP72" s="79" t="s">
        <v>176</v>
      </c>
      <c r="AQ72" s="79">
        <v>0</v>
      </c>
      <c r="AR72" s="79">
        <v>0</v>
      </c>
      <c r="AS72" s="79" t="s">
        <v>1171</v>
      </c>
      <c r="AT72" s="79"/>
      <c r="AU72" s="79"/>
      <c r="AV72" s="79" t="s">
        <v>1188</v>
      </c>
      <c r="AW72" s="79" t="s">
        <v>1201</v>
      </c>
      <c r="AX72" s="79" t="s">
        <v>1188</v>
      </c>
      <c r="AY72" s="79" t="s">
        <v>1217</v>
      </c>
      <c r="AZ72" s="82" t="s">
        <v>1223</v>
      </c>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3</v>
      </c>
      <c r="BK72" s="49">
        <v>100</v>
      </c>
      <c r="BL72" s="48">
        <v>3</v>
      </c>
    </row>
    <row r="73" spans="1:64" ht="15">
      <c r="A73" s="64" t="s">
        <v>253</v>
      </c>
      <c r="B73" s="64" t="s">
        <v>292</v>
      </c>
      <c r="C73" s="65" t="s">
        <v>3182</v>
      </c>
      <c r="D73" s="66">
        <v>3</v>
      </c>
      <c r="E73" s="67" t="s">
        <v>132</v>
      </c>
      <c r="F73" s="68">
        <v>32</v>
      </c>
      <c r="G73" s="65"/>
      <c r="H73" s="69"/>
      <c r="I73" s="70"/>
      <c r="J73" s="70"/>
      <c r="K73" s="34" t="s">
        <v>65</v>
      </c>
      <c r="L73" s="77">
        <v>73</v>
      </c>
      <c r="M73" s="77"/>
      <c r="N73" s="72"/>
      <c r="O73" s="79" t="s">
        <v>370</v>
      </c>
      <c r="P73" s="81">
        <v>43642.62336805555</v>
      </c>
      <c r="Q73" s="79" t="s">
        <v>421</v>
      </c>
      <c r="R73" s="79"/>
      <c r="S73" s="79"/>
      <c r="T73" s="79" t="s">
        <v>559</v>
      </c>
      <c r="U73" s="82" t="s">
        <v>607</v>
      </c>
      <c r="V73" s="82" t="s">
        <v>607</v>
      </c>
      <c r="W73" s="81">
        <v>43642.62336805555</v>
      </c>
      <c r="X73" s="82" t="s">
        <v>794</v>
      </c>
      <c r="Y73" s="79"/>
      <c r="Z73" s="79"/>
      <c r="AA73" s="85" t="s">
        <v>982</v>
      </c>
      <c r="AB73" s="79"/>
      <c r="AC73" s="79" t="b">
        <v>0</v>
      </c>
      <c r="AD73" s="79">
        <v>0</v>
      </c>
      <c r="AE73" s="85" t="s">
        <v>1130</v>
      </c>
      <c r="AF73" s="79" t="b">
        <v>0</v>
      </c>
      <c r="AG73" s="79" t="s">
        <v>1149</v>
      </c>
      <c r="AH73" s="79"/>
      <c r="AI73" s="85" t="s">
        <v>1130</v>
      </c>
      <c r="AJ73" s="79" t="b">
        <v>0</v>
      </c>
      <c r="AK73" s="79">
        <v>1</v>
      </c>
      <c r="AL73" s="85" t="s">
        <v>1040</v>
      </c>
      <c r="AM73" s="79" t="s">
        <v>1161</v>
      </c>
      <c r="AN73" s="79" t="b">
        <v>0</v>
      </c>
      <c r="AO73" s="85" t="s">
        <v>1040</v>
      </c>
      <c r="AP73" s="79" t="s">
        <v>176</v>
      </c>
      <c r="AQ73" s="79">
        <v>0</v>
      </c>
      <c r="AR73" s="79">
        <v>0</v>
      </c>
      <c r="AS73" s="79"/>
      <c r="AT73" s="79"/>
      <c r="AU73" s="79"/>
      <c r="AV73" s="79"/>
      <c r="AW73" s="79"/>
      <c r="AX73" s="79"/>
      <c r="AY73" s="79"/>
      <c r="AZ73" s="79"/>
      <c r="BA73">
        <v>1</v>
      </c>
      <c r="BB73" s="78" t="str">
        <f>REPLACE(INDEX(GroupVertices[Group],MATCH(Edges[[#This Row],[Vertex 1]],GroupVertices[Vertex],0)),1,1,"")</f>
        <v>14</v>
      </c>
      <c r="BC73" s="78" t="str">
        <f>REPLACE(INDEX(GroupVertices[Group],MATCH(Edges[[#This Row],[Vertex 2]],GroupVertices[Vertex],0)),1,1,"")</f>
        <v>14</v>
      </c>
      <c r="BD73" s="48">
        <v>0</v>
      </c>
      <c r="BE73" s="49">
        <v>0</v>
      </c>
      <c r="BF73" s="48">
        <v>0</v>
      </c>
      <c r="BG73" s="49">
        <v>0</v>
      </c>
      <c r="BH73" s="48">
        <v>0</v>
      </c>
      <c r="BI73" s="49">
        <v>0</v>
      </c>
      <c r="BJ73" s="48">
        <v>14</v>
      </c>
      <c r="BK73" s="49">
        <v>100</v>
      </c>
      <c r="BL73" s="48">
        <v>14</v>
      </c>
    </row>
    <row r="74" spans="1:64" ht="15">
      <c r="A74" s="64" t="s">
        <v>254</v>
      </c>
      <c r="B74" s="64" t="s">
        <v>254</v>
      </c>
      <c r="C74" s="65" t="s">
        <v>3183</v>
      </c>
      <c r="D74" s="66">
        <v>10</v>
      </c>
      <c r="E74" s="67" t="s">
        <v>136</v>
      </c>
      <c r="F74" s="68">
        <v>28.285714285714285</v>
      </c>
      <c r="G74" s="65"/>
      <c r="H74" s="69"/>
      <c r="I74" s="70"/>
      <c r="J74" s="70"/>
      <c r="K74" s="34" t="s">
        <v>65</v>
      </c>
      <c r="L74" s="77">
        <v>74</v>
      </c>
      <c r="M74" s="77"/>
      <c r="N74" s="72"/>
      <c r="O74" s="79" t="s">
        <v>176</v>
      </c>
      <c r="P74" s="81">
        <v>43640.909375</v>
      </c>
      <c r="Q74" s="79" t="s">
        <v>422</v>
      </c>
      <c r="R74" s="79"/>
      <c r="S74" s="79"/>
      <c r="T74" s="79" t="s">
        <v>559</v>
      </c>
      <c r="U74" s="79"/>
      <c r="V74" s="82" t="s">
        <v>705</v>
      </c>
      <c r="W74" s="81">
        <v>43640.909375</v>
      </c>
      <c r="X74" s="82" t="s">
        <v>795</v>
      </c>
      <c r="Y74" s="79"/>
      <c r="Z74" s="79"/>
      <c r="AA74" s="85" t="s">
        <v>983</v>
      </c>
      <c r="AB74" s="79"/>
      <c r="AC74" s="79" t="b">
        <v>0</v>
      </c>
      <c r="AD74" s="79">
        <v>7</v>
      </c>
      <c r="AE74" s="85" t="s">
        <v>1130</v>
      </c>
      <c r="AF74" s="79" t="b">
        <v>0</v>
      </c>
      <c r="AG74" s="79" t="s">
        <v>1149</v>
      </c>
      <c r="AH74" s="79"/>
      <c r="AI74" s="85" t="s">
        <v>1130</v>
      </c>
      <c r="AJ74" s="79" t="b">
        <v>0</v>
      </c>
      <c r="AK74" s="79">
        <v>0</v>
      </c>
      <c r="AL74" s="85" t="s">
        <v>1130</v>
      </c>
      <c r="AM74" s="79" t="s">
        <v>1160</v>
      </c>
      <c r="AN74" s="79" t="b">
        <v>0</v>
      </c>
      <c r="AO74" s="85" t="s">
        <v>983</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2</v>
      </c>
      <c r="BE74" s="49">
        <v>8</v>
      </c>
      <c r="BF74" s="48">
        <v>0</v>
      </c>
      <c r="BG74" s="49">
        <v>0</v>
      </c>
      <c r="BH74" s="48">
        <v>0</v>
      </c>
      <c r="BI74" s="49">
        <v>0</v>
      </c>
      <c r="BJ74" s="48">
        <v>23</v>
      </c>
      <c r="BK74" s="49">
        <v>92</v>
      </c>
      <c r="BL74" s="48">
        <v>25</v>
      </c>
    </row>
    <row r="75" spans="1:64" ht="15">
      <c r="A75" s="64" t="s">
        <v>254</v>
      </c>
      <c r="B75" s="64" t="s">
        <v>254</v>
      </c>
      <c r="C75" s="65" t="s">
        <v>3183</v>
      </c>
      <c r="D75" s="66">
        <v>10</v>
      </c>
      <c r="E75" s="67" t="s">
        <v>136</v>
      </c>
      <c r="F75" s="68">
        <v>28.285714285714285</v>
      </c>
      <c r="G75" s="65"/>
      <c r="H75" s="69"/>
      <c r="I75" s="70"/>
      <c r="J75" s="70"/>
      <c r="K75" s="34" t="s">
        <v>65</v>
      </c>
      <c r="L75" s="77">
        <v>75</v>
      </c>
      <c r="M75" s="77"/>
      <c r="N75" s="72"/>
      <c r="O75" s="79" t="s">
        <v>176</v>
      </c>
      <c r="P75" s="81">
        <v>43642.629849537036</v>
      </c>
      <c r="Q75" s="79" t="s">
        <v>423</v>
      </c>
      <c r="R75" s="79"/>
      <c r="S75" s="79"/>
      <c r="T75" s="79" t="s">
        <v>576</v>
      </c>
      <c r="U75" s="82" t="s">
        <v>608</v>
      </c>
      <c r="V75" s="82" t="s">
        <v>608</v>
      </c>
      <c r="W75" s="81">
        <v>43642.629849537036</v>
      </c>
      <c r="X75" s="82" t="s">
        <v>796</v>
      </c>
      <c r="Y75" s="79"/>
      <c r="Z75" s="79"/>
      <c r="AA75" s="85" t="s">
        <v>984</v>
      </c>
      <c r="AB75" s="79"/>
      <c r="AC75" s="79" t="b">
        <v>0</v>
      </c>
      <c r="AD75" s="79">
        <v>1</v>
      </c>
      <c r="AE75" s="85" t="s">
        <v>1130</v>
      </c>
      <c r="AF75" s="79" t="b">
        <v>0</v>
      </c>
      <c r="AG75" s="79" t="s">
        <v>1149</v>
      </c>
      <c r="AH75" s="79"/>
      <c r="AI75" s="85" t="s">
        <v>1130</v>
      </c>
      <c r="AJ75" s="79" t="b">
        <v>0</v>
      </c>
      <c r="AK75" s="79">
        <v>0</v>
      </c>
      <c r="AL75" s="85" t="s">
        <v>1130</v>
      </c>
      <c r="AM75" s="79" t="s">
        <v>1155</v>
      </c>
      <c r="AN75" s="79" t="b">
        <v>0</v>
      </c>
      <c r="AO75" s="85" t="s">
        <v>984</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6.666666666666667</v>
      </c>
      <c r="BF75" s="48">
        <v>0</v>
      </c>
      <c r="BG75" s="49">
        <v>0</v>
      </c>
      <c r="BH75" s="48">
        <v>0</v>
      </c>
      <c r="BI75" s="49">
        <v>0</v>
      </c>
      <c r="BJ75" s="48">
        <v>14</v>
      </c>
      <c r="BK75" s="49">
        <v>93.33333333333333</v>
      </c>
      <c r="BL75" s="48">
        <v>15</v>
      </c>
    </row>
    <row r="76" spans="1:64" ht="15">
      <c r="A76" s="64" t="s">
        <v>255</v>
      </c>
      <c r="B76" s="64" t="s">
        <v>255</v>
      </c>
      <c r="C76" s="65" t="s">
        <v>3182</v>
      </c>
      <c r="D76" s="66">
        <v>3</v>
      </c>
      <c r="E76" s="67" t="s">
        <v>132</v>
      </c>
      <c r="F76" s="68">
        <v>32</v>
      </c>
      <c r="G76" s="65"/>
      <c r="H76" s="69"/>
      <c r="I76" s="70"/>
      <c r="J76" s="70"/>
      <c r="K76" s="34" t="s">
        <v>65</v>
      </c>
      <c r="L76" s="77">
        <v>76</v>
      </c>
      <c r="M76" s="77"/>
      <c r="N76" s="72"/>
      <c r="O76" s="79" t="s">
        <v>176</v>
      </c>
      <c r="P76" s="81">
        <v>43642.63575231482</v>
      </c>
      <c r="Q76" s="79" t="s">
        <v>424</v>
      </c>
      <c r="R76" s="79"/>
      <c r="S76" s="79"/>
      <c r="T76" s="79" t="s">
        <v>559</v>
      </c>
      <c r="U76" s="82" t="s">
        <v>609</v>
      </c>
      <c r="V76" s="82" t="s">
        <v>609</v>
      </c>
      <c r="W76" s="81">
        <v>43642.63575231482</v>
      </c>
      <c r="X76" s="82" t="s">
        <v>797</v>
      </c>
      <c r="Y76" s="79"/>
      <c r="Z76" s="79"/>
      <c r="AA76" s="85" t="s">
        <v>985</v>
      </c>
      <c r="AB76" s="79"/>
      <c r="AC76" s="79" t="b">
        <v>0</v>
      </c>
      <c r="AD76" s="79">
        <v>6</v>
      </c>
      <c r="AE76" s="85" t="s">
        <v>1130</v>
      </c>
      <c r="AF76" s="79" t="b">
        <v>0</v>
      </c>
      <c r="AG76" s="79" t="s">
        <v>1149</v>
      </c>
      <c r="AH76" s="79"/>
      <c r="AI76" s="85" t="s">
        <v>1130</v>
      </c>
      <c r="AJ76" s="79" t="b">
        <v>0</v>
      </c>
      <c r="AK76" s="79">
        <v>0</v>
      </c>
      <c r="AL76" s="85" t="s">
        <v>1130</v>
      </c>
      <c r="AM76" s="79" t="s">
        <v>1153</v>
      </c>
      <c r="AN76" s="79" t="b">
        <v>0</v>
      </c>
      <c r="AO76" s="85" t="s">
        <v>985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9</v>
      </c>
      <c r="BK76" s="49">
        <v>100</v>
      </c>
      <c r="BL76" s="48">
        <v>9</v>
      </c>
    </row>
    <row r="77" spans="1:64" ht="15">
      <c r="A77" s="64" t="s">
        <v>256</v>
      </c>
      <c r="B77" s="64" t="s">
        <v>256</v>
      </c>
      <c r="C77" s="65" t="s">
        <v>3182</v>
      </c>
      <c r="D77" s="66">
        <v>3</v>
      </c>
      <c r="E77" s="67" t="s">
        <v>132</v>
      </c>
      <c r="F77" s="68">
        <v>32</v>
      </c>
      <c r="G77" s="65"/>
      <c r="H77" s="69"/>
      <c r="I77" s="70"/>
      <c r="J77" s="70"/>
      <c r="K77" s="34" t="s">
        <v>65</v>
      </c>
      <c r="L77" s="77">
        <v>77</v>
      </c>
      <c r="M77" s="77"/>
      <c r="N77" s="72"/>
      <c r="O77" s="79" t="s">
        <v>176</v>
      </c>
      <c r="P77" s="81">
        <v>43642.64240740741</v>
      </c>
      <c r="Q77" s="79" t="s">
        <v>425</v>
      </c>
      <c r="R77" s="79"/>
      <c r="S77" s="79"/>
      <c r="T77" s="79" t="s">
        <v>559</v>
      </c>
      <c r="U77" s="82" t="s">
        <v>610</v>
      </c>
      <c r="V77" s="82" t="s">
        <v>610</v>
      </c>
      <c r="W77" s="81">
        <v>43642.64240740741</v>
      </c>
      <c r="X77" s="82" t="s">
        <v>798</v>
      </c>
      <c r="Y77" s="79"/>
      <c r="Z77" s="79"/>
      <c r="AA77" s="85" t="s">
        <v>986</v>
      </c>
      <c r="AB77" s="79"/>
      <c r="AC77" s="79" t="b">
        <v>0</v>
      </c>
      <c r="AD77" s="79">
        <v>0</v>
      </c>
      <c r="AE77" s="85" t="s">
        <v>1130</v>
      </c>
      <c r="AF77" s="79" t="b">
        <v>0</v>
      </c>
      <c r="AG77" s="79" t="s">
        <v>1149</v>
      </c>
      <c r="AH77" s="79"/>
      <c r="AI77" s="85" t="s">
        <v>1130</v>
      </c>
      <c r="AJ77" s="79" t="b">
        <v>0</v>
      </c>
      <c r="AK77" s="79">
        <v>0</v>
      </c>
      <c r="AL77" s="85" t="s">
        <v>1130</v>
      </c>
      <c r="AM77" s="79" t="s">
        <v>1153</v>
      </c>
      <c r="AN77" s="79" t="b">
        <v>0</v>
      </c>
      <c r="AO77" s="85" t="s">
        <v>986</v>
      </c>
      <c r="AP77" s="79" t="s">
        <v>176</v>
      </c>
      <c r="AQ77" s="79">
        <v>0</v>
      </c>
      <c r="AR77" s="79">
        <v>0</v>
      </c>
      <c r="AS77" s="79" t="s">
        <v>1172</v>
      </c>
      <c r="AT77" s="79" t="s">
        <v>1180</v>
      </c>
      <c r="AU77" s="79" t="s">
        <v>1182</v>
      </c>
      <c r="AV77" s="79" t="s">
        <v>1189</v>
      </c>
      <c r="AW77" s="79" t="s">
        <v>1202</v>
      </c>
      <c r="AX77" s="79" t="s">
        <v>1212</v>
      </c>
      <c r="AY77" s="79" t="s">
        <v>1216</v>
      </c>
      <c r="AZ77" s="82" t="s">
        <v>1224</v>
      </c>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8</v>
      </c>
      <c r="BK77" s="49">
        <v>100</v>
      </c>
      <c r="BL77" s="48">
        <v>8</v>
      </c>
    </row>
    <row r="78" spans="1:64" ht="15">
      <c r="A78" s="64" t="s">
        <v>257</v>
      </c>
      <c r="B78" s="64" t="s">
        <v>257</v>
      </c>
      <c r="C78" s="65" t="s">
        <v>3182</v>
      </c>
      <c r="D78" s="66">
        <v>3</v>
      </c>
      <c r="E78" s="67" t="s">
        <v>132</v>
      </c>
      <c r="F78" s="68">
        <v>32</v>
      </c>
      <c r="G78" s="65"/>
      <c r="H78" s="69"/>
      <c r="I78" s="70"/>
      <c r="J78" s="70"/>
      <c r="K78" s="34" t="s">
        <v>65</v>
      </c>
      <c r="L78" s="77">
        <v>78</v>
      </c>
      <c r="M78" s="77"/>
      <c r="N78" s="72"/>
      <c r="O78" s="79" t="s">
        <v>176</v>
      </c>
      <c r="P78" s="81">
        <v>43642.643275462964</v>
      </c>
      <c r="Q78" s="79" t="s">
        <v>426</v>
      </c>
      <c r="R78" s="79"/>
      <c r="S78" s="79"/>
      <c r="T78" s="79" t="s">
        <v>559</v>
      </c>
      <c r="U78" s="82" t="s">
        <v>611</v>
      </c>
      <c r="V78" s="82" t="s">
        <v>611</v>
      </c>
      <c r="W78" s="81">
        <v>43642.643275462964</v>
      </c>
      <c r="X78" s="82" t="s">
        <v>799</v>
      </c>
      <c r="Y78" s="79"/>
      <c r="Z78" s="79"/>
      <c r="AA78" s="85" t="s">
        <v>987</v>
      </c>
      <c r="AB78" s="79"/>
      <c r="AC78" s="79" t="b">
        <v>0</v>
      </c>
      <c r="AD78" s="79">
        <v>9</v>
      </c>
      <c r="AE78" s="85" t="s">
        <v>1130</v>
      </c>
      <c r="AF78" s="79" t="b">
        <v>0</v>
      </c>
      <c r="AG78" s="79" t="s">
        <v>1149</v>
      </c>
      <c r="AH78" s="79"/>
      <c r="AI78" s="85" t="s">
        <v>1130</v>
      </c>
      <c r="AJ78" s="79" t="b">
        <v>0</v>
      </c>
      <c r="AK78" s="79">
        <v>0</v>
      </c>
      <c r="AL78" s="85" t="s">
        <v>1130</v>
      </c>
      <c r="AM78" s="79" t="s">
        <v>1153</v>
      </c>
      <c r="AN78" s="79" t="b">
        <v>0</v>
      </c>
      <c r="AO78" s="85" t="s">
        <v>987</v>
      </c>
      <c r="AP78" s="79" t="s">
        <v>176</v>
      </c>
      <c r="AQ78" s="79">
        <v>0</v>
      </c>
      <c r="AR78" s="79">
        <v>0</v>
      </c>
      <c r="AS78" s="79" t="s">
        <v>1171</v>
      </c>
      <c r="AT78" s="79"/>
      <c r="AU78" s="79"/>
      <c r="AV78" s="79" t="s">
        <v>1188</v>
      </c>
      <c r="AW78" s="79" t="s">
        <v>1201</v>
      </c>
      <c r="AX78" s="79" t="s">
        <v>1188</v>
      </c>
      <c r="AY78" s="79" t="s">
        <v>1217</v>
      </c>
      <c r="AZ78" s="82" t="s">
        <v>1223</v>
      </c>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4</v>
      </c>
      <c r="BK78" s="49">
        <v>100</v>
      </c>
      <c r="BL78" s="48">
        <v>4</v>
      </c>
    </row>
    <row r="79" spans="1:64" ht="15">
      <c r="A79" s="64" t="s">
        <v>258</v>
      </c>
      <c r="B79" s="64" t="s">
        <v>349</v>
      </c>
      <c r="C79" s="65" t="s">
        <v>3182</v>
      </c>
      <c r="D79" s="66">
        <v>3</v>
      </c>
      <c r="E79" s="67" t="s">
        <v>132</v>
      </c>
      <c r="F79" s="68">
        <v>32</v>
      </c>
      <c r="G79" s="65"/>
      <c r="H79" s="69"/>
      <c r="I79" s="70"/>
      <c r="J79" s="70"/>
      <c r="K79" s="34" t="s">
        <v>65</v>
      </c>
      <c r="L79" s="77">
        <v>79</v>
      </c>
      <c r="M79" s="77"/>
      <c r="N79" s="72"/>
      <c r="O79" s="79" t="s">
        <v>370</v>
      </c>
      <c r="P79" s="81">
        <v>43642.64493055556</v>
      </c>
      <c r="Q79" s="79" t="s">
        <v>427</v>
      </c>
      <c r="R79" s="79"/>
      <c r="S79" s="79"/>
      <c r="T79" s="79" t="s">
        <v>575</v>
      </c>
      <c r="U79" s="82" t="s">
        <v>612</v>
      </c>
      <c r="V79" s="82" t="s">
        <v>612</v>
      </c>
      <c r="W79" s="81">
        <v>43642.64493055556</v>
      </c>
      <c r="X79" s="82" t="s">
        <v>800</v>
      </c>
      <c r="Y79" s="79"/>
      <c r="Z79" s="79"/>
      <c r="AA79" s="85" t="s">
        <v>988</v>
      </c>
      <c r="AB79" s="79"/>
      <c r="AC79" s="79" t="b">
        <v>0</v>
      </c>
      <c r="AD79" s="79">
        <v>7</v>
      </c>
      <c r="AE79" s="85" t="s">
        <v>1130</v>
      </c>
      <c r="AF79" s="79" t="b">
        <v>0</v>
      </c>
      <c r="AG79" s="79" t="s">
        <v>1149</v>
      </c>
      <c r="AH79" s="79"/>
      <c r="AI79" s="85" t="s">
        <v>1130</v>
      </c>
      <c r="AJ79" s="79" t="b">
        <v>0</v>
      </c>
      <c r="AK79" s="79">
        <v>0</v>
      </c>
      <c r="AL79" s="85" t="s">
        <v>1130</v>
      </c>
      <c r="AM79" s="79" t="s">
        <v>1153</v>
      </c>
      <c r="AN79" s="79" t="b">
        <v>0</v>
      </c>
      <c r="AO79" s="85" t="s">
        <v>988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3</v>
      </c>
      <c r="BE79" s="49">
        <v>17.647058823529413</v>
      </c>
      <c r="BF79" s="48">
        <v>0</v>
      </c>
      <c r="BG79" s="49">
        <v>0</v>
      </c>
      <c r="BH79" s="48">
        <v>0</v>
      </c>
      <c r="BI79" s="49">
        <v>0</v>
      </c>
      <c r="BJ79" s="48">
        <v>14</v>
      </c>
      <c r="BK79" s="49">
        <v>82.3529411764706</v>
      </c>
      <c r="BL79" s="48">
        <v>17</v>
      </c>
    </row>
    <row r="80" spans="1:64" ht="15">
      <c r="A80" s="64" t="s">
        <v>258</v>
      </c>
      <c r="B80" s="64" t="s">
        <v>336</v>
      </c>
      <c r="C80" s="65" t="s">
        <v>3182</v>
      </c>
      <c r="D80" s="66">
        <v>3</v>
      </c>
      <c r="E80" s="67" t="s">
        <v>132</v>
      </c>
      <c r="F80" s="68">
        <v>32</v>
      </c>
      <c r="G80" s="65"/>
      <c r="H80" s="69"/>
      <c r="I80" s="70"/>
      <c r="J80" s="70"/>
      <c r="K80" s="34" t="s">
        <v>65</v>
      </c>
      <c r="L80" s="77">
        <v>80</v>
      </c>
      <c r="M80" s="77"/>
      <c r="N80" s="72"/>
      <c r="O80" s="79" t="s">
        <v>370</v>
      </c>
      <c r="P80" s="81">
        <v>43642.64493055556</v>
      </c>
      <c r="Q80" s="79" t="s">
        <v>427</v>
      </c>
      <c r="R80" s="79"/>
      <c r="S80" s="79"/>
      <c r="T80" s="79" t="s">
        <v>575</v>
      </c>
      <c r="U80" s="82" t="s">
        <v>612</v>
      </c>
      <c r="V80" s="82" t="s">
        <v>612</v>
      </c>
      <c r="W80" s="81">
        <v>43642.64493055556</v>
      </c>
      <c r="X80" s="82" t="s">
        <v>800</v>
      </c>
      <c r="Y80" s="79"/>
      <c r="Z80" s="79"/>
      <c r="AA80" s="85" t="s">
        <v>988</v>
      </c>
      <c r="AB80" s="79"/>
      <c r="AC80" s="79" t="b">
        <v>0</v>
      </c>
      <c r="AD80" s="79">
        <v>7</v>
      </c>
      <c r="AE80" s="85" t="s">
        <v>1130</v>
      </c>
      <c r="AF80" s="79" t="b">
        <v>0</v>
      </c>
      <c r="AG80" s="79" t="s">
        <v>1149</v>
      </c>
      <c r="AH80" s="79"/>
      <c r="AI80" s="85" t="s">
        <v>1130</v>
      </c>
      <c r="AJ80" s="79" t="b">
        <v>0</v>
      </c>
      <c r="AK80" s="79">
        <v>0</v>
      </c>
      <c r="AL80" s="85" t="s">
        <v>1130</v>
      </c>
      <c r="AM80" s="79" t="s">
        <v>1153</v>
      </c>
      <c r="AN80" s="79" t="b">
        <v>0</v>
      </c>
      <c r="AO80" s="85" t="s">
        <v>988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259</v>
      </c>
      <c r="B81" s="64" t="s">
        <v>259</v>
      </c>
      <c r="C81" s="65" t="s">
        <v>3183</v>
      </c>
      <c r="D81" s="66">
        <v>10</v>
      </c>
      <c r="E81" s="67" t="s">
        <v>136</v>
      </c>
      <c r="F81" s="68">
        <v>28.285714285714285</v>
      </c>
      <c r="G81" s="65"/>
      <c r="H81" s="69"/>
      <c r="I81" s="70"/>
      <c r="J81" s="70"/>
      <c r="K81" s="34" t="s">
        <v>65</v>
      </c>
      <c r="L81" s="77">
        <v>81</v>
      </c>
      <c r="M81" s="77"/>
      <c r="N81" s="72"/>
      <c r="O81" s="79" t="s">
        <v>176</v>
      </c>
      <c r="P81" s="81">
        <v>43641.58755787037</v>
      </c>
      <c r="Q81" s="79" t="s">
        <v>428</v>
      </c>
      <c r="R81" s="79"/>
      <c r="S81" s="79"/>
      <c r="T81" s="79" t="s">
        <v>577</v>
      </c>
      <c r="U81" s="82" t="s">
        <v>613</v>
      </c>
      <c r="V81" s="82" t="s">
        <v>613</v>
      </c>
      <c r="W81" s="81">
        <v>43641.58755787037</v>
      </c>
      <c r="X81" s="82" t="s">
        <v>801</v>
      </c>
      <c r="Y81" s="79"/>
      <c r="Z81" s="79"/>
      <c r="AA81" s="85" t="s">
        <v>989</v>
      </c>
      <c r="AB81" s="79"/>
      <c r="AC81" s="79" t="b">
        <v>0</v>
      </c>
      <c r="AD81" s="79">
        <v>8</v>
      </c>
      <c r="AE81" s="85" t="s">
        <v>1130</v>
      </c>
      <c r="AF81" s="79" t="b">
        <v>0</v>
      </c>
      <c r="AG81" s="79" t="s">
        <v>1149</v>
      </c>
      <c r="AH81" s="79"/>
      <c r="AI81" s="85" t="s">
        <v>1130</v>
      </c>
      <c r="AJ81" s="79" t="b">
        <v>0</v>
      </c>
      <c r="AK81" s="79">
        <v>0</v>
      </c>
      <c r="AL81" s="85" t="s">
        <v>1130</v>
      </c>
      <c r="AM81" s="79" t="s">
        <v>1153</v>
      </c>
      <c r="AN81" s="79" t="b">
        <v>0</v>
      </c>
      <c r="AO81" s="85" t="s">
        <v>989</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6</v>
      </c>
      <c r="BK81" s="49">
        <v>100</v>
      </c>
      <c r="BL81" s="48">
        <v>6</v>
      </c>
    </row>
    <row r="82" spans="1:64" ht="15">
      <c r="A82" s="64" t="s">
        <v>259</v>
      </c>
      <c r="B82" s="64" t="s">
        <v>259</v>
      </c>
      <c r="C82" s="65" t="s">
        <v>3183</v>
      </c>
      <c r="D82" s="66">
        <v>10</v>
      </c>
      <c r="E82" s="67" t="s">
        <v>136</v>
      </c>
      <c r="F82" s="68">
        <v>28.285714285714285</v>
      </c>
      <c r="G82" s="65"/>
      <c r="H82" s="69"/>
      <c r="I82" s="70"/>
      <c r="J82" s="70"/>
      <c r="K82" s="34" t="s">
        <v>65</v>
      </c>
      <c r="L82" s="77">
        <v>82</v>
      </c>
      <c r="M82" s="77"/>
      <c r="N82" s="72"/>
      <c r="O82" s="79" t="s">
        <v>176</v>
      </c>
      <c r="P82" s="81">
        <v>43642.651608796295</v>
      </c>
      <c r="Q82" s="79" t="s">
        <v>429</v>
      </c>
      <c r="R82" s="79"/>
      <c r="S82" s="79"/>
      <c r="T82" s="79" t="s">
        <v>559</v>
      </c>
      <c r="U82" s="82" t="s">
        <v>614</v>
      </c>
      <c r="V82" s="82" t="s">
        <v>614</v>
      </c>
      <c r="W82" s="81">
        <v>43642.651608796295</v>
      </c>
      <c r="X82" s="82" t="s">
        <v>802</v>
      </c>
      <c r="Y82" s="79"/>
      <c r="Z82" s="79"/>
      <c r="AA82" s="85" t="s">
        <v>990</v>
      </c>
      <c r="AB82" s="79"/>
      <c r="AC82" s="79" t="b">
        <v>0</v>
      </c>
      <c r="AD82" s="79">
        <v>5</v>
      </c>
      <c r="AE82" s="85" t="s">
        <v>1130</v>
      </c>
      <c r="AF82" s="79" t="b">
        <v>0</v>
      </c>
      <c r="AG82" s="79" t="s">
        <v>1149</v>
      </c>
      <c r="AH82" s="79"/>
      <c r="AI82" s="85" t="s">
        <v>1130</v>
      </c>
      <c r="AJ82" s="79" t="b">
        <v>0</v>
      </c>
      <c r="AK82" s="79">
        <v>0</v>
      </c>
      <c r="AL82" s="85" t="s">
        <v>1130</v>
      </c>
      <c r="AM82" s="79" t="s">
        <v>1153</v>
      </c>
      <c r="AN82" s="79" t="b">
        <v>0</v>
      </c>
      <c r="AO82" s="85" t="s">
        <v>990</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v>
      </c>
      <c r="BK82" s="49">
        <v>100</v>
      </c>
      <c r="BL82" s="48">
        <v>2</v>
      </c>
    </row>
    <row r="83" spans="1:64" ht="15">
      <c r="A83" s="64" t="s">
        <v>260</v>
      </c>
      <c r="B83" s="64" t="s">
        <v>260</v>
      </c>
      <c r="C83" s="65" t="s">
        <v>3182</v>
      </c>
      <c r="D83" s="66">
        <v>3</v>
      </c>
      <c r="E83" s="67" t="s">
        <v>132</v>
      </c>
      <c r="F83" s="68">
        <v>32</v>
      </c>
      <c r="G83" s="65"/>
      <c r="H83" s="69"/>
      <c r="I83" s="70"/>
      <c r="J83" s="70"/>
      <c r="K83" s="34" t="s">
        <v>65</v>
      </c>
      <c r="L83" s="77">
        <v>83</v>
      </c>
      <c r="M83" s="77"/>
      <c r="N83" s="72"/>
      <c r="O83" s="79" t="s">
        <v>176</v>
      </c>
      <c r="P83" s="81">
        <v>43642.662997685184</v>
      </c>
      <c r="Q83" s="79" t="s">
        <v>430</v>
      </c>
      <c r="R83" s="79"/>
      <c r="S83" s="79"/>
      <c r="T83" s="79" t="s">
        <v>559</v>
      </c>
      <c r="U83" s="82" t="s">
        <v>615</v>
      </c>
      <c r="V83" s="82" t="s">
        <v>615</v>
      </c>
      <c r="W83" s="81">
        <v>43642.662997685184</v>
      </c>
      <c r="X83" s="82" t="s">
        <v>803</v>
      </c>
      <c r="Y83" s="79"/>
      <c r="Z83" s="79"/>
      <c r="AA83" s="85" t="s">
        <v>991</v>
      </c>
      <c r="AB83" s="79"/>
      <c r="AC83" s="79" t="b">
        <v>0</v>
      </c>
      <c r="AD83" s="79">
        <v>50</v>
      </c>
      <c r="AE83" s="85" t="s">
        <v>1130</v>
      </c>
      <c r="AF83" s="79" t="b">
        <v>0</v>
      </c>
      <c r="AG83" s="79" t="s">
        <v>1149</v>
      </c>
      <c r="AH83" s="79"/>
      <c r="AI83" s="85" t="s">
        <v>1130</v>
      </c>
      <c r="AJ83" s="79" t="b">
        <v>0</v>
      </c>
      <c r="AK83" s="79">
        <v>1</v>
      </c>
      <c r="AL83" s="85" t="s">
        <v>1130</v>
      </c>
      <c r="AM83" s="79" t="s">
        <v>1153</v>
      </c>
      <c r="AN83" s="79" t="b">
        <v>0</v>
      </c>
      <c r="AO83" s="85" t="s">
        <v>991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18</v>
      </c>
      <c r="BK83" s="49">
        <v>100</v>
      </c>
      <c r="BL83" s="48">
        <v>18</v>
      </c>
    </row>
    <row r="84" spans="1:64" ht="15">
      <c r="A84" s="64" t="s">
        <v>261</v>
      </c>
      <c r="B84" s="64" t="s">
        <v>261</v>
      </c>
      <c r="C84" s="65" t="s">
        <v>3182</v>
      </c>
      <c r="D84" s="66">
        <v>3</v>
      </c>
      <c r="E84" s="67" t="s">
        <v>132</v>
      </c>
      <c r="F84" s="68">
        <v>32</v>
      </c>
      <c r="G84" s="65"/>
      <c r="H84" s="69"/>
      <c r="I84" s="70"/>
      <c r="J84" s="70"/>
      <c r="K84" s="34" t="s">
        <v>65</v>
      </c>
      <c r="L84" s="77">
        <v>84</v>
      </c>
      <c r="M84" s="77"/>
      <c r="N84" s="72"/>
      <c r="O84" s="79" t="s">
        <v>176</v>
      </c>
      <c r="P84" s="81">
        <v>43642.66421296296</v>
      </c>
      <c r="Q84" s="79" t="s">
        <v>431</v>
      </c>
      <c r="R84" s="79"/>
      <c r="S84" s="79"/>
      <c r="T84" s="79" t="s">
        <v>559</v>
      </c>
      <c r="U84" s="82" t="s">
        <v>616</v>
      </c>
      <c r="V84" s="82" t="s">
        <v>616</v>
      </c>
      <c r="W84" s="81">
        <v>43642.66421296296</v>
      </c>
      <c r="X84" s="82" t="s">
        <v>804</v>
      </c>
      <c r="Y84" s="79"/>
      <c r="Z84" s="79"/>
      <c r="AA84" s="85" t="s">
        <v>992</v>
      </c>
      <c r="AB84" s="79"/>
      <c r="AC84" s="79" t="b">
        <v>0</v>
      </c>
      <c r="AD84" s="79">
        <v>4</v>
      </c>
      <c r="AE84" s="85" t="s">
        <v>1130</v>
      </c>
      <c r="AF84" s="79" t="b">
        <v>0</v>
      </c>
      <c r="AG84" s="79" t="s">
        <v>1149</v>
      </c>
      <c r="AH84" s="79"/>
      <c r="AI84" s="85" t="s">
        <v>1130</v>
      </c>
      <c r="AJ84" s="79" t="b">
        <v>0</v>
      </c>
      <c r="AK84" s="79">
        <v>0</v>
      </c>
      <c r="AL84" s="85" t="s">
        <v>1130</v>
      </c>
      <c r="AM84" s="79" t="s">
        <v>1155</v>
      </c>
      <c r="AN84" s="79" t="b">
        <v>0</v>
      </c>
      <c r="AO84" s="85" t="s">
        <v>992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8</v>
      </c>
      <c r="BK84" s="49">
        <v>100</v>
      </c>
      <c r="BL84" s="48">
        <v>8</v>
      </c>
    </row>
    <row r="85" spans="1:64" ht="15">
      <c r="A85" s="64" t="s">
        <v>262</v>
      </c>
      <c r="B85" s="64" t="s">
        <v>262</v>
      </c>
      <c r="C85" s="65" t="s">
        <v>3182</v>
      </c>
      <c r="D85" s="66">
        <v>3</v>
      </c>
      <c r="E85" s="67" t="s">
        <v>132</v>
      </c>
      <c r="F85" s="68">
        <v>32</v>
      </c>
      <c r="G85" s="65"/>
      <c r="H85" s="69"/>
      <c r="I85" s="70"/>
      <c r="J85" s="70"/>
      <c r="K85" s="34" t="s">
        <v>65</v>
      </c>
      <c r="L85" s="77">
        <v>85</v>
      </c>
      <c r="M85" s="77"/>
      <c r="N85" s="72"/>
      <c r="O85" s="79" t="s">
        <v>176</v>
      </c>
      <c r="P85" s="81">
        <v>43642.664293981485</v>
      </c>
      <c r="Q85" s="79" t="s">
        <v>432</v>
      </c>
      <c r="R85" s="79"/>
      <c r="S85" s="79"/>
      <c r="T85" s="79" t="s">
        <v>559</v>
      </c>
      <c r="U85" s="82" t="s">
        <v>617</v>
      </c>
      <c r="V85" s="82" t="s">
        <v>617</v>
      </c>
      <c r="W85" s="81">
        <v>43642.664293981485</v>
      </c>
      <c r="X85" s="82" t="s">
        <v>805</v>
      </c>
      <c r="Y85" s="79"/>
      <c r="Z85" s="79"/>
      <c r="AA85" s="85" t="s">
        <v>993</v>
      </c>
      <c r="AB85" s="79"/>
      <c r="AC85" s="79" t="b">
        <v>0</v>
      </c>
      <c r="AD85" s="79">
        <v>8</v>
      </c>
      <c r="AE85" s="85" t="s">
        <v>1130</v>
      </c>
      <c r="AF85" s="79" t="b">
        <v>0</v>
      </c>
      <c r="AG85" s="79" t="s">
        <v>1149</v>
      </c>
      <c r="AH85" s="79"/>
      <c r="AI85" s="85" t="s">
        <v>1130</v>
      </c>
      <c r="AJ85" s="79" t="b">
        <v>0</v>
      </c>
      <c r="AK85" s="79">
        <v>0</v>
      </c>
      <c r="AL85" s="85" t="s">
        <v>1130</v>
      </c>
      <c r="AM85" s="79" t="s">
        <v>1153</v>
      </c>
      <c r="AN85" s="79" t="b">
        <v>0</v>
      </c>
      <c r="AO85" s="85" t="s">
        <v>993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4</v>
      </c>
      <c r="BK85" s="49">
        <v>100</v>
      </c>
      <c r="BL85" s="48">
        <v>4</v>
      </c>
    </row>
    <row r="86" spans="1:64" ht="15">
      <c r="A86" s="64" t="s">
        <v>263</v>
      </c>
      <c r="B86" s="64" t="s">
        <v>263</v>
      </c>
      <c r="C86" s="65" t="s">
        <v>3183</v>
      </c>
      <c r="D86" s="66">
        <v>10</v>
      </c>
      <c r="E86" s="67" t="s">
        <v>136</v>
      </c>
      <c r="F86" s="68">
        <v>28.285714285714285</v>
      </c>
      <c r="G86" s="65"/>
      <c r="H86" s="69"/>
      <c r="I86" s="70"/>
      <c r="J86" s="70"/>
      <c r="K86" s="34" t="s">
        <v>65</v>
      </c>
      <c r="L86" s="77">
        <v>86</v>
      </c>
      <c r="M86" s="77"/>
      <c r="N86" s="72"/>
      <c r="O86" s="79" t="s">
        <v>176</v>
      </c>
      <c r="P86" s="81">
        <v>43642.59171296296</v>
      </c>
      <c r="Q86" s="79" t="s">
        <v>433</v>
      </c>
      <c r="R86" s="79"/>
      <c r="S86" s="79"/>
      <c r="T86" s="79" t="s">
        <v>578</v>
      </c>
      <c r="U86" s="82" t="s">
        <v>618</v>
      </c>
      <c r="V86" s="82" t="s">
        <v>618</v>
      </c>
      <c r="W86" s="81">
        <v>43642.59171296296</v>
      </c>
      <c r="X86" s="82" t="s">
        <v>806</v>
      </c>
      <c r="Y86" s="79"/>
      <c r="Z86" s="79"/>
      <c r="AA86" s="85" t="s">
        <v>994</v>
      </c>
      <c r="AB86" s="79"/>
      <c r="AC86" s="79" t="b">
        <v>0</v>
      </c>
      <c r="AD86" s="79">
        <v>3</v>
      </c>
      <c r="AE86" s="85" t="s">
        <v>1130</v>
      </c>
      <c r="AF86" s="79" t="b">
        <v>0</v>
      </c>
      <c r="AG86" s="79" t="s">
        <v>1149</v>
      </c>
      <c r="AH86" s="79"/>
      <c r="AI86" s="85" t="s">
        <v>1130</v>
      </c>
      <c r="AJ86" s="79" t="b">
        <v>0</v>
      </c>
      <c r="AK86" s="79">
        <v>0</v>
      </c>
      <c r="AL86" s="85" t="s">
        <v>1130</v>
      </c>
      <c r="AM86" s="79" t="s">
        <v>1153</v>
      </c>
      <c r="AN86" s="79" t="b">
        <v>0</v>
      </c>
      <c r="AO86" s="85" t="s">
        <v>994</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14</v>
      </c>
      <c r="BK86" s="49">
        <v>100</v>
      </c>
      <c r="BL86" s="48">
        <v>14</v>
      </c>
    </row>
    <row r="87" spans="1:64" ht="15">
      <c r="A87" s="64" t="s">
        <v>263</v>
      </c>
      <c r="B87" s="64" t="s">
        <v>263</v>
      </c>
      <c r="C87" s="65" t="s">
        <v>3183</v>
      </c>
      <c r="D87" s="66">
        <v>10</v>
      </c>
      <c r="E87" s="67" t="s">
        <v>136</v>
      </c>
      <c r="F87" s="68">
        <v>28.285714285714285</v>
      </c>
      <c r="G87" s="65"/>
      <c r="H87" s="69"/>
      <c r="I87" s="70"/>
      <c r="J87" s="70"/>
      <c r="K87" s="34" t="s">
        <v>65</v>
      </c>
      <c r="L87" s="77">
        <v>87</v>
      </c>
      <c r="M87" s="77"/>
      <c r="N87" s="72"/>
      <c r="O87" s="79" t="s">
        <v>176</v>
      </c>
      <c r="P87" s="81">
        <v>43642.667708333334</v>
      </c>
      <c r="Q87" s="79" t="s">
        <v>434</v>
      </c>
      <c r="R87" s="79"/>
      <c r="S87" s="79"/>
      <c r="T87" s="79" t="s">
        <v>559</v>
      </c>
      <c r="U87" s="82" t="s">
        <v>619</v>
      </c>
      <c r="V87" s="82" t="s">
        <v>619</v>
      </c>
      <c r="W87" s="81">
        <v>43642.667708333334</v>
      </c>
      <c r="X87" s="82" t="s">
        <v>807</v>
      </c>
      <c r="Y87" s="79"/>
      <c r="Z87" s="79"/>
      <c r="AA87" s="85" t="s">
        <v>995</v>
      </c>
      <c r="AB87" s="79"/>
      <c r="AC87" s="79" t="b">
        <v>0</v>
      </c>
      <c r="AD87" s="79">
        <v>5</v>
      </c>
      <c r="AE87" s="85" t="s">
        <v>1130</v>
      </c>
      <c r="AF87" s="79" t="b">
        <v>0</v>
      </c>
      <c r="AG87" s="79" t="s">
        <v>1149</v>
      </c>
      <c r="AH87" s="79"/>
      <c r="AI87" s="85" t="s">
        <v>1130</v>
      </c>
      <c r="AJ87" s="79" t="b">
        <v>0</v>
      </c>
      <c r="AK87" s="79">
        <v>0</v>
      </c>
      <c r="AL87" s="85" t="s">
        <v>1130</v>
      </c>
      <c r="AM87" s="79" t="s">
        <v>1153</v>
      </c>
      <c r="AN87" s="79" t="b">
        <v>0</v>
      </c>
      <c r="AO87" s="85" t="s">
        <v>995</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v>
      </c>
      <c r="BK87" s="49">
        <v>100</v>
      </c>
      <c r="BL87" s="48">
        <v>3</v>
      </c>
    </row>
    <row r="88" spans="1:64" ht="15">
      <c r="A88" s="64" t="s">
        <v>264</v>
      </c>
      <c r="B88" s="64" t="s">
        <v>264</v>
      </c>
      <c r="C88" s="65" t="s">
        <v>3182</v>
      </c>
      <c r="D88" s="66">
        <v>3</v>
      </c>
      <c r="E88" s="67" t="s">
        <v>132</v>
      </c>
      <c r="F88" s="68">
        <v>32</v>
      </c>
      <c r="G88" s="65"/>
      <c r="H88" s="69"/>
      <c r="I88" s="70"/>
      <c r="J88" s="70"/>
      <c r="K88" s="34" t="s">
        <v>65</v>
      </c>
      <c r="L88" s="77">
        <v>88</v>
      </c>
      <c r="M88" s="77"/>
      <c r="N88" s="72"/>
      <c r="O88" s="79" t="s">
        <v>176</v>
      </c>
      <c r="P88" s="81">
        <v>43642.66836805556</v>
      </c>
      <c r="Q88" s="79" t="s">
        <v>435</v>
      </c>
      <c r="R88" s="79"/>
      <c r="S88" s="79"/>
      <c r="T88" s="79" t="s">
        <v>559</v>
      </c>
      <c r="U88" s="82" t="s">
        <v>620</v>
      </c>
      <c r="V88" s="82" t="s">
        <v>620</v>
      </c>
      <c r="W88" s="81">
        <v>43642.66836805556</v>
      </c>
      <c r="X88" s="82" t="s">
        <v>808</v>
      </c>
      <c r="Y88" s="79"/>
      <c r="Z88" s="79"/>
      <c r="AA88" s="85" t="s">
        <v>996</v>
      </c>
      <c r="AB88" s="79"/>
      <c r="AC88" s="79" t="b">
        <v>0</v>
      </c>
      <c r="AD88" s="79">
        <v>5</v>
      </c>
      <c r="AE88" s="85" t="s">
        <v>1130</v>
      </c>
      <c r="AF88" s="79" t="b">
        <v>0</v>
      </c>
      <c r="AG88" s="79" t="s">
        <v>1152</v>
      </c>
      <c r="AH88" s="79"/>
      <c r="AI88" s="85" t="s">
        <v>1130</v>
      </c>
      <c r="AJ88" s="79" t="b">
        <v>0</v>
      </c>
      <c r="AK88" s="79">
        <v>0</v>
      </c>
      <c r="AL88" s="85" t="s">
        <v>1130</v>
      </c>
      <c r="AM88" s="79" t="s">
        <v>1153</v>
      </c>
      <c r="AN88" s="79" t="b">
        <v>0</v>
      </c>
      <c r="AO88" s="85" t="s">
        <v>996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v>
      </c>
      <c r="BK88" s="49">
        <v>100</v>
      </c>
      <c r="BL88" s="48">
        <v>2</v>
      </c>
    </row>
    <row r="89" spans="1:64" ht="15">
      <c r="A89" s="64" t="s">
        <v>265</v>
      </c>
      <c r="B89" s="64" t="s">
        <v>265</v>
      </c>
      <c r="C89" s="65" t="s">
        <v>3183</v>
      </c>
      <c r="D89" s="66">
        <v>10</v>
      </c>
      <c r="E89" s="67" t="s">
        <v>136</v>
      </c>
      <c r="F89" s="68">
        <v>28.285714285714285</v>
      </c>
      <c r="G89" s="65"/>
      <c r="H89" s="69"/>
      <c r="I89" s="70"/>
      <c r="J89" s="70"/>
      <c r="K89" s="34" t="s">
        <v>65</v>
      </c>
      <c r="L89" s="77">
        <v>89</v>
      </c>
      <c r="M89" s="77"/>
      <c r="N89" s="72"/>
      <c r="O89" s="79" t="s">
        <v>176</v>
      </c>
      <c r="P89" s="81">
        <v>43641.2427662037</v>
      </c>
      <c r="Q89" s="79" t="s">
        <v>436</v>
      </c>
      <c r="R89" s="79"/>
      <c r="S89" s="79"/>
      <c r="T89" s="79" t="s">
        <v>559</v>
      </c>
      <c r="U89" s="79"/>
      <c r="V89" s="82" t="s">
        <v>706</v>
      </c>
      <c r="W89" s="81">
        <v>43641.2427662037</v>
      </c>
      <c r="X89" s="82" t="s">
        <v>809</v>
      </c>
      <c r="Y89" s="79"/>
      <c r="Z89" s="79"/>
      <c r="AA89" s="85" t="s">
        <v>997</v>
      </c>
      <c r="AB89" s="79"/>
      <c r="AC89" s="79" t="b">
        <v>0</v>
      </c>
      <c r="AD89" s="79">
        <v>63</v>
      </c>
      <c r="AE89" s="85" t="s">
        <v>1130</v>
      </c>
      <c r="AF89" s="79" t="b">
        <v>0</v>
      </c>
      <c r="AG89" s="79" t="s">
        <v>1149</v>
      </c>
      <c r="AH89" s="79"/>
      <c r="AI89" s="85" t="s">
        <v>1130</v>
      </c>
      <c r="AJ89" s="79" t="b">
        <v>0</v>
      </c>
      <c r="AK89" s="79">
        <v>1</v>
      </c>
      <c r="AL89" s="85" t="s">
        <v>1130</v>
      </c>
      <c r="AM89" s="79" t="s">
        <v>1153</v>
      </c>
      <c r="AN89" s="79" t="b">
        <v>0</v>
      </c>
      <c r="AO89" s="85" t="s">
        <v>997</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v>1</v>
      </c>
      <c r="BE89" s="49">
        <v>3.4482758620689653</v>
      </c>
      <c r="BF89" s="48">
        <v>0</v>
      </c>
      <c r="BG89" s="49">
        <v>0</v>
      </c>
      <c r="BH89" s="48">
        <v>0</v>
      </c>
      <c r="BI89" s="49">
        <v>0</v>
      </c>
      <c r="BJ89" s="48">
        <v>28</v>
      </c>
      <c r="BK89" s="49">
        <v>96.55172413793103</v>
      </c>
      <c r="BL89" s="48">
        <v>29</v>
      </c>
    </row>
    <row r="90" spans="1:64" ht="15">
      <c r="A90" s="64" t="s">
        <v>265</v>
      </c>
      <c r="B90" s="64" t="s">
        <v>265</v>
      </c>
      <c r="C90" s="65" t="s">
        <v>3183</v>
      </c>
      <c r="D90" s="66">
        <v>10</v>
      </c>
      <c r="E90" s="67" t="s">
        <v>136</v>
      </c>
      <c r="F90" s="68">
        <v>28.285714285714285</v>
      </c>
      <c r="G90" s="65"/>
      <c r="H90" s="69"/>
      <c r="I90" s="70"/>
      <c r="J90" s="70"/>
      <c r="K90" s="34" t="s">
        <v>65</v>
      </c>
      <c r="L90" s="77">
        <v>90</v>
      </c>
      <c r="M90" s="77"/>
      <c r="N90" s="72"/>
      <c r="O90" s="79" t="s">
        <v>176</v>
      </c>
      <c r="P90" s="81">
        <v>43642.19006944444</v>
      </c>
      <c r="Q90" s="79" t="s">
        <v>437</v>
      </c>
      <c r="R90" s="79"/>
      <c r="S90" s="79"/>
      <c r="T90" s="79" t="s">
        <v>559</v>
      </c>
      <c r="U90" s="79"/>
      <c r="V90" s="82" t="s">
        <v>706</v>
      </c>
      <c r="W90" s="81">
        <v>43642.19006944444</v>
      </c>
      <c r="X90" s="82" t="s">
        <v>810</v>
      </c>
      <c r="Y90" s="79"/>
      <c r="Z90" s="79"/>
      <c r="AA90" s="85" t="s">
        <v>998</v>
      </c>
      <c r="AB90" s="79"/>
      <c r="AC90" s="79" t="b">
        <v>0</v>
      </c>
      <c r="AD90" s="79">
        <v>4</v>
      </c>
      <c r="AE90" s="85" t="s">
        <v>1130</v>
      </c>
      <c r="AF90" s="79" t="b">
        <v>0</v>
      </c>
      <c r="AG90" s="79" t="s">
        <v>1149</v>
      </c>
      <c r="AH90" s="79"/>
      <c r="AI90" s="85" t="s">
        <v>1130</v>
      </c>
      <c r="AJ90" s="79" t="b">
        <v>0</v>
      </c>
      <c r="AK90" s="79">
        <v>0</v>
      </c>
      <c r="AL90" s="85" t="s">
        <v>1130</v>
      </c>
      <c r="AM90" s="79" t="s">
        <v>1153</v>
      </c>
      <c r="AN90" s="79" t="b">
        <v>0</v>
      </c>
      <c r="AO90" s="85" t="s">
        <v>998</v>
      </c>
      <c r="AP90" s="79" t="s">
        <v>176</v>
      </c>
      <c r="AQ90" s="79">
        <v>0</v>
      </c>
      <c r="AR90" s="79">
        <v>0</v>
      </c>
      <c r="AS90" s="79"/>
      <c r="AT90" s="79"/>
      <c r="AU90" s="79"/>
      <c r="AV90" s="79"/>
      <c r="AW90" s="79"/>
      <c r="AX90" s="79"/>
      <c r="AY90" s="79"/>
      <c r="AZ90" s="79"/>
      <c r="BA90">
        <v>2</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16</v>
      </c>
      <c r="BK90" s="49">
        <v>100</v>
      </c>
      <c r="BL90" s="48">
        <v>16</v>
      </c>
    </row>
    <row r="91" spans="1:64" ht="15">
      <c r="A91" s="64" t="s">
        <v>266</v>
      </c>
      <c r="B91" s="64" t="s">
        <v>265</v>
      </c>
      <c r="C91" s="65" t="s">
        <v>3182</v>
      </c>
      <c r="D91" s="66">
        <v>3</v>
      </c>
      <c r="E91" s="67" t="s">
        <v>132</v>
      </c>
      <c r="F91" s="68">
        <v>32</v>
      </c>
      <c r="G91" s="65"/>
      <c r="H91" s="69"/>
      <c r="I91" s="70"/>
      <c r="J91" s="70"/>
      <c r="K91" s="34" t="s">
        <v>65</v>
      </c>
      <c r="L91" s="77">
        <v>91</v>
      </c>
      <c r="M91" s="77"/>
      <c r="N91" s="72"/>
      <c r="O91" s="79" t="s">
        <v>369</v>
      </c>
      <c r="P91" s="81">
        <v>43642.66321759259</v>
      </c>
      <c r="Q91" s="79" t="s">
        <v>438</v>
      </c>
      <c r="R91" s="79"/>
      <c r="S91" s="79"/>
      <c r="T91" s="79" t="s">
        <v>559</v>
      </c>
      <c r="U91" s="79"/>
      <c r="V91" s="82" t="s">
        <v>707</v>
      </c>
      <c r="W91" s="81">
        <v>43642.66321759259</v>
      </c>
      <c r="X91" s="82" t="s">
        <v>811</v>
      </c>
      <c r="Y91" s="79"/>
      <c r="Z91" s="79"/>
      <c r="AA91" s="85" t="s">
        <v>999</v>
      </c>
      <c r="AB91" s="85" t="s">
        <v>998</v>
      </c>
      <c r="AC91" s="79" t="b">
        <v>0</v>
      </c>
      <c r="AD91" s="79">
        <v>1</v>
      </c>
      <c r="AE91" s="85" t="s">
        <v>1141</v>
      </c>
      <c r="AF91" s="79" t="b">
        <v>0</v>
      </c>
      <c r="AG91" s="79" t="s">
        <v>1149</v>
      </c>
      <c r="AH91" s="79"/>
      <c r="AI91" s="85" t="s">
        <v>1130</v>
      </c>
      <c r="AJ91" s="79" t="b">
        <v>0</v>
      </c>
      <c r="AK91" s="79">
        <v>0</v>
      </c>
      <c r="AL91" s="85" t="s">
        <v>1130</v>
      </c>
      <c r="AM91" s="79" t="s">
        <v>1162</v>
      </c>
      <c r="AN91" s="79" t="b">
        <v>0</v>
      </c>
      <c r="AO91" s="85" t="s">
        <v>998</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6</v>
      </c>
      <c r="BK91" s="49">
        <v>100</v>
      </c>
      <c r="BL91" s="48">
        <v>6</v>
      </c>
    </row>
    <row r="92" spans="1:64" ht="15">
      <c r="A92" s="64" t="s">
        <v>267</v>
      </c>
      <c r="B92" s="64" t="s">
        <v>267</v>
      </c>
      <c r="C92" s="65" t="s">
        <v>3183</v>
      </c>
      <c r="D92" s="66">
        <v>10</v>
      </c>
      <c r="E92" s="67" t="s">
        <v>136</v>
      </c>
      <c r="F92" s="68">
        <v>28.285714285714285</v>
      </c>
      <c r="G92" s="65"/>
      <c r="H92" s="69"/>
      <c r="I92" s="70"/>
      <c r="J92" s="70"/>
      <c r="K92" s="34" t="s">
        <v>65</v>
      </c>
      <c r="L92" s="77">
        <v>92</v>
      </c>
      <c r="M92" s="77"/>
      <c r="N92" s="72"/>
      <c r="O92" s="79" t="s">
        <v>176</v>
      </c>
      <c r="P92" s="81">
        <v>43642.66321759259</v>
      </c>
      <c r="Q92" s="79" t="s">
        <v>439</v>
      </c>
      <c r="R92" s="79"/>
      <c r="S92" s="79"/>
      <c r="T92" s="79" t="s">
        <v>559</v>
      </c>
      <c r="U92" s="79"/>
      <c r="V92" s="82" t="s">
        <v>708</v>
      </c>
      <c r="W92" s="81">
        <v>43642.66321759259</v>
      </c>
      <c r="X92" s="82" t="s">
        <v>812</v>
      </c>
      <c r="Y92" s="79"/>
      <c r="Z92" s="79"/>
      <c r="AA92" s="85" t="s">
        <v>1000</v>
      </c>
      <c r="AB92" s="79"/>
      <c r="AC92" s="79" t="b">
        <v>0</v>
      </c>
      <c r="AD92" s="79">
        <v>2</v>
      </c>
      <c r="AE92" s="85" t="s">
        <v>1130</v>
      </c>
      <c r="AF92" s="79" t="b">
        <v>0</v>
      </c>
      <c r="AG92" s="79" t="s">
        <v>1149</v>
      </c>
      <c r="AH92" s="79"/>
      <c r="AI92" s="85" t="s">
        <v>1130</v>
      </c>
      <c r="AJ92" s="79" t="b">
        <v>0</v>
      </c>
      <c r="AK92" s="79">
        <v>0</v>
      </c>
      <c r="AL92" s="85" t="s">
        <v>1130</v>
      </c>
      <c r="AM92" s="79" t="s">
        <v>1153</v>
      </c>
      <c r="AN92" s="79" t="b">
        <v>0</v>
      </c>
      <c r="AO92" s="85" t="s">
        <v>1000</v>
      </c>
      <c r="AP92" s="79" t="s">
        <v>176</v>
      </c>
      <c r="AQ92" s="79">
        <v>0</v>
      </c>
      <c r="AR92" s="79">
        <v>0</v>
      </c>
      <c r="AS92" s="79" t="s">
        <v>1168</v>
      </c>
      <c r="AT92" s="79" t="s">
        <v>1179</v>
      </c>
      <c r="AU92" s="79" t="s">
        <v>1181</v>
      </c>
      <c r="AV92" s="79" t="s">
        <v>1185</v>
      </c>
      <c r="AW92" s="79" t="s">
        <v>1198</v>
      </c>
      <c r="AX92" s="79" t="s">
        <v>1211</v>
      </c>
      <c r="AY92" s="79" t="s">
        <v>1216</v>
      </c>
      <c r="AZ92" s="82" t="s">
        <v>1220</v>
      </c>
      <c r="BA92">
        <v>2</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5</v>
      </c>
      <c r="BK92" s="49">
        <v>100</v>
      </c>
      <c r="BL92" s="48">
        <v>5</v>
      </c>
    </row>
    <row r="93" spans="1:64" ht="15">
      <c r="A93" s="64" t="s">
        <v>267</v>
      </c>
      <c r="B93" s="64" t="s">
        <v>267</v>
      </c>
      <c r="C93" s="65" t="s">
        <v>3183</v>
      </c>
      <c r="D93" s="66">
        <v>10</v>
      </c>
      <c r="E93" s="67" t="s">
        <v>136</v>
      </c>
      <c r="F93" s="68">
        <v>28.285714285714285</v>
      </c>
      <c r="G93" s="65"/>
      <c r="H93" s="69"/>
      <c r="I93" s="70"/>
      <c r="J93" s="70"/>
      <c r="K93" s="34" t="s">
        <v>65</v>
      </c>
      <c r="L93" s="77">
        <v>93</v>
      </c>
      <c r="M93" s="77"/>
      <c r="N93" s="72"/>
      <c r="O93" s="79" t="s">
        <v>176</v>
      </c>
      <c r="P93" s="81">
        <v>43642.674849537034</v>
      </c>
      <c r="Q93" s="79" t="s">
        <v>440</v>
      </c>
      <c r="R93" s="79"/>
      <c r="S93" s="79"/>
      <c r="T93" s="79" t="s">
        <v>559</v>
      </c>
      <c r="U93" s="82" t="s">
        <v>621</v>
      </c>
      <c r="V93" s="82" t="s">
        <v>621</v>
      </c>
      <c r="W93" s="81">
        <v>43642.674849537034</v>
      </c>
      <c r="X93" s="82" t="s">
        <v>813</v>
      </c>
      <c r="Y93" s="79"/>
      <c r="Z93" s="79"/>
      <c r="AA93" s="85" t="s">
        <v>1001</v>
      </c>
      <c r="AB93" s="79"/>
      <c r="AC93" s="79" t="b">
        <v>0</v>
      </c>
      <c r="AD93" s="79">
        <v>1</v>
      </c>
      <c r="AE93" s="85" t="s">
        <v>1130</v>
      </c>
      <c r="AF93" s="79" t="b">
        <v>0</v>
      </c>
      <c r="AG93" s="79" t="s">
        <v>1149</v>
      </c>
      <c r="AH93" s="79"/>
      <c r="AI93" s="85" t="s">
        <v>1130</v>
      </c>
      <c r="AJ93" s="79" t="b">
        <v>0</v>
      </c>
      <c r="AK93" s="79">
        <v>0</v>
      </c>
      <c r="AL93" s="85" t="s">
        <v>1130</v>
      </c>
      <c r="AM93" s="79" t="s">
        <v>1153</v>
      </c>
      <c r="AN93" s="79" t="b">
        <v>0</v>
      </c>
      <c r="AO93" s="85" t="s">
        <v>1001</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0</v>
      </c>
      <c r="BE93" s="49">
        <v>0</v>
      </c>
      <c r="BF93" s="48">
        <v>1</v>
      </c>
      <c r="BG93" s="49">
        <v>5.2631578947368425</v>
      </c>
      <c r="BH93" s="48">
        <v>0</v>
      </c>
      <c r="BI93" s="49">
        <v>0</v>
      </c>
      <c r="BJ93" s="48">
        <v>18</v>
      </c>
      <c r="BK93" s="49">
        <v>94.73684210526316</v>
      </c>
      <c r="BL93" s="48">
        <v>19</v>
      </c>
    </row>
    <row r="94" spans="1:64" ht="15">
      <c r="A94" s="64" t="s">
        <v>268</v>
      </c>
      <c r="B94" s="64" t="s">
        <v>336</v>
      </c>
      <c r="C94" s="65" t="s">
        <v>3182</v>
      </c>
      <c r="D94" s="66">
        <v>3</v>
      </c>
      <c r="E94" s="67" t="s">
        <v>132</v>
      </c>
      <c r="F94" s="68">
        <v>32</v>
      </c>
      <c r="G94" s="65"/>
      <c r="H94" s="69"/>
      <c r="I94" s="70"/>
      <c r="J94" s="70"/>
      <c r="K94" s="34" t="s">
        <v>65</v>
      </c>
      <c r="L94" s="77">
        <v>94</v>
      </c>
      <c r="M94" s="77"/>
      <c r="N94" s="72"/>
      <c r="O94" s="79" t="s">
        <v>370</v>
      </c>
      <c r="P94" s="81">
        <v>43642.67869212963</v>
      </c>
      <c r="Q94" s="79" t="s">
        <v>441</v>
      </c>
      <c r="R94" s="79"/>
      <c r="S94" s="79"/>
      <c r="T94" s="79" t="s">
        <v>559</v>
      </c>
      <c r="U94" s="82" t="s">
        <v>622</v>
      </c>
      <c r="V94" s="82" t="s">
        <v>622</v>
      </c>
      <c r="W94" s="81">
        <v>43642.67869212963</v>
      </c>
      <c r="X94" s="82" t="s">
        <v>814</v>
      </c>
      <c r="Y94" s="79"/>
      <c r="Z94" s="79"/>
      <c r="AA94" s="85" t="s">
        <v>1002</v>
      </c>
      <c r="AB94" s="79"/>
      <c r="AC94" s="79" t="b">
        <v>0</v>
      </c>
      <c r="AD94" s="79">
        <v>4</v>
      </c>
      <c r="AE94" s="85" t="s">
        <v>1130</v>
      </c>
      <c r="AF94" s="79" t="b">
        <v>0</v>
      </c>
      <c r="AG94" s="79" t="s">
        <v>1149</v>
      </c>
      <c r="AH94" s="79"/>
      <c r="AI94" s="85" t="s">
        <v>1130</v>
      </c>
      <c r="AJ94" s="79" t="b">
        <v>0</v>
      </c>
      <c r="AK94" s="79">
        <v>0</v>
      </c>
      <c r="AL94" s="85" t="s">
        <v>1130</v>
      </c>
      <c r="AM94" s="79" t="s">
        <v>1153</v>
      </c>
      <c r="AN94" s="79" t="b">
        <v>0</v>
      </c>
      <c r="AO94" s="85" t="s">
        <v>1002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1</v>
      </c>
      <c r="BE94" s="49">
        <v>12.5</v>
      </c>
      <c r="BF94" s="48">
        <v>1</v>
      </c>
      <c r="BG94" s="49">
        <v>12.5</v>
      </c>
      <c r="BH94" s="48">
        <v>0</v>
      </c>
      <c r="BI94" s="49">
        <v>0</v>
      </c>
      <c r="BJ94" s="48">
        <v>6</v>
      </c>
      <c r="BK94" s="49">
        <v>75</v>
      </c>
      <c r="BL94" s="48">
        <v>8</v>
      </c>
    </row>
    <row r="95" spans="1:64" ht="15">
      <c r="A95" s="64" t="s">
        <v>269</v>
      </c>
      <c r="B95" s="64" t="s">
        <v>269</v>
      </c>
      <c r="C95" s="65" t="s">
        <v>3182</v>
      </c>
      <c r="D95" s="66">
        <v>3</v>
      </c>
      <c r="E95" s="67" t="s">
        <v>132</v>
      </c>
      <c r="F95" s="68">
        <v>32</v>
      </c>
      <c r="G95" s="65"/>
      <c r="H95" s="69"/>
      <c r="I95" s="70"/>
      <c r="J95" s="70"/>
      <c r="K95" s="34" t="s">
        <v>65</v>
      </c>
      <c r="L95" s="77">
        <v>95</v>
      </c>
      <c r="M95" s="77"/>
      <c r="N95" s="72"/>
      <c r="O95" s="79" t="s">
        <v>176</v>
      </c>
      <c r="P95" s="81">
        <v>43642.03923611111</v>
      </c>
      <c r="Q95" s="79" t="s">
        <v>442</v>
      </c>
      <c r="R95" s="79"/>
      <c r="S95" s="79"/>
      <c r="T95" s="79" t="s">
        <v>560</v>
      </c>
      <c r="U95" s="82" t="s">
        <v>623</v>
      </c>
      <c r="V95" s="82" t="s">
        <v>623</v>
      </c>
      <c r="W95" s="81">
        <v>43642.03923611111</v>
      </c>
      <c r="X95" s="82" t="s">
        <v>815</v>
      </c>
      <c r="Y95" s="79"/>
      <c r="Z95" s="79"/>
      <c r="AA95" s="85" t="s">
        <v>1003</v>
      </c>
      <c r="AB95" s="79"/>
      <c r="AC95" s="79" t="b">
        <v>0</v>
      </c>
      <c r="AD95" s="79">
        <v>7</v>
      </c>
      <c r="AE95" s="85" t="s">
        <v>1130</v>
      </c>
      <c r="AF95" s="79" t="b">
        <v>0</v>
      </c>
      <c r="AG95" s="79" t="s">
        <v>1149</v>
      </c>
      <c r="AH95" s="79"/>
      <c r="AI95" s="85" t="s">
        <v>1130</v>
      </c>
      <c r="AJ95" s="79" t="b">
        <v>0</v>
      </c>
      <c r="AK95" s="79">
        <v>0</v>
      </c>
      <c r="AL95" s="85" t="s">
        <v>1130</v>
      </c>
      <c r="AM95" s="79" t="s">
        <v>1153</v>
      </c>
      <c r="AN95" s="79" t="b">
        <v>0</v>
      </c>
      <c r="AO95" s="85" t="s">
        <v>1003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1</v>
      </c>
      <c r="BE95" s="49">
        <v>5.2631578947368425</v>
      </c>
      <c r="BF95" s="48">
        <v>0</v>
      </c>
      <c r="BG95" s="49">
        <v>0</v>
      </c>
      <c r="BH95" s="48">
        <v>0</v>
      </c>
      <c r="BI95" s="49">
        <v>0</v>
      </c>
      <c r="BJ95" s="48">
        <v>18</v>
      </c>
      <c r="BK95" s="49">
        <v>94.73684210526316</v>
      </c>
      <c r="BL95" s="48">
        <v>19</v>
      </c>
    </row>
    <row r="96" spans="1:64" ht="15">
      <c r="A96" s="64" t="s">
        <v>269</v>
      </c>
      <c r="B96" s="64" t="s">
        <v>338</v>
      </c>
      <c r="C96" s="65" t="s">
        <v>3182</v>
      </c>
      <c r="D96" s="66">
        <v>3</v>
      </c>
      <c r="E96" s="67" t="s">
        <v>132</v>
      </c>
      <c r="F96" s="68">
        <v>32</v>
      </c>
      <c r="G96" s="65"/>
      <c r="H96" s="69"/>
      <c r="I96" s="70"/>
      <c r="J96" s="70"/>
      <c r="K96" s="34" t="s">
        <v>65</v>
      </c>
      <c r="L96" s="77">
        <v>96</v>
      </c>
      <c r="M96" s="77"/>
      <c r="N96" s="72"/>
      <c r="O96" s="79" t="s">
        <v>370</v>
      </c>
      <c r="P96" s="81">
        <v>43642.6791087963</v>
      </c>
      <c r="Q96" s="79" t="s">
        <v>443</v>
      </c>
      <c r="R96" s="79"/>
      <c r="S96" s="79"/>
      <c r="T96" s="79" t="s">
        <v>559</v>
      </c>
      <c r="U96" s="82" t="s">
        <v>624</v>
      </c>
      <c r="V96" s="82" t="s">
        <v>624</v>
      </c>
      <c r="W96" s="81">
        <v>43642.6791087963</v>
      </c>
      <c r="X96" s="82" t="s">
        <v>816</v>
      </c>
      <c r="Y96" s="79"/>
      <c r="Z96" s="79"/>
      <c r="AA96" s="85" t="s">
        <v>1004</v>
      </c>
      <c r="AB96" s="79"/>
      <c r="AC96" s="79" t="b">
        <v>0</v>
      </c>
      <c r="AD96" s="79">
        <v>5</v>
      </c>
      <c r="AE96" s="85" t="s">
        <v>1130</v>
      </c>
      <c r="AF96" s="79" t="b">
        <v>0</v>
      </c>
      <c r="AG96" s="79" t="s">
        <v>1149</v>
      </c>
      <c r="AH96" s="79"/>
      <c r="AI96" s="85" t="s">
        <v>1130</v>
      </c>
      <c r="AJ96" s="79" t="b">
        <v>0</v>
      </c>
      <c r="AK96" s="79">
        <v>0</v>
      </c>
      <c r="AL96" s="85" t="s">
        <v>1130</v>
      </c>
      <c r="AM96" s="79" t="s">
        <v>1153</v>
      </c>
      <c r="AN96" s="79" t="b">
        <v>0</v>
      </c>
      <c r="AO96" s="85" t="s">
        <v>1004</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0</v>
      </c>
      <c r="BE96" s="49">
        <v>0</v>
      </c>
      <c r="BF96" s="48">
        <v>0</v>
      </c>
      <c r="BG96" s="49">
        <v>0</v>
      </c>
      <c r="BH96" s="48">
        <v>0</v>
      </c>
      <c r="BI96" s="49">
        <v>0</v>
      </c>
      <c r="BJ96" s="48">
        <v>6</v>
      </c>
      <c r="BK96" s="49">
        <v>100</v>
      </c>
      <c r="BL96" s="48">
        <v>6</v>
      </c>
    </row>
    <row r="97" spans="1:64" ht="15">
      <c r="A97" s="64" t="s">
        <v>270</v>
      </c>
      <c r="B97" s="64" t="s">
        <v>270</v>
      </c>
      <c r="C97" s="65" t="s">
        <v>3182</v>
      </c>
      <c r="D97" s="66">
        <v>3</v>
      </c>
      <c r="E97" s="67" t="s">
        <v>132</v>
      </c>
      <c r="F97" s="68">
        <v>32</v>
      </c>
      <c r="G97" s="65"/>
      <c r="H97" s="69"/>
      <c r="I97" s="70"/>
      <c r="J97" s="70"/>
      <c r="K97" s="34" t="s">
        <v>65</v>
      </c>
      <c r="L97" s="77">
        <v>97</v>
      </c>
      <c r="M97" s="77"/>
      <c r="N97" s="72"/>
      <c r="O97" s="79" t="s">
        <v>176</v>
      </c>
      <c r="P97" s="81">
        <v>43642.680763888886</v>
      </c>
      <c r="Q97" s="79" t="s">
        <v>444</v>
      </c>
      <c r="R97" s="79"/>
      <c r="S97" s="79"/>
      <c r="T97" s="79" t="s">
        <v>559</v>
      </c>
      <c r="U97" s="82" t="s">
        <v>625</v>
      </c>
      <c r="V97" s="82" t="s">
        <v>625</v>
      </c>
      <c r="W97" s="81">
        <v>43642.680763888886</v>
      </c>
      <c r="X97" s="82" t="s">
        <v>817</v>
      </c>
      <c r="Y97" s="79"/>
      <c r="Z97" s="79"/>
      <c r="AA97" s="85" t="s">
        <v>1005</v>
      </c>
      <c r="AB97" s="79"/>
      <c r="AC97" s="79" t="b">
        <v>0</v>
      </c>
      <c r="AD97" s="79">
        <v>4</v>
      </c>
      <c r="AE97" s="85" t="s">
        <v>1130</v>
      </c>
      <c r="AF97" s="79" t="b">
        <v>0</v>
      </c>
      <c r="AG97" s="79" t="s">
        <v>1149</v>
      </c>
      <c r="AH97" s="79"/>
      <c r="AI97" s="85" t="s">
        <v>1130</v>
      </c>
      <c r="AJ97" s="79" t="b">
        <v>0</v>
      </c>
      <c r="AK97" s="79">
        <v>0</v>
      </c>
      <c r="AL97" s="85" t="s">
        <v>1130</v>
      </c>
      <c r="AM97" s="79" t="s">
        <v>1153</v>
      </c>
      <c r="AN97" s="79" t="b">
        <v>0</v>
      </c>
      <c r="AO97" s="85" t="s">
        <v>1005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3</v>
      </c>
      <c r="BK97" s="49">
        <v>100</v>
      </c>
      <c r="BL97" s="48">
        <v>3</v>
      </c>
    </row>
    <row r="98" spans="1:64" ht="15">
      <c r="A98" s="64" t="s">
        <v>271</v>
      </c>
      <c r="B98" s="64" t="s">
        <v>350</v>
      </c>
      <c r="C98" s="65" t="s">
        <v>3182</v>
      </c>
      <c r="D98" s="66">
        <v>3</v>
      </c>
      <c r="E98" s="67" t="s">
        <v>132</v>
      </c>
      <c r="F98" s="68">
        <v>32</v>
      </c>
      <c r="G98" s="65"/>
      <c r="H98" s="69"/>
      <c r="I98" s="70"/>
      <c r="J98" s="70"/>
      <c r="K98" s="34" t="s">
        <v>65</v>
      </c>
      <c r="L98" s="77">
        <v>98</v>
      </c>
      <c r="M98" s="77"/>
      <c r="N98" s="72"/>
      <c r="O98" s="79" t="s">
        <v>369</v>
      </c>
      <c r="P98" s="81">
        <v>43638.91310185185</v>
      </c>
      <c r="Q98" s="79" t="s">
        <v>445</v>
      </c>
      <c r="R98" s="79"/>
      <c r="S98" s="79"/>
      <c r="T98" s="79" t="s">
        <v>559</v>
      </c>
      <c r="U98" s="79"/>
      <c r="V98" s="82" t="s">
        <v>709</v>
      </c>
      <c r="W98" s="81">
        <v>43638.91310185185</v>
      </c>
      <c r="X98" s="82" t="s">
        <v>818</v>
      </c>
      <c r="Y98" s="79"/>
      <c r="Z98" s="79"/>
      <c r="AA98" s="85" t="s">
        <v>1006</v>
      </c>
      <c r="AB98" s="85" t="s">
        <v>1126</v>
      </c>
      <c r="AC98" s="79" t="b">
        <v>0</v>
      </c>
      <c r="AD98" s="79">
        <v>1</v>
      </c>
      <c r="AE98" s="85" t="s">
        <v>1142</v>
      </c>
      <c r="AF98" s="79" t="b">
        <v>0</v>
      </c>
      <c r="AG98" s="79" t="s">
        <v>1149</v>
      </c>
      <c r="AH98" s="79"/>
      <c r="AI98" s="85" t="s">
        <v>1130</v>
      </c>
      <c r="AJ98" s="79" t="b">
        <v>0</v>
      </c>
      <c r="AK98" s="79">
        <v>0</v>
      </c>
      <c r="AL98" s="85" t="s">
        <v>1130</v>
      </c>
      <c r="AM98" s="79" t="s">
        <v>1153</v>
      </c>
      <c r="AN98" s="79" t="b">
        <v>0</v>
      </c>
      <c r="AO98" s="85" t="s">
        <v>1126</v>
      </c>
      <c r="AP98" s="79" t="s">
        <v>176</v>
      </c>
      <c r="AQ98" s="79">
        <v>0</v>
      </c>
      <c r="AR98" s="79">
        <v>0</v>
      </c>
      <c r="AS98" s="79"/>
      <c r="AT98" s="79"/>
      <c r="AU98" s="79"/>
      <c r="AV98" s="79"/>
      <c r="AW98" s="79"/>
      <c r="AX98" s="79"/>
      <c r="AY98" s="79"/>
      <c r="AZ98" s="79"/>
      <c r="BA98">
        <v>1</v>
      </c>
      <c r="BB98" s="78" t="str">
        <f>REPLACE(INDEX(GroupVertices[Group],MATCH(Edges[[#This Row],[Vertex 1]],GroupVertices[Vertex],0)),1,1,"")</f>
        <v>13</v>
      </c>
      <c r="BC98" s="78" t="str">
        <f>REPLACE(INDEX(GroupVertices[Group],MATCH(Edges[[#This Row],[Vertex 2]],GroupVertices[Vertex],0)),1,1,"")</f>
        <v>13</v>
      </c>
      <c r="BD98" s="48">
        <v>0</v>
      </c>
      <c r="BE98" s="49">
        <v>0</v>
      </c>
      <c r="BF98" s="48">
        <v>0</v>
      </c>
      <c r="BG98" s="49">
        <v>0</v>
      </c>
      <c r="BH98" s="48">
        <v>0</v>
      </c>
      <c r="BI98" s="49">
        <v>0</v>
      </c>
      <c r="BJ98" s="48">
        <v>24</v>
      </c>
      <c r="BK98" s="49">
        <v>100</v>
      </c>
      <c r="BL98" s="48">
        <v>24</v>
      </c>
    </row>
    <row r="99" spans="1:64" ht="15">
      <c r="A99" s="64" t="s">
        <v>271</v>
      </c>
      <c r="B99" s="64" t="s">
        <v>271</v>
      </c>
      <c r="C99" s="65" t="s">
        <v>3183</v>
      </c>
      <c r="D99" s="66">
        <v>10</v>
      </c>
      <c r="E99" s="67" t="s">
        <v>136</v>
      </c>
      <c r="F99" s="68">
        <v>28.285714285714285</v>
      </c>
      <c r="G99" s="65"/>
      <c r="H99" s="69"/>
      <c r="I99" s="70"/>
      <c r="J99" s="70"/>
      <c r="K99" s="34" t="s">
        <v>65</v>
      </c>
      <c r="L99" s="77">
        <v>99</v>
      </c>
      <c r="M99" s="77"/>
      <c r="N99" s="72"/>
      <c r="O99" s="79" t="s">
        <v>176</v>
      </c>
      <c r="P99" s="81">
        <v>43641.66715277778</v>
      </c>
      <c r="Q99" s="79" t="s">
        <v>446</v>
      </c>
      <c r="R99" s="79"/>
      <c r="S99" s="79"/>
      <c r="T99" s="79" t="s">
        <v>559</v>
      </c>
      <c r="U99" s="79"/>
      <c r="V99" s="82" t="s">
        <v>709</v>
      </c>
      <c r="W99" s="81">
        <v>43641.66715277778</v>
      </c>
      <c r="X99" s="82" t="s">
        <v>819</v>
      </c>
      <c r="Y99" s="79"/>
      <c r="Z99" s="79"/>
      <c r="AA99" s="85" t="s">
        <v>1007</v>
      </c>
      <c r="AB99" s="79"/>
      <c r="AC99" s="79" t="b">
        <v>0</v>
      </c>
      <c r="AD99" s="79">
        <v>2</v>
      </c>
      <c r="AE99" s="85" t="s">
        <v>1130</v>
      </c>
      <c r="AF99" s="79" t="b">
        <v>0</v>
      </c>
      <c r="AG99" s="79" t="s">
        <v>1149</v>
      </c>
      <c r="AH99" s="79"/>
      <c r="AI99" s="85" t="s">
        <v>1130</v>
      </c>
      <c r="AJ99" s="79" t="b">
        <v>0</v>
      </c>
      <c r="AK99" s="79">
        <v>0</v>
      </c>
      <c r="AL99" s="85" t="s">
        <v>1130</v>
      </c>
      <c r="AM99" s="79" t="s">
        <v>1153</v>
      </c>
      <c r="AN99" s="79" t="b">
        <v>0</v>
      </c>
      <c r="AO99" s="85" t="s">
        <v>1007</v>
      </c>
      <c r="AP99" s="79" t="s">
        <v>176</v>
      </c>
      <c r="AQ99" s="79">
        <v>0</v>
      </c>
      <c r="AR99" s="79">
        <v>0</v>
      </c>
      <c r="AS99" s="79"/>
      <c r="AT99" s="79"/>
      <c r="AU99" s="79"/>
      <c r="AV99" s="79"/>
      <c r="AW99" s="79"/>
      <c r="AX99" s="79"/>
      <c r="AY99" s="79"/>
      <c r="AZ99" s="79"/>
      <c r="BA99">
        <v>2</v>
      </c>
      <c r="BB99" s="78" t="str">
        <f>REPLACE(INDEX(GroupVertices[Group],MATCH(Edges[[#This Row],[Vertex 1]],GroupVertices[Vertex],0)),1,1,"")</f>
        <v>13</v>
      </c>
      <c r="BC99" s="78" t="str">
        <f>REPLACE(INDEX(GroupVertices[Group],MATCH(Edges[[#This Row],[Vertex 2]],GroupVertices[Vertex],0)),1,1,"")</f>
        <v>13</v>
      </c>
      <c r="BD99" s="48">
        <v>1</v>
      </c>
      <c r="BE99" s="49">
        <v>5.882352941176471</v>
      </c>
      <c r="BF99" s="48">
        <v>0</v>
      </c>
      <c r="BG99" s="49">
        <v>0</v>
      </c>
      <c r="BH99" s="48">
        <v>0</v>
      </c>
      <c r="BI99" s="49">
        <v>0</v>
      </c>
      <c r="BJ99" s="48">
        <v>16</v>
      </c>
      <c r="BK99" s="49">
        <v>94.11764705882354</v>
      </c>
      <c r="BL99" s="48">
        <v>17</v>
      </c>
    </row>
    <row r="100" spans="1:64" ht="15">
      <c r="A100" s="64" t="s">
        <v>271</v>
      </c>
      <c r="B100" s="64" t="s">
        <v>271</v>
      </c>
      <c r="C100" s="65" t="s">
        <v>3183</v>
      </c>
      <c r="D100" s="66">
        <v>10</v>
      </c>
      <c r="E100" s="67" t="s">
        <v>136</v>
      </c>
      <c r="F100" s="68">
        <v>28.285714285714285</v>
      </c>
      <c r="G100" s="65"/>
      <c r="H100" s="69"/>
      <c r="I100" s="70"/>
      <c r="J100" s="70"/>
      <c r="K100" s="34" t="s">
        <v>65</v>
      </c>
      <c r="L100" s="77">
        <v>100</v>
      </c>
      <c r="M100" s="77"/>
      <c r="N100" s="72"/>
      <c r="O100" s="79" t="s">
        <v>176</v>
      </c>
      <c r="P100" s="81">
        <v>43642.681226851855</v>
      </c>
      <c r="Q100" s="79" t="s">
        <v>447</v>
      </c>
      <c r="R100" s="79"/>
      <c r="S100" s="79"/>
      <c r="T100" s="79" t="s">
        <v>559</v>
      </c>
      <c r="U100" s="82" t="s">
        <v>626</v>
      </c>
      <c r="V100" s="82" t="s">
        <v>626</v>
      </c>
      <c r="W100" s="81">
        <v>43642.681226851855</v>
      </c>
      <c r="X100" s="82" t="s">
        <v>820</v>
      </c>
      <c r="Y100" s="79"/>
      <c r="Z100" s="79"/>
      <c r="AA100" s="85" t="s">
        <v>1008</v>
      </c>
      <c r="AB100" s="79"/>
      <c r="AC100" s="79" t="b">
        <v>0</v>
      </c>
      <c r="AD100" s="79">
        <v>6</v>
      </c>
      <c r="AE100" s="85" t="s">
        <v>1130</v>
      </c>
      <c r="AF100" s="79" t="b">
        <v>0</v>
      </c>
      <c r="AG100" s="79" t="s">
        <v>1149</v>
      </c>
      <c r="AH100" s="79"/>
      <c r="AI100" s="85" t="s">
        <v>1130</v>
      </c>
      <c r="AJ100" s="79" t="b">
        <v>0</v>
      </c>
      <c r="AK100" s="79">
        <v>0</v>
      </c>
      <c r="AL100" s="85" t="s">
        <v>1130</v>
      </c>
      <c r="AM100" s="79" t="s">
        <v>1153</v>
      </c>
      <c r="AN100" s="79" t="b">
        <v>0</v>
      </c>
      <c r="AO100" s="85" t="s">
        <v>1008</v>
      </c>
      <c r="AP100" s="79" t="s">
        <v>176</v>
      </c>
      <c r="AQ100" s="79">
        <v>0</v>
      </c>
      <c r="AR100" s="79">
        <v>0</v>
      </c>
      <c r="AS100" s="79" t="s">
        <v>1171</v>
      </c>
      <c r="AT100" s="79"/>
      <c r="AU100" s="79"/>
      <c r="AV100" s="79" t="s">
        <v>1188</v>
      </c>
      <c r="AW100" s="79" t="s">
        <v>1201</v>
      </c>
      <c r="AX100" s="79" t="s">
        <v>1188</v>
      </c>
      <c r="AY100" s="79" t="s">
        <v>1217</v>
      </c>
      <c r="AZ100" s="82" t="s">
        <v>1223</v>
      </c>
      <c r="BA100">
        <v>2</v>
      </c>
      <c r="BB100" s="78" t="str">
        <f>REPLACE(INDEX(GroupVertices[Group],MATCH(Edges[[#This Row],[Vertex 1]],GroupVertices[Vertex],0)),1,1,"")</f>
        <v>13</v>
      </c>
      <c r="BC100" s="78" t="str">
        <f>REPLACE(INDEX(GroupVertices[Group],MATCH(Edges[[#This Row],[Vertex 2]],GroupVertices[Vertex],0)),1,1,"")</f>
        <v>13</v>
      </c>
      <c r="BD100" s="48">
        <v>1</v>
      </c>
      <c r="BE100" s="49">
        <v>5.555555555555555</v>
      </c>
      <c r="BF100" s="48">
        <v>0</v>
      </c>
      <c r="BG100" s="49">
        <v>0</v>
      </c>
      <c r="BH100" s="48">
        <v>0</v>
      </c>
      <c r="BI100" s="49">
        <v>0</v>
      </c>
      <c r="BJ100" s="48">
        <v>17</v>
      </c>
      <c r="BK100" s="49">
        <v>94.44444444444444</v>
      </c>
      <c r="BL100" s="48">
        <v>18</v>
      </c>
    </row>
    <row r="101" spans="1:64" ht="15">
      <c r="A101" s="64" t="s">
        <v>272</v>
      </c>
      <c r="B101" s="64" t="s">
        <v>272</v>
      </c>
      <c r="C101" s="65" t="s">
        <v>3182</v>
      </c>
      <c r="D101" s="66">
        <v>3</v>
      </c>
      <c r="E101" s="67" t="s">
        <v>132</v>
      </c>
      <c r="F101" s="68">
        <v>32</v>
      </c>
      <c r="G101" s="65"/>
      <c r="H101" s="69"/>
      <c r="I101" s="70"/>
      <c r="J101" s="70"/>
      <c r="K101" s="34" t="s">
        <v>65</v>
      </c>
      <c r="L101" s="77">
        <v>101</v>
      </c>
      <c r="M101" s="77"/>
      <c r="N101" s="72"/>
      <c r="O101" s="79" t="s">
        <v>176</v>
      </c>
      <c r="P101" s="81">
        <v>43642.68429398148</v>
      </c>
      <c r="Q101" s="79" t="s">
        <v>448</v>
      </c>
      <c r="R101" s="79"/>
      <c r="S101" s="79"/>
      <c r="T101" s="79" t="s">
        <v>559</v>
      </c>
      <c r="U101" s="82" t="s">
        <v>627</v>
      </c>
      <c r="V101" s="82" t="s">
        <v>627</v>
      </c>
      <c r="W101" s="81">
        <v>43642.68429398148</v>
      </c>
      <c r="X101" s="82" t="s">
        <v>821</v>
      </c>
      <c r="Y101" s="79"/>
      <c r="Z101" s="79"/>
      <c r="AA101" s="85" t="s">
        <v>1009</v>
      </c>
      <c r="AB101" s="79"/>
      <c r="AC101" s="79" t="b">
        <v>0</v>
      </c>
      <c r="AD101" s="79">
        <v>1</v>
      </c>
      <c r="AE101" s="85" t="s">
        <v>1130</v>
      </c>
      <c r="AF101" s="79" t="b">
        <v>0</v>
      </c>
      <c r="AG101" s="79" t="s">
        <v>1149</v>
      </c>
      <c r="AH101" s="79"/>
      <c r="AI101" s="85" t="s">
        <v>1130</v>
      </c>
      <c r="AJ101" s="79" t="b">
        <v>0</v>
      </c>
      <c r="AK101" s="79">
        <v>0</v>
      </c>
      <c r="AL101" s="85" t="s">
        <v>1130</v>
      </c>
      <c r="AM101" s="79" t="s">
        <v>1156</v>
      </c>
      <c r="AN101" s="79" t="b">
        <v>0</v>
      </c>
      <c r="AO101" s="85" t="s">
        <v>1009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7</v>
      </c>
      <c r="BK101" s="49">
        <v>100</v>
      </c>
      <c r="BL101" s="48">
        <v>7</v>
      </c>
    </row>
    <row r="102" spans="1:64" ht="15">
      <c r="A102" s="64" t="s">
        <v>273</v>
      </c>
      <c r="B102" s="64" t="s">
        <v>273</v>
      </c>
      <c r="C102" s="65" t="s">
        <v>3182</v>
      </c>
      <c r="D102" s="66">
        <v>3</v>
      </c>
      <c r="E102" s="67" t="s">
        <v>132</v>
      </c>
      <c r="F102" s="68">
        <v>32</v>
      </c>
      <c r="G102" s="65"/>
      <c r="H102" s="69"/>
      <c r="I102" s="70"/>
      <c r="J102" s="70"/>
      <c r="K102" s="34" t="s">
        <v>65</v>
      </c>
      <c r="L102" s="77">
        <v>102</v>
      </c>
      <c r="M102" s="77"/>
      <c r="N102" s="72"/>
      <c r="O102" s="79" t="s">
        <v>176</v>
      </c>
      <c r="P102" s="81">
        <v>43642.68431712963</v>
      </c>
      <c r="Q102" s="79" t="s">
        <v>449</v>
      </c>
      <c r="R102" s="79"/>
      <c r="S102" s="79"/>
      <c r="T102" s="79" t="s">
        <v>559</v>
      </c>
      <c r="U102" s="82" t="s">
        <v>628</v>
      </c>
      <c r="V102" s="82" t="s">
        <v>628</v>
      </c>
      <c r="W102" s="81">
        <v>43642.68431712963</v>
      </c>
      <c r="X102" s="82" t="s">
        <v>822</v>
      </c>
      <c r="Y102" s="79"/>
      <c r="Z102" s="79"/>
      <c r="AA102" s="85" t="s">
        <v>1010</v>
      </c>
      <c r="AB102" s="79"/>
      <c r="AC102" s="79" t="b">
        <v>0</v>
      </c>
      <c r="AD102" s="79">
        <v>7</v>
      </c>
      <c r="AE102" s="85" t="s">
        <v>1130</v>
      </c>
      <c r="AF102" s="79" t="b">
        <v>0</v>
      </c>
      <c r="AG102" s="79" t="s">
        <v>1152</v>
      </c>
      <c r="AH102" s="79"/>
      <c r="AI102" s="85" t="s">
        <v>1130</v>
      </c>
      <c r="AJ102" s="79" t="b">
        <v>0</v>
      </c>
      <c r="AK102" s="79">
        <v>0</v>
      </c>
      <c r="AL102" s="85" t="s">
        <v>1130</v>
      </c>
      <c r="AM102" s="79" t="s">
        <v>1153</v>
      </c>
      <c r="AN102" s="79" t="b">
        <v>0</v>
      </c>
      <c r="AO102" s="85" t="s">
        <v>1010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v>
      </c>
      <c r="BK102" s="49">
        <v>100</v>
      </c>
      <c r="BL102" s="48">
        <v>1</v>
      </c>
    </row>
    <row r="103" spans="1:64" ht="15">
      <c r="A103" s="64" t="s">
        <v>274</v>
      </c>
      <c r="B103" s="64" t="s">
        <v>274</v>
      </c>
      <c r="C103" s="65" t="s">
        <v>3182</v>
      </c>
      <c r="D103" s="66">
        <v>3</v>
      </c>
      <c r="E103" s="67" t="s">
        <v>132</v>
      </c>
      <c r="F103" s="68">
        <v>32</v>
      </c>
      <c r="G103" s="65"/>
      <c r="H103" s="69"/>
      <c r="I103" s="70"/>
      <c r="J103" s="70"/>
      <c r="K103" s="34" t="s">
        <v>65</v>
      </c>
      <c r="L103" s="77">
        <v>103</v>
      </c>
      <c r="M103" s="77"/>
      <c r="N103" s="72"/>
      <c r="O103" s="79" t="s">
        <v>176</v>
      </c>
      <c r="P103" s="81">
        <v>43642.68583333334</v>
      </c>
      <c r="Q103" s="79" t="s">
        <v>450</v>
      </c>
      <c r="R103" s="79"/>
      <c r="S103" s="79"/>
      <c r="T103" s="79" t="s">
        <v>559</v>
      </c>
      <c r="U103" s="79"/>
      <c r="V103" s="82" t="s">
        <v>710</v>
      </c>
      <c r="W103" s="81">
        <v>43642.68583333334</v>
      </c>
      <c r="X103" s="82" t="s">
        <v>823</v>
      </c>
      <c r="Y103" s="79"/>
      <c r="Z103" s="79"/>
      <c r="AA103" s="85" t="s">
        <v>1011</v>
      </c>
      <c r="AB103" s="79"/>
      <c r="AC103" s="79" t="b">
        <v>0</v>
      </c>
      <c r="AD103" s="79">
        <v>2</v>
      </c>
      <c r="AE103" s="85" t="s">
        <v>1130</v>
      </c>
      <c r="AF103" s="79" t="b">
        <v>0</v>
      </c>
      <c r="AG103" s="79" t="s">
        <v>1149</v>
      </c>
      <c r="AH103" s="79"/>
      <c r="AI103" s="85" t="s">
        <v>1130</v>
      </c>
      <c r="AJ103" s="79" t="b">
        <v>0</v>
      </c>
      <c r="AK103" s="79">
        <v>0</v>
      </c>
      <c r="AL103" s="85" t="s">
        <v>1130</v>
      </c>
      <c r="AM103" s="79" t="s">
        <v>1153</v>
      </c>
      <c r="AN103" s="79" t="b">
        <v>0</v>
      </c>
      <c r="AO103" s="85" t="s">
        <v>1011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5</v>
      </c>
      <c r="BK103" s="49">
        <v>100</v>
      </c>
      <c r="BL103" s="48">
        <v>5</v>
      </c>
    </row>
    <row r="104" spans="1:64" ht="15">
      <c r="A104" s="64" t="s">
        <v>275</v>
      </c>
      <c r="B104" s="64" t="s">
        <v>338</v>
      </c>
      <c r="C104" s="65" t="s">
        <v>3182</v>
      </c>
      <c r="D104" s="66">
        <v>3</v>
      </c>
      <c r="E104" s="67" t="s">
        <v>132</v>
      </c>
      <c r="F104" s="68">
        <v>32</v>
      </c>
      <c r="G104" s="65"/>
      <c r="H104" s="69"/>
      <c r="I104" s="70"/>
      <c r="J104" s="70"/>
      <c r="K104" s="34" t="s">
        <v>65</v>
      </c>
      <c r="L104" s="77">
        <v>104</v>
      </c>
      <c r="M104" s="77"/>
      <c r="N104" s="72"/>
      <c r="O104" s="79" t="s">
        <v>370</v>
      </c>
      <c r="P104" s="81">
        <v>43640.80462962963</v>
      </c>
      <c r="Q104" s="79" t="s">
        <v>451</v>
      </c>
      <c r="R104" s="79"/>
      <c r="S104" s="79"/>
      <c r="T104" s="79" t="s">
        <v>575</v>
      </c>
      <c r="U104" s="79"/>
      <c r="V104" s="82" t="s">
        <v>711</v>
      </c>
      <c r="W104" s="81">
        <v>43640.80462962963</v>
      </c>
      <c r="X104" s="82" t="s">
        <v>824</v>
      </c>
      <c r="Y104" s="79"/>
      <c r="Z104" s="79"/>
      <c r="AA104" s="85" t="s">
        <v>1012</v>
      </c>
      <c r="AB104" s="79"/>
      <c r="AC104" s="79" t="b">
        <v>0</v>
      </c>
      <c r="AD104" s="79">
        <v>2</v>
      </c>
      <c r="AE104" s="85" t="s">
        <v>1130</v>
      </c>
      <c r="AF104" s="79" t="b">
        <v>0</v>
      </c>
      <c r="AG104" s="79" t="s">
        <v>1149</v>
      </c>
      <c r="AH104" s="79"/>
      <c r="AI104" s="85" t="s">
        <v>1130</v>
      </c>
      <c r="AJ104" s="79" t="b">
        <v>0</v>
      </c>
      <c r="AK104" s="79">
        <v>0</v>
      </c>
      <c r="AL104" s="85" t="s">
        <v>1130</v>
      </c>
      <c r="AM104" s="79" t="s">
        <v>1156</v>
      </c>
      <c r="AN104" s="79" t="b">
        <v>0</v>
      </c>
      <c r="AO104" s="85" t="s">
        <v>1012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v>2</v>
      </c>
      <c r="BE104" s="49">
        <v>13.333333333333334</v>
      </c>
      <c r="BF104" s="48">
        <v>0</v>
      </c>
      <c r="BG104" s="49">
        <v>0</v>
      </c>
      <c r="BH104" s="48">
        <v>0</v>
      </c>
      <c r="BI104" s="49">
        <v>0</v>
      </c>
      <c r="BJ104" s="48">
        <v>13</v>
      </c>
      <c r="BK104" s="49">
        <v>86.66666666666667</v>
      </c>
      <c r="BL104" s="48">
        <v>15</v>
      </c>
    </row>
    <row r="105" spans="1:64" ht="15">
      <c r="A105" s="64" t="s">
        <v>275</v>
      </c>
      <c r="B105" s="64" t="s">
        <v>275</v>
      </c>
      <c r="C105" s="65" t="s">
        <v>3182</v>
      </c>
      <c r="D105" s="66">
        <v>3</v>
      </c>
      <c r="E105" s="67" t="s">
        <v>132</v>
      </c>
      <c r="F105" s="68">
        <v>32</v>
      </c>
      <c r="G105" s="65"/>
      <c r="H105" s="69"/>
      <c r="I105" s="70"/>
      <c r="J105" s="70"/>
      <c r="K105" s="34" t="s">
        <v>65</v>
      </c>
      <c r="L105" s="77">
        <v>105</v>
      </c>
      <c r="M105" s="77"/>
      <c r="N105" s="72"/>
      <c r="O105" s="79" t="s">
        <v>176</v>
      </c>
      <c r="P105" s="81">
        <v>43642.6872337963</v>
      </c>
      <c r="Q105" s="79" t="s">
        <v>452</v>
      </c>
      <c r="R105" s="79"/>
      <c r="S105" s="79"/>
      <c r="T105" s="79" t="s">
        <v>579</v>
      </c>
      <c r="U105" s="82" t="s">
        <v>629</v>
      </c>
      <c r="V105" s="82" t="s">
        <v>629</v>
      </c>
      <c r="W105" s="81">
        <v>43642.6872337963</v>
      </c>
      <c r="X105" s="82" t="s">
        <v>825</v>
      </c>
      <c r="Y105" s="79"/>
      <c r="Z105" s="79"/>
      <c r="AA105" s="85" t="s">
        <v>1013</v>
      </c>
      <c r="AB105" s="79"/>
      <c r="AC105" s="79" t="b">
        <v>0</v>
      </c>
      <c r="AD105" s="79">
        <v>1</v>
      </c>
      <c r="AE105" s="85" t="s">
        <v>1130</v>
      </c>
      <c r="AF105" s="79" t="b">
        <v>0</v>
      </c>
      <c r="AG105" s="79" t="s">
        <v>1149</v>
      </c>
      <c r="AH105" s="79"/>
      <c r="AI105" s="85" t="s">
        <v>1130</v>
      </c>
      <c r="AJ105" s="79" t="b">
        <v>0</v>
      </c>
      <c r="AK105" s="79">
        <v>0</v>
      </c>
      <c r="AL105" s="85" t="s">
        <v>1130</v>
      </c>
      <c r="AM105" s="79" t="s">
        <v>1156</v>
      </c>
      <c r="AN105" s="79" t="b">
        <v>0</v>
      </c>
      <c r="AO105" s="85" t="s">
        <v>1013</v>
      </c>
      <c r="AP105" s="79" t="s">
        <v>176</v>
      </c>
      <c r="AQ105" s="79">
        <v>0</v>
      </c>
      <c r="AR105" s="79">
        <v>0</v>
      </c>
      <c r="AS105" s="79" t="s">
        <v>1171</v>
      </c>
      <c r="AT105" s="79"/>
      <c r="AU105" s="79"/>
      <c r="AV105" s="79" t="s">
        <v>1188</v>
      </c>
      <c r="AW105" s="79" t="s">
        <v>1201</v>
      </c>
      <c r="AX105" s="79" t="s">
        <v>1188</v>
      </c>
      <c r="AY105" s="79" t="s">
        <v>1217</v>
      </c>
      <c r="AZ105" s="82" t="s">
        <v>1223</v>
      </c>
      <c r="BA105">
        <v>1</v>
      </c>
      <c r="BB105" s="78" t="str">
        <f>REPLACE(INDEX(GroupVertices[Group],MATCH(Edges[[#This Row],[Vertex 1]],GroupVertices[Vertex],0)),1,1,"")</f>
        <v>6</v>
      </c>
      <c r="BC105" s="78" t="str">
        <f>REPLACE(INDEX(GroupVertices[Group],MATCH(Edges[[#This Row],[Vertex 2]],GroupVertices[Vertex],0)),1,1,"")</f>
        <v>6</v>
      </c>
      <c r="BD105" s="48">
        <v>1</v>
      </c>
      <c r="BE105" s="49">
        <v>16.666666666666668</v>
      </c>
      <c r="BF105" s="48">
        <v>0</v>
      </c>
      <c r="BG105" s="49">
        <v>0</v>
      </c>
      <c r="BH105" s="48">
        <v>0</v>
      </c>
      <c r="BI105" s="49">
        <v>0</v>
      </c>
      <c r="BJ105" s="48">
        <v>5</v>
      </c>
      <c r="BK105" s="49">
        <v>83.33333333333333</v>
      </c>
      <c r="BL105" s="48">
        <v>6</v>
      </c>
    </row>
    <row r="106" spans="1:64" ht="15">
      <c r="A106" s="64" t="s">
        <v>276</v>
      </c>
      <c r="B106" s="64" t="s">
        <v>276</v>
      </c>
      <c r="C106" s="65" t="s">
        <v>3184</v>
      </c>
      <c r="D106" s="66">
        <v>10</v>
      </c>
      <c r="E106" s="67" t="s">
        <v>136</v>
      </c>
      <c r="F106" s="68">
        <v>24.57142857142857</v>
      </c>
      <c r="G106" s="65"/>
      <c r="H106" s="69"/>
      <c r="I106" s="70"/>
      <c r="J106" s="70"/>
      <c r="K106" s="34" t="s">
        <v>65</v>
      </c>
      <c r="L106" s="77">
        <v>106</v>
      </c>
      <c r="M106" s="77"/>
      <c r="N106" s="72"/>
      <c r="O106" s="79" t="s">
        <v>176</v>
      </c>
      <c r="P106" s="81">
        <v>43639.76215277778</v>
      </c>
      <c r="Q106" s="79" t="s">
        <v>453</v>
      </c>
      <c r="R106" s="79"/>
      <c r="S106" s="79"/>
      <c r="T106" s="79" t="s">
        <v>559</v>
      </c>
      <c r="U106" s="79"/>
      <c r="V106" s="82" t="s">
        <v>712</v>
      </c>
      <c r="W106" s="81">
        <v>43639.76215277778</v>
      </c>
      <c r="X106" s="82" t="s">
        <v>826</v>
      </c>
      <c r="Y106" s="79"/>
      <c r="Z106" s="79"/>
      <c r="AA106" s="85" t="s">
        <v>1014</v>
      </c>
      <c r="AB106" s="79"/>
      <c r="AC106" s="79" t="b">
        <v>0</v>
      </c>
      <c r="AD106" s="79">
        <v>3</v>
      </c>
      <c r="AE106" s="85" t="s">
        <v>1130</v>
      </c>
      <c r="AF106" s="79" t="b">
        <v>0</v>
      </c>
      <c r="AG106" s="79" t="s">
        <v>1149</v>
      </c>
      <c r="AH106" s="79"/>
      <c r="AI106" s="85" t="s">
        <v>1130</v>
      </c>
      <c r="AJ106" s="79" t="b">
        <v>0</v>
      </c>
      <c r="AK106" s="79">
        <v>0</v>
      </c>
      <c r="AL106" s="85" t="s">
        <v>1130</v>
      </c>
      <c r="AM106" s="79" t="s">
        <v>1160</v>
      </c>
      <c r="AN106" s="79" t="b">
        <v>0</v>
      </c>
      <c r="AO106" s="85" t="s">
        <v>1014</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v>2</v>
      </c>
      <c r="BE106" s="49">
        <v>13.333333333333334</v>
      </c>
      <c r="BF106" s="48">
        <v>0</v>
      </c>
      <c r="BG106" s="49">
        <v>0</v>
      </c>
      <c r="BH106" s="48">
        <v>0</v>
      </c>
      <c r="BI106" s="49">
        <v>0</v>
      </c>
      <c r="BJ106" s="48">
        <v>13</v>
      </c>
      <c r="BK106" s="49">
        <v>86.66666666666667</v>
      </c>
      <c r="BL106" s="48">
        <v>15</v>
      </c>
    </row>
    <row r="107" spans="1:64" ht="15">
      <c r="A107" s="64" t="s">
        <v>276</v>
      </c>
      <c r="B107" s="64" t="s">
        <v>276</v>
      </c>
      <c r="C107" s="65" t="s">
        <v>3184</v>
      </c>
      <c r="D107" s="66">
        <v>10</v>
      </c>
      <c r="E107" s="67" t="s">
        <v>136</v>
      </c>
      <c r="F107" s="68">
        <v>24.57142857142857</v>
      </c>
      <c r="G107" s="65"/>
      <c r="H107" s="69"/>
      <c r="I107" s="70"/>
      <c r="J107" s="70"/>
      <c r="K107" s="34" t="s">
        <v>65</v>
      </c>
      <c r="L107" s="77">
        <v>107</v>
      </c>
      <c r="M107" s="77"/>
      <c r="N107" s="72"/>
      <c r="O107" s="79" t="s">
        <v>176</v>
      </c>
      <c r="P107" s="81">
        <v>43642.047534722224</v>
      </c>
      <c r="Q107" s="79" t="s">
        <v>454</v>
      </c>
      <c r="R107" s="79"/>
      <c r="S107" s="79"/>
      <c r="T107" s="79" t="s">
        <v>559</v>
      </c>
      <c r="U107" s="82" t="s">
        <v>630</v>
      </c>
      <c r="V107" s="82" t="s">
        <v>630</v>
      </c>
      <c r="W107" s="81">
        <v>43642.047534722224</v>
      </c>
      <c r="X107" s="82" t="s">
        <v>827</v>
      </c>
      <c r="Y107" s="79"/>
      <c r="Z107" s="79"/>
      <c r="AA107" s="85" t="s">
        <v>1015</v>
      </c>
      <c r="AB107" s="79"/>
      <c r="AC107" s="79" t="b">
        <v>0</v>
      </c>
      <c r="AD107" s="79">
        <v>8</v>
      </c>
      <c r="AE107" s="85" t="s">
        <v>1130</v>
      </c>
      <c r="AF107" s="79" t="b">
        <v>0</v>
      </c>
      <c r="AG107" s="79" t="s">
        <v>1149</v>
      </c>
      <c r="AH107" s="79"/>
      <c r="AI107" s="85" t="s">
        <v>1130</v>
      </c>
      <c r="AJ107" s="79" t="b">
        <v>0</v>
      </c>
      <c r="AK107" s="79">
        <v>0</v>
      </c>
      <c r="AL107" s="85" t="s">
        <v>1130</v>
      </c>
      <c r="AM107" s="79" t="s">
        <v>1153</v>
      </c>
      <c r="AN107" s="79" t="b">
        <v>0</v>
      </c>
      <c r="AO107" s="85" t="s">
        <v>1015</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21</v>
      </c>
      <c r="BK107" s="49">
        <v>100</v>
      </c>
      <c r="BL107" s="48">
        <v>21</v>
      </c>
    </row>
    <row r="108" spans="1:64" ht="15">
      <c r="A108" s="64" t="s">
        <v>276</v>
      </c>
      <c r="B108" s="64" t="s">
        <v>276</v>
      </c>
      <c r="C108" s="65" t="s">
        <v>3184</v>
      </c>
      <c r="D108" s="66">
        <v>10</v>
      </c>
      <c r="E108" s="67" t="s">
        <v>136</v>
      </c>
      <c r="F108" s="68">
        <v>24.57142857142857</v>
      </c>
      <c r="G108" s="65"/>
      <c r="H108" s="69"/>
      <c r="I108" s="70"/>
      <c r="J108" s="70"/>
      <c r="K108" s="34" t="s">
        <v>65</v>
      </c>
      <c r="L108" s="77">
        <v>108</v>
      </c>
      <c r="M108" s="77"/>
      <c r="N108" s="72"/>
      <c r="O108" s="79" t="s">
        <v>176</v>
      </c>
      <c r="P108" s="81">
        <v>43642.68803240741</v>
      </c>
      <c r="Q108" s="79" t="s">
        <v>455</v>
      </c>
      <c r="R108" s="79"/>
      <c r="S108" s="79"/>
      <c r="T108" s="79" t="s">
        <v>559</v>
      </c>
      <c r="U108" s="82" t="s">
        <v>631</v>
      </c>
      <c r="V108" s="82" t="s">
        <v>631</v>
      </c>
      <c r="W108" s="81">
        <v>43642.68803240741</v>
      </c>
      <c r="X108" s="82" t="s">
        <v>828</v>
      </c>
      <c r="Y108" s="79"/>
      <c r="Z108" s="79"/>
      <c r="AA108" s="85" t="s">
        <v>1016</v>
      </c>
      <c r="AB108" s="79"/>
      <c r="AC108" s="79" t="b">
        <v>0</v>
      </c>
      <c r="AD108" s="79">
        <v>1</v>
      </c>
      <c r="AE108" s="85" t="s">
        <v>1130</v>
      </c>
      <c r="AF108" s="79" t="b">
        <v>0</v>
      </c>
      <c r="AG108" s="79" t="s">
        <v>1149</v>
      </c>
      <c r="AH108" s="79"/>
      <c r="AI108" s="85" t="s">
        <v>1130</v>
      </c>
      <c r="AJ108" s="79" t="b">
        <v>0</v>
      </c>
      <c r="AK108" s="79">
        <v>0</v>
      </c>
      <c r="AL108" s="85" t="s">
        <v>1130</v>
      </c>
      <c r="AM108" s="79" t="s">
        <v>1153</v>
      </c>
      <c r="AN108" s="79" t="b">
        <v>0</v>
      </c>
      <c r="AO108" s="85" t="s">
        <v>1016</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4</v>
      </c>
      <c r="BK108" s="49">
        <v>100</v>
      </c>
      <c r="BL108" s="48">
        <v>4</v>
      </c>
    </row>
    <row r="109" spans="1:64" ht="15">
      <c r="A109" s="64" t="s">
        <v>277</v>
      </c>
      <c r="B109" s="64" t="s">
        <v>351</v>
      </c>
      <c r="C109" s="65" t="s">
        <v>3182</v>
      </c>
      <c r="D109" s="66">
        <v>3</v>
      </c>
      <c r="E109" s="67" t="s">
        <v>132</v>
      </c>
      <c r="F109" s="68">
        <v>32</v>
      </c>
      <c r="G109" s="65"/>
      <c r="H109" s="69"/>
      <c r="I109" s="70"/>
      <c r="J109" s="70"/>
      <c r="K109" s="34" t="s">
        <v>65</v>
      </c>
      <c r="L109" s="77">
        <v>109</v>
      </c>
      <c r="M109" s="77"/>
      <c r="N109" s="72"/>
      <c r="O109" s="79" t="s">
        <v>370</v>
      </c>
      <c r="P109" s="81">
        <v>43642.68848379629</v>
      </c>
      <c r="Q109" s="79" t="s">
        <v>456</v>
      </c>
      <c r="R109" s="79"/>
      <c r="S109" s="79"/>
      <c r="T109" s="79" t="s">
        <v>559</v>
      </c>
      <c r="U109" s="82" t="s">
        <v>632</v>
      </c>
      <c r="V109" s="82" t="s">
        <v>632</v>
      </c>
      <c r="W109" s="81">
        <v>43642.68848379629</v>
      </c>
      <c r="X109" s="82" t="s">
        <v>829</v>
      </c>
      <c r="Y109" s="79"/>
      <c r="Z109" s="79"/>
      <c r="AA109" s="85" t="s">
        <v>1017</v>
      </c>
      <c r="AB109" s="79"/>
      <c r="AC109" s="79" t="b">
        <v>0</v>
      </c>
      <c r="AD109" s="79">
        <v>3</v>
      </c>
      <c r="AE109" s="85" t="s">
        <v>1130</v>
      </c>
      <c r="AF109" s="79" t="b">
        <v>0</v>
      </c>
      <c r="AG109" s="79" t="s">
        <v>1149</v>
      </c>
      <c r="AH109" s="79"/>
      <c r="AI109" s="85" t="s">
        <v>1130</v>
      </c>
      <c r="AJ109" s="79" t="b">
        <v>0</v>
      </c>
      <c r="AK109" s="79">
        <v>0</v>
      </c>
      <c r="AL109" s="85" t="s">
        <v>1130</v>
      </c>
      <c r="AM109" s="79" t="s">
        <v>1156</v>
      </c>
      <c r="AN109" s="79" t="b">
        <v>0</v>
      </c>
      <c r="AO109" s="85" t="s">
        <v>1017</v>
      </c>
      <c r="AP109" s="79" t="s">
        <v>176</v>
      </c>
      <c r="AQ109" s="79">
        <v>0</v>
      </c>
      <c r="AR109" s="79">
        <v>0</v>
      </c>
      <c r="AS109" s="79" t="s">
        <v>1171</v>
      </c>
      <c r="AT109" s="79"/>
      <c r="AU109" s="79"/>
      <c r="AV109" s="79" t="s">
        <v>1188</v>
      </c>
      <c r="AW109" s="79" t="s">
        <v>1201</v>
      </c>
      <c r="AX109" s="79" t="s">
        <v>1188</v>
      </c>
      <c r="AY109" s="79" t="s">
        <v>1217</v>
      </c>
      <c r="AZ109" s="82" t="s">
        <v>1223</v>
      </c>
      <c r="BA109">
        <v>1</v>
      </c>
      <c r="BB109" s="78" t="str">
        <f>REPLACE(INDEX(GroupVertices[Group],MATCH(Edges[[#This Row],[Vertex 1]],GroupVertices[Vertex],0)),1,1,"")</f>
        <v>12</v>
      </c>
      <c r="BC109" s="78" t="str">
        <f>REPLACE(INDEX(GroupVertices[Group],MATCH(Edges[[#This Row],[Vertex 2]],GroupVertices[Vertex],0)),1,1,"")</f>
        <v>12</v>
      </c>
      <c r="BD109" s="48">
        <v>0</v>
      </c>
      <c r="BE109" s="49">
        <v>0</v>
      </c>
      <c r="BF109" s="48">
        <v>0</v>
      </c>
      <c r="BG109" s="49">
        <v>0</v>
      </c>
      <c r="BH109" s="48">
        <v>0</v>
      </c>
      <c r="BI109" s="49">
        <v>0</v>
      </c>
      <c r="BJ109" s="48">
        <v>5</v>
      </c>
      <c r="BK109" s="49">
        <v>100</v>
      </c>
      <c r="BL109" s="48">
        <v>5</v>
      </c>
    </row>
    <row r="110" spans="1:64" ht="15">
      <c r="A110" s="64" t="s">
        <v>278</v>
      </c>
      <c r="B110" s="64" t="s">
        <v>278</v>
      </c>
      <c r="C110" s="65" t="s">
        <v>3183</v>
      </c>
      <c r="D110" s="66">
        <v>10</v>
      </c>
      <c r="E110" s="67" t="s">
        <v>136</v>
      </c>
      <c r="F110" s="68">
        <v>28.285714285714285</v>
      </c>
      <c r="G110" s="65"/>
      <c r="H110" s="69"/>
      <c r="I110" s="70"/>
      <c r="J110" s="70"/>
      <c r="K110" s="34" t="s">
        <v>65</v>
      </c>
      <c r="L110" s="77">
        <v>110</v>
      </c>
      <c r="M110" s="77"/>
      <c r="N110" s="72"/>
      <c r="O110" s="79" t="s">
        <v>176</v>
      </c>
      <c r="P110" s="81">
        <v>43641.97195601852</v>
      </c>
      <c r="Q110" s="79" t="s">
        <v>457</v>
      </c>
      <c r="R110" s="79"/>
      <c r="S110" s="79"/>
      <c r="T110" s="79" t="s">
        <v>559</v>
      </c>
      <c r="U110" s="79"/>
      <c r="V110" s="82" t="s">
        <v>713</v>
      </c>
      <c r="W110" s="81">
        <v>43641.97195601852</v>
      </c>
      <c r="X110" s="82" t="s">
        <v>830</v>
      </c>
      <c r="Y110" s="79"/>
      <c r="Z110" s="79"/>
      <c r="AA110" s="85" t="s">
        <v>1018</v>
      </c>
      <c r="AB110" s="79"/>
      <c r="AC110" s="79" t="b">
        <v>0</v>
      </c>
      <c r="AD110" s="79">
        <v>5</v>
      </c>
      <c r="AE110" s="85" t="s">
        <v>1130</v>
      </c>
      <c r="AF110" s="79" t="b">
        <v>0</v>
      </c>
      <c r="AG110" s="79" t="s">
        <v>1149</v>
      </c>
      <c r="AH110" s="79"/>
      <c r="AI110" s="85" t="s">
        <v>1130</v>
      </c>
      <c r="AJ110" s="79" t="b">
        <v>0</v>
      </c>
      <c r="AK110" s="79">
        <v>0</v>
      </c>
      <c r="AL110" s="85" t="s">
        <v>1130</v>
      </c>
      <c r="AM110" s="79" t="s">
        <v>1153</v>
      </c>
      <c r="AN110" s="79" t="b">
        <v>0</v>
      </c>
      <c r="AO110" s="85" t="s">
        <v>1018</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1</v>
      </c>
      <c r="BE110" s="49">
        <v>7.142857142857143</v>
      </c>
      <c r="BF110" s="48">
        <v>0</v>
      </c>
      <c r="BG110" s="49">
        <v>0</v>
      </c>
      <c r="BH110" s="48">
        <v>0</v>
      </c>
      <c r="BI110" s="49">
        <v>0</v>
      </c>
      <c r="BJ110" s="48">
        <v>13</v>
      </c>
      <c r="BK110" s="49">
        <v>92.85714285714286</v>
      </c>
      <c r="BL110" s="48">
        <v>14</v>
      </c>
    </row>
    <row r="111" spans="1:64" ht="15">
      <c r="A111" s="64" t="s">
        <v>278</v>
      </c>
      <c r="B111" s="64" t="s">
        <v>278</v>
      </c>
      <c r="C111" s="65" t="s">
        <v>3183</v>
      </c>
      <c r="D111" s="66">
        <v>10</v>
      </c>
      <c r="E111" s="67" t="s">
        <v>136</v>
      </c>
      <c r="F111" s="68">
        <v>28.285714285714285</v>
      </c>
      <c r="G111" s="65"/>
      <c r="H111" s="69"/>
      <c r="I111" s="70"/>
      <c r="J111" s="70"/>
      <c r="K111" s="34" t="s">
        <v>65</v>
      </c>
      <c r="L111" s="77">
        <v>111</v>
      </c>
      <c r="M111" s="77"/>
      <c r="N111" s="72"/>
      <c r="O111" s="79" t="s">
        <v>176</v>
      </c>
      <c r="P111" s="81">
        <v>43642.68950231482</v>
      </c>
      <c r="Q111" s="79" t="s">
        <v>458</v>
      </c>
      <c r="R111" s="79"/>
      <c r="S111" s="79"/>
      <c r="T111" s="79" t="s">
        <v>559</v>
      </c>
      <c r="U111" s="82" t="s">
        <v>633</v>
      </c>
      <c r="V111" s="82" t="s">
        <v>633</v>
      </c>
      <c r="W111" s="81">
        <v>43642.68950231482</v>
      </c>
      <c r="X111" s="82" t="s">
        <v>831</v>
      </c>
      <c r="Y111" s="79"/>
      <c r="Z111" s="79"/>
      <c r="AA111" s="85" t="s">
        <v>1019</v>
      </c>
      <c r="AB111" s="79"/>
      <c r="AC111" s="79" t="b">
        <v>0</v>
      </c>
      <c r="AD111" s="79">
        <v>3</v>
      </c>
      <c r="AE111" s="85" t="s">
        <v>1130</v>
      </c>
      <c r="AF111" s="79" t="b">
        <v>0</v>
      </c>
      <c r="AG111" s="79" t="s">
        <v>1152</v>
      </c>
      <c r="AH111" s="79"/>
      <c r="AI111" s="85" t="s">
        <v>1130</v>
      </c>
      <c r="AJ111" s="79" t="b">
        <v>0</v>
      </c>
      <c r="AK111" s="79">
        <v>0</v>
      </c>
      <c r="AL111" s="85" t="s">
        <v>1130</v>
      </c>
      <c r="AM111" s="79" t="s">
        <v>1153</v>
      </c>
      <c r="AN111" s="79" t="b">
        <v>0</v>
      </c>
      <c r="AO111" s="85" t="s">
        <v>1019</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v>
      </c>
      <c r="BK111" s="49">
        <v>100</v>
      </c>
      <c r="BL111" s="48">
        <v>1</v>
      </c>
    </row>
    <row r="112" spans="1:64" ht="15">
      <c r="A112" s="64" t="s">
        <v>279</v>
      </c>
      <c r="B112" s="64" t="s">
        <v>352</v>
      </c>
      <c r="C112" s="65" t="s">
        <v>3182</v>
      </c>
      <c r="D112" s="66">
        <v>3</v>
      </c>
      <c r="E112" s="67" t="s">
        <v>132</v>
      </c>
      <c r="F112" s="68">
        <v>32</v>
      </c>
      <c r="G112" s="65"/>
      <c r="H112" s="69"/>
      <c r="I112" s="70"/>
      <c r="J112" s="70"/>
      <c r="K112" s="34" t="s">
        <v>65</v>
      </c>
      <c r="L112" s="77">
        <v>112</v>
      </c>
      <c r="M112" s="77"/>
      <c r="N112" s="72"/>
      <c r="O112" s="79" t="s">
        <v>370</v>
      </c>
      <c r="P112" s="81">
        <v>43641.45961805555</v>
      </c>
      <c r="Q112" s="79" t="s">
        <v>459</v>
      </c>
      <c r="R112" s="79"/>
      <c r="S112" s="79"/>
      <c r="T112" s="79" t="s">
        <v>580</v>
      </c>
      <c r="U112" s="82" t="s">
        <v>634</v>
      </c>
      <c r="V112" s="82" t="s">
        <v>634</v>
      </c>
      <c r="W112" s="81">
        <v>43641.45961805555</v>
      </c>
      <c r="X112" s="82" t="s">
        <v>832</v>
      </c>
      <c r="Y112" s="79"/>
      <c r="Z112" s="79"/>
      <c r="AA112" s="85" t="s">
        <v>1020</v>
      </c>
      <c r="AB112" s="79"/>
      <c r="AC112" s="79" t="b">
        <v>0</v>
      </c>
      <c r="AD112" s="79">
        <v>10</v>
      </c>
      <c r="AE112" s="85" t="s">
        <v>1130</v>
      </c>
      <c r="AF112" s="79" t="b">
        <v>0</v>
      </c>
      <c r="AG112" s="79" t="s">
        <v>1149</v>
      </c>
      <c r="AH112" s="79"/>
      <c r="AI112" s="85" t="s">
        <v>1130</v>
      </c>
      <c r="AJ112" s="79" t="b">
        <v>0</v>
      </c>
      <c r="AK112" s="79">
        <v>0</v>
      </c>
      <c r="AL112" s="85" t="s">
        <v>1130</v>
      </c>
      <c r="AM112" s="79" t="s">
        <v>1153</v>
      </c>
      <c r="AN112" s="79" t="b">
        <v>0</v>
      </c>
      <c r="AO112" s="85" t="s">
        <v>1020</v>
      </c>
      <c r="AP112" s="79" t="s">
        <v>176</v>
      </c>
      <c r="AQ112" s="79">
        <v>0</v>
      </c>
      <c r="AR112" s="79">
        <v>0</v>
      </c>
      <c r="AS112" s="79" t="s">
        <v>1173</v>
      </c>
      <c r="AT112" s="79" t="s">
        <v>1179</v>
      </c>
      <c r="AU112" s="79" t="s">
        <v>1181</v>
      </c>
      <c r="AV112" s="79" t="s">
        <v>1190</v>
      </c>
      <c r="AW112" s="79" t="s">
        <v>1203</v>
      </c>
      <c r="AX112" s="79" t="s">
        <v>1190</v>
      </c>
      <c r="AY112" s="79" t="s">
        <v>1217</v>
      </c>
      <c r="AZ112" s="82" t="s">
        <v>1225</v>
      </c>
      <c r="BA112">
        <v>1</v>
      </c>
      <c r="BB112" s="78" t="str">
        <f>REPLACE(INDEX(GroupVertices[Group],MATCH(Edges[[#This Row],[Vertex 1]],GroupVertices[Vertex],0)),1,1,"")</f>
        <v>6</v>
      </c>
      <c r="BC112" s="78" t="str">
        <f>REPLACE(INDEX(GroupVertices[Group],MATCH(Edges[[#This Row],[Vertex 2]],GroupVertices[Vertex],0)),1,1,"")</f>
        <v>6</v>
      </c>
      <c r="BD112" s="48">
        <v>1</v>
      </c>
      <c r="BE112" s="49">
        <v>5.2631578947368425</v>
      </c>
      <c r="BF112" s="48">
        <v>0</v>
      </c>
      <c r="BG112" s="49">
        <v>0</v>
      </c>
      <c r="BH112" s="48">
        <v>0</v>
      </c>
      <c r="BI112" s="49">
        <v>0</v>
      </c>
      <c r="BJ112" s="48">
        <v>18</v>
      </c>
      <c r="BK112" s="49">
        <v>94.73684210526316</v>
      </c>
      <c r="BL112" s="48">
        <v>19</v>
      </c>
    </row>
    <row r="113" spans="1:64" ht="15">
      <c r="A113" s="64" t="s">
        <v>279</v>
      </c>
      <c r="B113" s="64" t="s">
        <v>338</v>
      </c>
      <c r="C113" s="65" t="s">
        <v>3182</v>
      </c>
      <c r="D113" s="66">
        <v>3</v>
      </c>
      <c r="E113" s="67" t="s">
        <v>132</v>
      </c>
      <c r="F113" s="68">
        <v>32</v>
      </c>
      <c r="G113" s="65"/>
      <c r="H113" s="69"/>
      <c r="I113" s="70"/>
      <c r="J113" s="70"/>
      <c r="K113" s="34" t="s">
        <v>65</v>
      </c>
      <c r="L113" s="77">
        <v>113</v>
      </c>
      <c r="M113" s="77"/>
      <c r="N113" s="72"/>
      <c r="O113" s="79" t="s">
        <v>370</v>
      </c>
      <c r="P113" s="81">
        <v>43641.45961805555</v>
      </c>
      <c r="Q113" s="79" t="s">
        <v>459</v>
      </c>
      <c r="R113" s="79"/>
      <c r="S113" s="79"/>
      <c r="T113" s="79" t="s">
        <v>580</v>
      </c>
      <c r="U113" s="82" t="s">
        <v>634</v>
      </c>
      <c r="V113" s="82" t="s">
        <v>634</v>
      </c>
      <c r="W113" s="81">
        <v>43641.45961805555</v>
      </c>
      <c r="X113" s="82" t="s">
        <v>832</v>
      </c>
      <c r="Y113" s="79"/>
      <c r="Z113" s="79"/>
      <c r="AA113" s="85" t="s">
        <v>1020</v>
      </c>
      <c r="AB113" s="79"/>
      <c r="AC113" s="79" t="b">
        <v>0</v>
      </c>
      <c r="AD113" s="79">
        <v>10</v>
      </c>
      <c r="AE113" s="85" t="s">
        <v>1130</v>
      </c>
      <c r="AF113" s="79" t="b">
        <v>0</v>
      </c>
      <c r="AG113" s="79" t="s">
        <v>1149</v>
      </c>
      <c r="AH113" s="79"/>
      <c r="AI113" s="85" t="s">
        <v>1130</v>
      </c>
      <c r="AJ113" s="79" t="b">
        <v>0</v>
      </c>
      <c r="AK113" s="79">
        <v>0</v>
      </c>
      <c r="AL113" s="85" t="s">
        <v>1130</v>
      </c>
      <c r="AM113" s="79" t="s">
        <v>1153</v>
      </c>
      <c r="AN113" s="79" t="b">
        <v>0</v>
      </c>
      <c r="AO113" s="85" t="s">
        <v>1020</v>
      </c>
      <c r="AP113" s="79" t="s">
        <v>176</v>
      </c>
      <c r="AQ113" s="79">
        <v>0</v>
      </c>
      <c r="AR113" s="79">
        <v>0</v>
      </c>
      <c r="AS113" s="79" t="s">
        <v>1173</v>
      </c>
      <c r="AT113" s="79" t="s">
        <v>1179</v>
      </c>
      <c r="AU113" s="79" t="s">
        <v>1181</v>
      </c>
      <c r="AV113" s="79" t="s">
        <v>1190</v>
      </c>
      <c r="AW113" s="79" t="s">
        <v>1203</v>
      </c>
      <c r="AX113" s="79" t="s">
        <v>1190</v>
      </c>
      <c r="AY113" s="79" t="s">
        <v>1217</v>
      </c>
      <c r="AZ113" s="82" t="s">
        <v>1225</v>
      </c>
      <c r="BA113">
        <v>1</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279</v>
      </c>
      <c r="B114" s="64" t="s">
        <v>279</v>
      </c>
      <c r="C114" s="65" t="s">
        <v>3182</v>
      </c>
      <c r="D114" s="66">
        <v>3</v>
      </c>
      <c r="E114" s="67" t="s">
        <v>132</v>
      </c>
      <c r="F114" s="68">
        <v>32</v>
      </c>
      <c r="G114" s="65"/>
      <c r="H114" s="69"/>
      <c r="I114" s="70"/>
      <c r="J114" s="70"/>
      <c r="K114" s="34" t="s">
        <v>65</v>
      </c>
      <c r="L114" s="77">
        <v>114</v>
      </c>
      <c r="M114" s="77"/>
      <c r="N114" s="72"/>
      <c r="O114" s="79" t="s">
        <v>176</v>
      </c>
      <c r="P114" s="81">
        <v>43642.68962962963</v>
      </c>
      <c r="Q114" s="79" t="s">
        <v>460</v>
      </c>
      <c r="R114" s="79"/>
      <c r="S114" s="79"/>
      <c r="T114" s="79" t="s">
        <v>581</v>
      </c>
      <c r="U114" s="82" t="s">
        <v>635</v>
      </c>
      <c r="V114" s="82" t="s">
        <v>635</v>
      </c>
      <c r="W114" s="81">
        <v>43642.68962962963</v>
      </c>
      <c r="X114" s="82" t="s">
        <v>833</v>
      </c>
      <c r="Y114" s="79"/>
      <c r="Z114" s="79"/>
      <c r="AA114" s="85" t="s">
        <v>1021</v>
      </c>
      <c r="AB114" s="79"/>
      <c r="AC114" s="79" t="b">
        <v>0</v>
      </c>
      <c r="AD114" s="79">
        <v>2</v>
      </c>
      <c r="AE114" s="85" t="s">
        <v>1130</v>
      </c>
      <c r="AF114" s="79" t="b">
        <v>0</v>
      </c>
      <c r="AG114" s="79" t="s">
        <v>1149</v>
      </c>
      <c r="AH114" s="79"/>
      <c r="AI114" s="85" t="s">
        <v>1130</v>
      </c>
      <c r="AJ114" s="79" t="b">
        <v>0</v>
      </c>
      <c r="AK114" s="79">
        <v>0</v>
      </c>
      <c r="AL114" s="85" t="s">
        <v>1130</v>
      </c>
      <c r="AM114" s="79" t="s">
        <v>1153</v>
      </c>
      <c r="AN114" s="79" t="b">
        <v>0</v>
      </c>
      <c r="AO114" s="85" t="s">
        <v>1021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7.142857142857143</v>
      </c>
      <c r="BF114" s="48">
        <v>0</v>
      </c>
      <c r="BG114" s="49">
        <v>0</v>
      </c>
      <c r="BH114" s="48">
        <v>0</v>
      </c>
      <c r="BI114" s="49">
        <v>0</v>
      </c>
      <c r="BJ114" s="48">
        <v>13</v>
      </c>
      <c r="BK114" s="49">
        <v>92.85714285714286</v>
      </c>
      <c r="BL114" s="48">
        <v>14</v>
      </c>
    </row>
    <row r="115" spans="1:64" ht="15">
      <c r="A115" s="64" t="s">
        <v>280</v>
      </c>
      <c r="B115" s="64" t="s">
        <v>338</v>
      </c>
      <c r="C115" s="65" t="s">
        <v>3182</v>
      </c>
      <c r="D115" s="66">
        <v>3</v>
      </c>
      <c r="E115" s="67" t="s">
        <v>132</v>
      </c>
      <c r="F115" s="68">
        <v>32</v>
      </c>
      <c r="G115" s="65"/>
      <c r="H115" s="69"/>
      <c r="I115" s="70"/>
      <c r="J115" s="70"/>
      <c r="K115" s="34" t="s">
        <v>65</v>
      </c>
      <c r="L115" s="77">
        <v>115</v>
      </c>
      <c r="M115" s="77"/>
      <c r="N115" s="72"/>
      <c r="O115" s="79" t="s">
        <v>370</v>
      </c>
      <c r="P115" s="81">
        <v>43642.69179398148</v>
      </c>
      <c r="Q115" s="79" t="s">
        <v>461</v>
      </c>
      <c r="R115" s="79"/>
      <c r="S115" s="79"/>
      <c r="T115" s="79" t="s">
        <v>575</v>
      </c>
      <c r="U115" s="82" t="s">
        <v>636</v>
      </c>
      <c r="V115" s="82" t="s">
        <v>636</v>
      </c>
      <c r="W115" s="81">
        <v>43642.69179398148</v>
      </c>
      <c r="X115" s="82" t="s">
        <v>834</v>
      </c>
      <c r="Y115" s="79"/>
      <c r="Z115" s="79"/>
      <c r="AA115" s="85" t="s">
        <v>1022</v>
      </c>
      <c r="AB115" s="79"/>
      <c r="AC115" s="79" t="b">
        <v>0</v>
      </c>
      <c r="AD115" s="79">
        <v>14</v>
      </c>
      <c r="AE115" s="85" t="s">
        <v>1130</v>
      </c>
      <c r="AF115" s="79" t="b">
        <v>0</v>
      </c>
      <c r="AG115" s="79" t="s">
        <v>1149</v>
      </c>
      <c r="AH115" s="79"/>
      <c r="AI115" s="85" t="s">
        <v>1130</v>
      </c>
      <c r="AJ115" s="79" t="b">
        <v>0</v>
      </c>
      <c r="AK115" s="79">
        <v>0</v>
      </c>
      <c r="AL115" s="85" t="s">
        <v>1130</v>
      </c>
      <c r="AM115" s="79" t="s">
        <v>1153</v>
      </c>
      <c r="AN115" s="79" t="b">
        <v>0</v>
      </c>
      <c r="AO115" s="85" t="s">
        <v>1022</v>
      </c>
      <c r="AP115" s="79" t="s">
        <v>176</v>
      </c>
      <c r="AQ115" s="79">
        <v>0</v>
      </c>
      <c r="AR115" s="79">
        <v>0</v>
      </c>
      <c r="AS115" s="79" t="s">
        <v>1171</v>
      </c>
      <c r="AT115" s="79"/>
      <c r="AU115" s="79"/>
      <c r="AV115" s="79" t="s">
        <v>1188</v>
      </c>
      <c r="AW115" s="79" t="s">
        <v>1201</v>
      </c>
      <c r="AX115" s="79" t="s">
        <v>1188</v>
      </c>
      <c r="AY115" s="79" t="s">
        <v>1217</v>
      </c>
      <c r="AZ115" s="82" t="s">
        <v>1223</v>
      </c>
      <c r="BA115">
        <v>1</v>
      </c>
      <c r="BB115" s="78" t="str">
        <f>REPLACE(INDEX(GroupVertices[Group],MATCH(Edges[[#This Row],[Vertex 1]],GroupVertices[Vertex],0)),1,1,"")</f>
        <v>6</v>
      </c>
      <c r="BC115" s="78" t="str">
        <f>REPLACE(INDEX(GroupVertices[Group],MATCH(Edges[[#This Row],[Vertex 2]],GroupVertices[Vertex],0)),1,1,"")</f>
        <v>6</v>
      </c>
      <c r="BD115" s="48">
        <v>0</v>
      </c>
      <c r="BE115" s="49">
        <v>0</v>
      </c>
      <c r="BF115" s="48">
        <v>0</v>
      </c>
      <c r="BG115" s="49">
        <v>0</v>
      </c>
      <c r="BH115" s="48">
        <v>0</v>
      </c>
      <c r="BI115" s="49">
        <v>0</v>
      </c>
      <c r="BJ115" s="48">
        <v>8</v>
      </c>
      <c r="BK115" s="49">
        <v>100</v>
      </c>
      <c r="BL115" s="48">
        <v>8</v>
      </c>
    </row>
    <row r="116" spans="1:64" ht="15">
      <c r="A116" s="64" t="s">
        <v>281</v>
      </c>
      <c r="B116" s="64" t="s">
        <v>281</v>
      </c>
      <c r="C116" s="65" t="s">
        <v>3182</v>
      </c>
      <c r="D116" s="66">
        <v>3</v>
      </c>
      <c r="E116" s="67" t="s">
        <v>132</v>
      </c>
      <c r="F116" s="68">
        <v>32</v>
      </c>
      <c r="G116" s="65"/>
      <c r="H116" s="69"/>
      <c r="I116" s="70"/>
      <c r="J116" s="70"/>
      <c r="K116" s="34" t="s">
        <v>65</v>
      </c>
      <c r="L116" s="77">
        <v>116</v>
      </c>
      <c r="M116" s="77"/>
      <c r="N116" s="72"/>
      <c r="O116" s="79" t="s">
        <v>176</v>
      </c>
      <c r="P116" s="81">
        <v>43642.69274305556</v>
      </c>
      <c r="Q116" s="79" t="s">
        <v>462</v>
      </c>
      <c r="R116" s="79"/>
      <c r="S116" s="79"/>
      <c r="T116" s="79" t="s">
        <v>582</v>
      </c>
      <c r="U116" s="82" t="s">
        <v>637</v>
      </c>
      <c r="V116" s="82" t="s">
        <v>637</v>
      </c>
      <c r="W116" s="81">
        <v>43642.69274305556</v>
      </c>
      <c r="X116" s="82" t="s">
        <v>835</v>
      </c>
      <c r="Y116" s="79"/>
      <c r="Z116" s="79"/>
      <c r="AA116" s="85" t="s">
        <v>1023</v>
      </c>
      <c r="AB116" s="79"/>
      <c r="AC116" s="79" t="b">
        <v>0</v>
      </c>
      <c r="AD116" s="79">
        <v>3</v>
      </c>
      <c r="AE116" s="85" t="s">
        <v>1130</v>
      </c>
      <c r="AF116" s="79" t="b">
        <v>0</v>
      </c>
      <c r="AG116" s="79" t="s">
        <v>1149</v>
      </c>
      <c r="AH116" s="79"/>
      <c r="AI116" s="85" t="s">
        <v>1130</v>
      </c>
      <c r="AJ116" s="79" t="b">
        <v>0</v>
      </c>
      <c r="AK116" s="79">
        <v>0</v>
      </c>
      <c r="AL116" s="85" t="s">
        <v>1130</v>
      </c>
      <c r="AM116" s="79" t="s">
        <v>1153</v>
      </c>
      <c r="AN116" s="79" t="b">
        <v>0</v>
      </c>
      <c r="AO116" s="85" t="s">
        <v>1023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6</v>
      </c>
      <c r="BK116" s="49">
        <v>100</v>
      </c>
      <c r="BL116" s="48">
        <v>6</v>
      </c>
    </row>
    <row r="117" spans="1:64" ht="15">
      <c r="A117" s="64" t="s">
        <v>282</v>
      </c>
      <c r="B117" s="64" t="s">
        <v>282</v>
      </c>
      <c r="C117" s="65" t="s">
        <v>3182</v>
      </c>
      <c r="D117" s="66">
        <v>3</v>
      </c>
      <c r="E117" s="67" t="s">
        <v>132</v>
      </c>
      <c r="F117" s="68">
        <v>32</v>
      </c>
      <c r="G117" s="65"/>
      <c r="H117" s="69"/>
      <c r="I117" s="70"/>
      <c r="J117" s="70"/>
      <c r="K117" s="34" t="s">
        <v>65</v>
      </c>
      <c r="L117" s="77">
        <v>117</v>
      </c>
      <c r="M117" s="77"/>
      <c r="N117" s="72"/>
      <c r="O117" s="79" t="s">
        <v>176</v>
      </c>
      <c r="P117" s="81">
        <v>43642.69314814815</v>
      </c>
      <c r="Q117" s="79" t="s">
        <v>463</v>
      </c>
      <c r="R117" s="79"/>
      <c r="S117" s="79"/>
      <c r="T117" s="79" t="s">
        <v>559</v>
      </c>
      <c r="U117" s="79"/>
      <c r="V117" s="82" t="s">
        <v>714</v>
      </c>
      <c r="W117" s="81">
        <v>43642.69314814815</v>
      </c>
      <c r="X117" s="82" t="s">
        <v>836</v>
      </c>
      <c r="Y117" s="79"/>
      <c r="Z117" s="79"/>
      <c r="AA117" s="85" t="s">
        <v>1024</v>
      </c>
      <c r="AB117" s="79"/>
      <c r="AC117" s="79" t="b">
        <v>0</v>
      </c>
      <c r="AD117" s="79">
        <v>1</v>
      </c>
      <c r="AE117" s="85" t="s">
        <v>1130</v>
      </c>
      <c r="AF117" s="79" t="b">
        <v>0</v>
      </c>
      <c r="AG117" s="79" t="s">
        <v>1149</v>
      </c>
      <c r="AH117" s="79"/>
      <c r="AI117" s="85" t="s">
        <v>1130</v>
      </c>
      <c r="AJ117" s="79" t="b">
        <v>0</v>
      </c>
      <c r="AK117" s="79">
        <v>0</v>
      </c>
      <c r="AL117" s="85" t="s">
        <v>1130</v>
      </c>
      <c r="AM117" s="79" t="s">
        <v>1155</v>
      </c>
      <c r="AN117" s="79" t="b">
        <v>0</v>
      </c>
      <c r="AO117" s="85" t="s">
        <v>1024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13</v>
      </c>
      <c r="BK117" s="49">
        <v>100</v>
      </c>
      <c r="BL117" s="48">
        <v>13</v>
      </c>
    </row>
    <row r="118" spans="1:64" ht="15">
      <c r="A118" s="64" t="s">
        <v>283</v>
      </c>
      <c r="B118" s="64" t="s">
        <v>338</v>
      </c>
      <c r="C118" s="65" t="s">
        <v>3183</v>
      </c>
      <c r="D118" s="66">
        <v>10</v>
      </c>
      <c r="E118" s="67" t="s">
        <v>136</v>
      </c>
      <c r="F118" s="68">
        <v>28.285714285714285</v>
      </c>
      <c r="G118" s="65"/>
      <c r="H118" s="69"/>
      <c r="I118" s="70"/>
      <c r="J118" s="70"/>
      <c r="K118" s="34" t="s">
        <v>65</v>
      </c>
      <c r="L118" s="77">
        <v>118</v>
      </c>
      <c r="M118" s="77"/>
      <c r="N118" s="72"/>
      <c r="O118" s="79" t="s">
        <v>370</v>
      </c>
      <c r="P118" s="81">
        <v>43641.432858796295</v>
      </c>
      <c r="Q118" s="79" t="s">
        <v>464</v>
      </c>
      <c r="R118" s="79"/>
      <c r="S118" s="79"/>
      <c r="T118" s="79" t="s">
        <v>559</v>
      </c>
      <c r="U118" s="79"/>
      <c r="V118" s="82" t="s">
        <v>715</v>
      </c>
      <c r="W118" s="81">
        <v>43641.432858796295</v>
      </c>
      <c r="X118" s="82" t="s">
        <v>837</v>
      </c>
      <c r="Y118" s="79"/>
      <c r="Z118" s="79"/>
      <c r="AA118" s="85" t="s">
        <v>1025</v>
      </c>
      <c r="AB118" s="79"/>
      <c r="AC118" s="79" t="b">
        <v>0</v>
      </c>
      <c r="AD118" s="79">
        <v>16</v>
      </c>
      <c r="AE118" s="85" t="s">
        <v>1130</v>
      </c>
      <c r="AF118" s="79" t="b">
        <v>0</v>
      </c>
      <c r="AG118" s="79" t="s">
        <v>1149</v>
      </c>
      <c r="AH118" s="79"/>
      <c r="AI118" s="85" t="s">
        <v>1130</v>
      </c>
      <c r="AJ118" s="79" t="b">
        <v>0</v>
      </c>
      <c r="AK118" s="79">
        <v>0</v>
      </c>
      <c r="AL118" s="85" t="s">
        <v>1130</v>
      </c>
      <c r="AM118" s="79" t="s">
        <v>1153</v>
      </c>
      <c r="AN118" s="79" t="b">
        <v>0</v>
      </c>
      <c r="AO118" s="85" t="s">
        <v>1025</v>
      </c>
      <c r="AP118" s="79" t="s">
        <v>176</v>
      </c>
      <c r="AQ118" s="79">
        <v>0</v>
      </c>
      <c r="AR118" s="79">
        <v>0</v>
      </c>
      <c r="AS118" s="79" t="s">
        <v>1174</v>
      </c>
      <c r="AT118" s="79" t="s">
        <v>1179</v>
      </c>
      <c r="AU118" s="79" t="s">
        <v>1181</v>
      </c>
      <c r="AV118" s="79" t="s">
        <v>1191</v>
      </c>
      <c r="AW118" s="79" t="s">
        <v>1204</v>
      </c>
      <c r="AX118" s="79" t="s">
        <v>1213</v>
      </c>
      <c r="AY118" s="79" t="s">
        <v>1216</v>
      </c>
      <c r="AZ118" s="82" t="s">
        <v>1226</v>
      </c>
      <c r="BA118">
        <v>2</v>
      </c>
      <c r="BB118" s="78" t="str">
        <f>REPLACE(INDEX(GroupVertices[Group],MATCH(Edges[[#This Row],[Vertex 1]],GroupVertices[Vertex],0)),1,1,"")</f>
        <v>6</v>
      </c>
      <c r="BC118" s="78" t="str">
        <f>REPLACE(INDEX(GroupVertices[Group],MATCH(Edges[[#This Row],[Vertex 2]],GroupVertices[Vertex],0)),1,1,"")</f>
        <v>6</v>
      </c>
      <c r="BD118" s="48">
        <v>0</v>
      </c>
      <c r="BE118" s="49">
        <v>0</v>
      </c>
      <c r="BF118" s="48">
        <v>0</v>
      </c>
      <c r="BG118" s="49">
        <v>0</v>
      </c>
      <c r="BH118" s="48">
        <v>0</v>
      </c>
      <c r="BI118" s="49">
        <v>0</v>
      </c>
      <c r="BJ118" s="48">
        <v>7</v>
      </c>
      <c r="BK118" s="49">
        <v>100</v>
      </c>
      <c r="BL118" s="48">
        <v>7</v>
      </c>
    </row>
    <row r="119" spans="1:64" ht="15">
      <c r="A119" s="64" t="s">
        <v>283</v>
      </c>
      <c r="B119" s="64" t="s">
        <v>313</v>
      </c>
      <c r="C119" s="65" t="s">
        <v>3182</v>
      </c>
      <c r="D119" s="66">
        <v>3</v>
      </c>
      <c r="E119" s="67" t="s">
        <v>132</v>
      </c>
      <c r="F119" s="68">
        <v>32</v>
      </c>
      <c r="G119" s="65"/>
      <c r="H119" s="69"/>
      <c r="I119" s="70"/>
      <c r="J119" s="70"/>
      <c r="K119" s="34" t="s">
        <v>65</v>
      </c>
      <c r="L119" s="77">
        <v>119</v>
      </c>
      <c r="M119" s="77"/>
      <c r="N119" s="72"/>
      <c r="O119" s="79" t="s">
        <v>370</v>
      </c>
      <c r="P119" s="81">
        <v>43642.55335648148</v>
      </c>
      <c r="Q119" s="79" t="s">
        <v>398</v>
      </c>
      <c r="R119" s="79"/>
      <c r="S119" s="79"/>
      <c r="T119" s="79" t="s">
        <v>559</v>
      </c>
      <c r="U119" s="82" t="s">
        <v>598</v>
      </c>
      <c r="V119" s="82" t="s">
        <v>598</v>
      </c>
      <c r="W119" s="81">
        <v>43642.55335648148</v>
      </c>
      <c r="X119" s="82" t="s">
        <v>838</v>
      </c>
      <c r="Y119" s="79"/>
      <c r="Z119" s="79"/>
      <c r="AA119" s="85" t="s">
        <v>1026</v>
      </c>
      <c r="AB119" s="79"/>
      <c r="AC119" s="79" t="b">
        <v>0</v>
      </c>
      <c r="AD119" s="79">
        <v>0</v>
      </c>
      <c r="AE119" s="85" t="s">
        <v>1130</v>
      </c>
      <c r="AF119" s="79" t="b">
        <v>0</v>
      </c>
      <c r="AG119" s="79" t="s">
        <v>1149</v>
      </c>
      <c r="AH119" s="79"/>
      <c r="AI119" s="85" t="s">
        <v>1130</v>
      </c>
      <c r="AJ119" s="79" t="b">
        <v>0</v>
      </c>
      <c r="AK119" s="79">
        <v>3</v>
      </c>
      <c r="AL119" s="85" t="s">
        <v>1071</v>
      </c>
      <c r="AM119" s="79" t="s">
        <v>1153</v>
      </c>
      <c r="AN119" s="79" t="b">
        <v>0</v>
      </c>
      <c r="AO119" s="85" t="s">
        <v>1071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2</v>
      </c>
      <c r="BD119" s="48">
        <v>1</v>
      </c>
      <c r="BE119" s="49">
        <v>20</v>
      </c>
      <c r="BF119" s="48">
        <v>0</v>
      </c>
      <c r="BG119" s="49">
        <v>0</v>
      </c>
      <c r="BH119" s="48">
        <v>0</v>
      </c>
      <c r="BI119" s="49">
        <v>0</v>
      </c>
      <c r="BJ119" s="48">
        <v>4</v>
      </c>
      <c r="BK119" s="49">
        <v>80</v>
      </c>
      <c r="BL119" s="48">
        <v>5</v>
      </c>
    </row>
    <row r="120" spans="1:64" ht="15">
      <c r="A120" s="64" t="s">
        <v>283</v>
      </c>
      <c r="B120" s="64" t="s">
        <v>338</v>
      </c>
      <c r="C120" s="65" t="s">
        <v>3183</v>
      </c>
      <c r="D120" s="66">
        <v>10</v>
      </c>
      <c r="E120" s="67" t="s">
        <v>136</v>
      </c>
      <c r="F120" s="68">
        <v>28.285714285714285</v>
      </c>
      <c r="G120" s="65"/>
      <c r="H120" s="69"/>
      <c r="I120" s="70"/>
      <c r="J120" s="70"/>
      <c r="K120" s="34" t="s">
        <v>65</v>
      </c>
      <c r="L120" s="77">
        <v>120</v>
      </c>
      <c r="M120" s="77"/>
      <c r="N120" s="72"/>
      <c r="O120" s="79" t="s">
        <v>370</v>
      </c>
      <c r="P120" s="81">
        <v>43642.696226851855</v>
      </c>
      <c r="Q120" s="79" t="s">
        <v>465</v>
      </c>
      <c r="R120" s="79"/>
      <c r="S120" s="79"/>
      <c r="T120" s="79" t="s">
        <v>559</v>
      </c>
      <c r="U120" s="82" t="s">
        <v>638</v>
      </c>
      <c r="V120" s="82" t="s">
        <v>638</v>
      </c>
      <c r="W120" s="81">
        <v>43642.696226851855</v>
      </c>
      <c r="X120" s="82" t="s">
        <v>839</v>
      </c>
      <c r="Y120" s="79"/>
      <c r="Z120" s="79"/>
      <c r="AA120" s="85" t="s">
        <v>1027</v>
      </c>
      <c r="AB120" s="79"/>
      <c r="AC120" s="79" t="b">
        <v>0</v>
      </c>
      <c r="AD120" s="79">
        <v>18</v>
      </c>
      <c r="AE120" s="85" t="s">
        <v>1130</v>
      </c>
      <c r="AF120" s="79" t="b">
        <v>0</v>
      </c>
      <c r="AG120" s="79" t="s">
        <v>1149</v>
      </c>
      <c r="AH120" s="79"/>
      <c r="AI120" s="85" t="s">
        <v>1130</v>
      </c>
      <c r="AJ120" s="79" t="b">
        <v>0</v>
      </c>
      <c r="AK120" s="79">
        <v>0</v>
      </c>
      <c r="AL120" s="85" t="s">
        <v>1130</v>
      </c>
      <c r="AM120" s="79" t="s">
        <v>1153</v>
      </c>
      <c r="AN120" s="79" t="b">
        <v>0</v>
      </c>
      <c r="AO120" s="85" t="s">
        <v>1027</v>
      </c>
      <c r="AP120" s="79" t="s">
        <v>176</v>
      </c>
      <c r="AQ120" s="79">
        <v>0</v>
      </c>
      <c r="AR120" s="79">
        <v>0</v>
      </c>
      <c r="AS120" s="79" t="s">
        <v>1168</v>
      </c>
      <c r="AT120" s="79" t="s">
        <v>1179</v>
      </c>
      <c r="AU120" s="79" t="s">
        <v>1181</v>
      </c>
      <c r="AV120" s="79" t="s">
        <v>1185</v>
      </c>
      <c r="AW120" s="79" t="s">
        <v>1198</v>
      </c>
      <c r="AX120" s="79" t="s">
        <v>1211</v>
      </c>
      <c r="AY120" s="79" t="s">
        <v>1216</v>
      </c>
      <c r="AZ120" s="82" t="s">
        <v>1220</v>
      </c>
      <c r="BA120">
        <v>2</v>
      </c>
      <c r="BB120" s="78" t="str">
        <f>REPLACE(INDEX(GroupVertices[Group],MATCH(Edges[[#This Row],[Vertex 1]],GroupVertices[Vertex],0)),1,1,"")</f>
        <v>6</v>
      </c>
      <c r="BC120" s="78" t="str">
        <f>REPLACE(INDEX(GroupVertices[Group],MATCH(Edges[[#This Row],[Vertex 2]],GroupVertices[Vertex],0)),1,1,"")</f>
        <v>6</v>
      </c>
      <c r="BD120" s="48">
        <v>0</v>
      </c>
      <c r="BE120" s="49">
        <v>0</v>
      </c>
      <c r="BF120" s="48">
        <v>0</v>
      </c>
      <c r="BG120" s="49">
        <v>0</v>
      </c>
      <c r="BH120" s="48">
        <v>0</v>
      </c>
      <c r="BI120" s="49">
        <v>0</v>
      </c>
      <c r="BJ120" s="48">
        <v>11</v>
      </c>
      <c r="BK120" s="49">
        <v>100</v>
      </c>
      <c r="BL120" s="48">
        <v>11</v>
      </c>
    </row>
    <row r="121" spans="1:64" ht="15">
      <c r="A121" s="64" t="s">
        <v>284</v>
      </c>
      <c r="B121" s="64" t="s">
        <v>336</v>
      </c>
      <c r="C121" s="65" t="s">
        <v>3182</v>
      </c>
      <c r="D121" s="66">
        <v>3</v>
      </c>
      <c r="E121" s="67" t="s">
        <v>132</v>
      </c>
      <c r="F121" s="68">
        <v>32</v>
      </c>
      <c r="G121" s="65"/>
      <c r="H121" s="69"/>
      <c r="I121" s="70"/>
      <c r="J121" s="70"/>
      <c r="K121" s="34" t="s">
        <v>65</v>
      </c>
      <c r="L121" s="77">
        <v>121</v>
      </c>
      <c r="M121" s="77"/>
      <c r="N121" s="72"/>
      <c r="O121" s="79" t="s">
        <v>370</v>
      </c>
      <c r="P121" s="81">
        <v>43642.697164351855</v>
      </c>
      <c r="Q121" s="79" t="s">
        <v>466</v>
      </c>
      <c r="R121" s="79"/>
      <c r="S121" s="79"/>
      <c r="T121" s="79" t="s">
        <v>559</v>
      </c>
      <c r="U121" s="82" t="s">
        <v>639</v>
      </c>
      <c r="V121" s="82" t="s">
        <v>639</v>
      </c>
      <c r="W121" s="81">
        <v>43642.697164351855</v>
      </c>
      <c r="X121" s="82" t="s">
        <v>840</v>
      </c>
      <c r="Y121" s="79"/>
      <c r="Z121" s="79"/>
      <c r="AA121" s="85" t="s">
        <v>1028</v>
      </c>
      <c r="AB121" s="79"/>
      <c r="AC121" s="79" t="b">
        <v>0</v>
      </c>
      <c r="AD121" s="79">
        <v>4</v>
      </c>
      <c r="AE121" s="85" t="s">
        <v>1130</v>
      </c>
      <c r="AF121" s="79" t="b">
        <v>0</v>
      </c>
      <c r="AG121" s="79" t="s">
        <v>1149</v>
      </c>
      <c r="AH121" s="79"/>
      <c r="AI121" s="85" t="s">
        <v>1130</v>
      </c>
      <c r="AJ121" s="79" t="b">
        <v>0</v>
      </c>
      <c r="AK121" s="79">
        <v>0</v>
      </c>
      <c r="AL121" s="85" t="s">
        <v>1130</v>
      </c>
      <c r="AM121" s="79" t="s">
        <v>1153</v>
      </c>
      <c r="AN121" s="79" t="b">
        <v>0</v>
      </c>
      <c r="AO121" s="85" t="s">
        <v>1028</v>
      </c>
      <c r="AP121" s="79" t="s">
        <v>176</v>
      </c>
      <c r="AQ121" s="79">
        <v>0</v>
      </c>
      <c r="AR121" s="79">
        <v>0</v>
      </c>
      <c r="AS121" s="79" t="s">
        <v>1171</v>
      </c>
      <c r="AT121" s="79"/>
      <c r="AU121" s="79"/>
      <c r="AV121" s="79" t="s">
        <v>1188</v>
      </c>
      <c r="AW121" s="79" t="s">
        <v>1201</v>
      </c>
      <c r="AX121" s="79" t="s">
        <v>1188</v>
      </c>
      <c r="AY121" s="79" t="s">
        <v>1217</v>
      </c>
      <c r="AZ121" s="82" t="s">
        <v>1223</v>
      </c>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7</v>
      </c>
      <c r="BK121" s="49">
        <v>100</v>
      </c>
      <c r="BL121" s="48">
        <v>7</v>
      </c>
    </row>
    <row r="122" spans="1:64" ht="15">
      <c r="A122" s="64" t="s">
        <v>285</v>
      </c>
      <c r="B122" s="64" t="s">
        <v>336</v>
      </c>
      <c r="C122" s="65" t="s">
        <v>3182</v>
      </c>
      <c r="D122" s="66">
        <v>3</v>
      </c>
      <c r="E122" s="67" t="s">
        <v>132</v>
      </c>
      <c r="F122" s="68">
        <v>32</v>
      </c>
      <c r="G122" s="65"/>
      <c r="H122" s="69"/>
      <c r="I122" s="70"/>
      <c r="J122" s="70"/>
      <c r="K122" s="34" t="s">
        <v>65</v>
      </c>
      <c r="L122" s="77">
        <v>122</v>
      </c>
      <c r="M122" s="77"/>
      <c r="N122" s="72"/>
      <c r="O122" s="79" t="s">
        <v>370</v>
      </c>
      <c r="P122" s="81">
        <v>43642.69826388889</v>
      </c>
      <c r="Q122" s="79" t="s">
        <v>467</v>
      </c>
      <c r="R122" s="79"/>
      <c r="S122" s="79"/>
      <c r="T122" s="79" t="s">
        <v>559</v>
      </c>
      <c r="U122" s="82" t="s">
        <v>640</v>
      </c>
      <c r="V122" s="82" t="s">
        <v>640</v>
      </c>
      <c r="W122" s="81">
        <v>43642.69826388889</v>
      </c>
      <c r="X122" s="82" t="s">
        <v>841</v>
      </c>
      <c r="Y122" s="79"/>
      <c r="Z122" s="79"/>
      <c r="AA122" s="85" t="s">
        <v>1029</v>
      </c>
      <c r="AB122" s="79"/>
      <c r="AC122" s="79" t="b">
        <v>0</v>
      </c>
      <c r="AD122" s="79">
        <v>9</v>
      </c>
      <c r="AE122" s="85" t="s">
        <v>1130</v>
      </c>
      <c r="AF122" s="79" t="b">
        <v>0</v>
      </c>
      <c r="AG122" s="79" t="s">
        <v>1149</v>
      </c>
      <c r="AH122" s="79"/>
      <c r="AI122" s="85" t="s">
        <v>1130</v>
      </c>
      <c r="AJ122" s="79" t="b">
        <v>0</v>
      </c>
      <c r="AK122" s="79">
        <v>0</v>
      </c>
      <c r="AL122" s="85" t="s">
        <v>1130</v>
      </c>
      <c r="AM122" s="79" t="s">
        <v>1153</v>
      </c>
      <c r="AN122" s="79" t="b">
        <v>0</v>
      </c>
      <c r="AO122" s="85" t="s">
        <v>1029</v>
      </c>
      <c r="AP122" s="79" t="s">
        <v>176</v>
      </c>
      <c r="AQ122" s="79">
        <v>0</v>
      </c>
      <c r="AR122" s="79">
        <v>0</v>
      </c>
      <c r="AS122" s="79" t="s">
        <v>1175</v>
      </c>
      <c r="AT122" s="79" t="s">
        <v>1179</v>
      </c>
      <c r="AU122" s="79" t="s">
        <v>1181</v>
      </c>
      <c r="AV122" s="79" t="s">
        <v>1192</v>
      </c>
      <c r="AW122" s="79" t="s">
        <v>1205</v>
      </c>
      <c r="AX122" s="79" t="s">
        <v>1214</v>
      </c>
      <c r="AY122" s="79" t="s">
        <v>1216</v>
      </c>
      <c r="AZ122" s="82" t="s">
        <v>1227</v>
      </c>
      <c r="BA122">
        <v>1</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19</v>
      </c>
      <c r="BK122" s="49">
        <v>100</v>
      </c>
      <c r="BL122" s="48">
        <v>19</v>
      </c>
    </row>
    <row r="123" spans="1:64" ht="15">
      <c r="A123" s="64" t="s">
        <v>286</v>
      </c>
      <c r="B123" s="64" t="s">
        <v>353</v>
      </c>
      <c r="C123" s="65" t="s">
        <v>3182</v>
      </c>
      <c r="D123" s="66">
        <v>3</v>
      </c>
      <c r="E123" s="67" t="s">
        <v>132</v>
      </c>
      <c r="F123" s="68">
        <v>32</v>
      </c>
      <c r="G123" s="65"/>
      <c r="H123" s="69"/>
      <c r="I123" s="70"/>
      <c r="J123" s="70"/>
      <c r="K123" s="34" t="s">
        <v>65</v>
      </c>
      <c r="L123" s="77">
        <v>123</v>
      </c>
      <c r="M123" s="77"/>
      <c r="N123" s="72"/>
      <c r="O123" s="79" t="s">
        <v>370</v>
      </c>
      <c r="P123" s="81">
        <v>43641.88107638889</v>
      </c>
      <c r="Q123" s="79" t="s">
        <v>468</v>
      </c>
      <c r="R123" s="79"/>
      <c r="S123" s="79"/>
      <c r="T123" s="79" t="s">
        <v>559</v>
      </c>
      <c r="U123" s="82" t="s">
        <v>641</v>
      </c>
      <c r="V123" s="82" t="s">
        <v>641</v>
      </c>
      <c r="W123" s="81">
        <v>43641.88107638889</v>
      </c>
      <c r="X123" s="82" t="s">
        <v>842</v>
      </c>
      <c r="Y123" s="79"/>
      <c r="Z123" s="79"/>
      <c r="AA123" s="85" t="s">
        <v>1030</v>
      </c>
      <c r="AB123" s="79"/>
      <c r="AC123" s="79" t="b">
        <v>0</v>
      </c>
      <c r="AD123" s="79">
        <v>18</v>
      </c>
      <c r="AE123" s="85" t="s">
        <v>1130</v>
      </c>
      <c r="AF123" s="79" t="b">
        <v>0</v>
      </c>
      <c r="AG123" s="79" t="s">
        <v>1151</v>
      </c>
      <c r="AH123" s="79"/>
      <c r="AI123" s="85" t="s">
        <v>1130</v>
      </c>
      <c r="AJ123" s="79" t="b">
        <v>0</v>
      </c>
      <c r="AK123" s="79">
        <v>1</v>
      </c>
      <c r="AL123" s="85" t="s">
        <v>1130</v>
      </c>
      <c r="AM123" s="79" t="s">
        <v>1153</v>
      </c>
      <c r="AN123" s="79" t="b">
        <v>0</v>
      </c>
      <c r="AO123" s="85" t="s">
        <v>1030</v>
      </c>
      <c r="AP123" s="79" t="s">
        <v>176</v>
      </c>
      <c r="AQ123" s="79">
        <v>0</v>
      </c>
      <c r="AR123" s="79">
        <v>0</v>
      </c>
      <c r="AS123" s="79" t="s">
        <v>1168</v>
      </c>
      <c r="AT123" s="79" t="s">
        <v>1179</v>
      </c>
      <c r="AU123" s="79" t="s">
        <v>1181</v>
      </c>
      <c r="AV123" s="79" t="s">
        <v>1185</v>
      </c>
      <c r="AW123" s="79" t="s">
        <v>1198</v>
      </c>
      <c r="AX123" s="79" t="s">
        <v>1211</v>
      </c>
      <c r="AY123" s="79" t="s">
        <v>1216</v>
      </c>
      <c r="AZ123" s="82" t="s">
        <v>1220</v>
      </c>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4</v>
      </c>
      <c r="BK123" s="49">
        <v>100</v>
      </c>
      <c r="BL123" s="48">
        <v>4</v>
      </c>
    </row>
    <row r="124" spans="1:64" ht="15">
      <c r="A124" s="64" t="s">
        <v>287</v>
      </c>
      <c r="B124" s="64" t="s">
        <v>286</v>
      </c>
      <c r="C124" s="65" t="s">
        <v>3182</v>
      </c>
      <c r="D124" s="66">
        <v>3</v>
      </c>
      <c r="E124" s="67" t="s">
        <v>132</v>
      </c>
      <c r="F124" s="68">
        <v>32</v>
      </c>
      <c r="G124" s="65"/>
      <c r="H124" s="69"/>
      <c r="I124" s="70"/>
      <c r="J124" s="70"/>
      <c r="K124" s="34" t="s">
        <v>66</v>
      </c>
      <c r="L124" s="77">
        <v>124</v>
      </c>
      <c r="M124" s="77"/>
      <c r="N124" s="72"/>
      <c r="O124" s="79" t="s">
        <v>370</v>
      </c>
      <c r="P124" s="81">
        <v>43642.66877314815</v>
      </c>
      <c r="Q124" s="79" t="s">
        <v>469</v>
      </c>
      <c r="R124" s="79"/>
      <c r="S124" s="79"/>
      <c r="T124" s="79" t="s">
        <v>559</v>
      </c>
      <c r="U124" s="82" t="s">
        <v>642</v>
      </c>
      <c r="V124" s="82" t="s">
        <v>642</v>
      </c>
      <c r="W124" s="81">
        <v>43642.66877314815</v>
      </c>
      <c r="X124" s="82" t="s">
        <v>843</v>
      </c>
      <c r="Y124" s="79"/>
      <c r="Z124" s="79"/>
      <c r="AA124" s="85" t="s">
        <v>1031</v>
      </c>
      <c r="AB124" s="79"/>
      <c r="AC124" s="79" t="b">
        <v>0</v>
      </c>
      <c r="AD124" s="79">
        <v>9</v>
      </c>
      <c r="AE124" s="85" t="s">
        <v>1130</v>
      </c>
      <c r="AF124" s="79" t="b">
        <v>0</v>
      </c>
      <c r="AG124" s="79" t="s">
        <v>1149</v>
      </c>
      <c r="AH124" s="79"/>
      <c r="AI124" s="85" t="s">
        <v>1130</v>
      </c>
      <c r="AJ124" s="79" t="b">
        <v>0</v>
      </c>
      <c r="AK124" s="79">
        <v>1</v>
      </c>
      <c r="AL124" s="85" t="s">
        <v>1130</v>
      </c>
      <c r="AM124" s="79" t="s">
        <v>1153</v>
      </c>
      <c r="AN124" s="79" t="b">
        <v>0</v>
      </c>
      <c r="AO124" s="85" t="s">
        <v>1031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4</v>
      </c>
      <c r="BK124" s="49">
        <v>100</v>
      </c>
      <c r="BL124" s="48">
        <v>4</v>
      </c>
    </row>
    <row r="125" spans="1:64" ht="15">
      <c r="A125" s="64" t="s">
        <v>286</v>
      </c>
      <c r="B125" s="64" t="s">
        <v>287</v>
      </c>
      <c r="C125" s="65" t="s">
        <v>3182</v>
      </c>
      <c r="D125" s="66">
        <v>3</v>
      </c>
      <c r="E125" s="67" t="s">
        <v>132</v>
      </c>
      <c r="F125" s="68">
        <v>32</v>
      </c>
      <c r="G125" s="65"/>
      <c r="H125" s="69"/>
      <c r="I125" s="70"/>
      <c r="J125" s="70"/>
      <c r="K125" s="34" t="s">
        <v>66</v>
      </c>
      <c r="L125" s="77">
        <v>125</v>
      </c>
      <c r="M125" s="77"/>
      <c r="N125" s="72"/>
      <c r="O125" s="79" t="s">
        <v>370</v>
      </c>
      <c r="P125" s="81">
        <v>43642.698958333334</v>
      </c>
      <c r="Q125" s="79" t="s">
        <v>470</v>
      </c>
      <c r="R125" s="79"/>
      <c r="S125" s="79"/>
      <c r="T125" s="79" t="s">
        <v>559</v>
      </c>
      <c r="U125" s="82" t="s">
        <v>642</v>
      </c>
      <c r="V125" s="82" t="s">
        <v>642</v>
      </c>
      <c r="W125" s="81">
        <v>43642.698958333334</v>
      </c>
      <c r="X125" s="82" t="s">
        <v>844</v>
      </c>
      <c r="Y125" s="79"/>
      <c r="Z125" s="79"/>
      <c r="AA125" s="85" t="s">
        <v>1032</v>
      </c>
      <c r="AB125" s="79"/>
      <c r="AC125" s="79" t="b">
        <v>0</v>
      </c>
      <c r="AD125" s="79">
        <v>0</v>
      </c>
      <c r="AE125" s="85" t="s">
        <v>1130</v>
      </c>
      <c r="AF125" s="79" t="b">
        <v>0</v>
      </c>
      <c r="AG125" s="79" t="s">
        <v>1149</v>
      </c>
      <c r="AH125" s="79"/>
      <c r="AI125" s="85" t="s">
        <v>1130</v>
      </c>
      <c r="AJ125" s="79" t="b">
        <v>0</v>
      </c>
      <c r="AK125" s="79">
        <v>1</v>
      </c>
      <c r="AL125" s="85" t="s">
        <v>1031</v>
      </c>
      <c r="AM125" s="79" t="s">
        <v>1153</v>
      </c>
      <c r="AN125" s="79" t="b">
        <v>0</v>
      </c>
      <c r="AO125" s="85" t="s">
        <v>1031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6</v>
      </c>
      <c r="BK125" s="49">
        <v>100</v>
      </c>
      <c r="BL125" s="48">
        <v>6</v>
      </c>
    </row>
    <row r="126" spans="1:64" ht="15">
      <c r="A126" s="64" t="s">
        <v>286</v>
      </c>
      <c r="B126" s="64" t="s">
        <v>336</v>
      </c>
      <c r="C126" s="65" t="s">
        <v>3182</v>
      </c>
      <c r="D126" s="66">
        <v>3</v>
      </c>
      <c r="E126" s="67" t="s">
        <v>132</v>
      </c>
      <c r="F126" s="68">
        <v>32</v>
      </c>
      <c r="G126" s="65"/>
      <c r="H126" s="69"/>
      <c r="I126" s="70"/>
      <c r="J126" s="70"/>
      <c r="K126" s="34" t="s">
        <v>65</v>
      </c>
      <c r="L126" s="77">
        <v>126</v>
      </c>
      <c r="M126" s="77"/>
      <c r="N126" s="72"/>
      <c r="O126" s="79" t="s">
        <v>370</v>
      </c>
      <c r="P126" s="81">
        <v>43642.67325231482</v>
      </c>
      <c r="Q126" s="79" t="s">
        <v>471</v>
      </c>
      <c r="R126" s="79"/>
      <c r="S126" s="79"/>
      <c r="T126" s="79" t="s">
        <v>559</v>
      </c>
      <c r="U126" s="82" t="s">
        <v>643</v>
      </c>
      <c r="V126" s="82" t="s">
        <v>643</v>
      </c>
      <c r="W126" s="81">
        <v>43642.67325231482</v>
      </c>
      <c r="X126" s="82" t="s">
        <v>845</v>
      </c>
      <c r="Y126" s="79"/>
      <c r="Z126" s="79"/>
      <c r="AA126" s="85" t="s">
        <v>1033</v>
      </c>
      <c r="AB126" s="79"/>
      <c r="AC126" s="79" t="b">
        <v>0</v>
      </c>
      <c r="AD126" s="79">
        <v>14</v>
      </c>
      <c r="AE126" s="85" t="s">
        <v>1130</v>
      </c>
      <c r="AF126" s="79" t="b">
        <v>0</v>
      </c>
      <c r="AG126" s="79" t="s">
        <v>1149</v>
      </c>
      <c r="AH126" s="79"/>
      <c r="AI126" s="85" t="s">
        <v>1130</v>
      </c>
      <c r="AJ126" s="79" t="b">
        <v>0</v>
      </c>
      <c r="AK126" s="79">
        <v>0</v>
      </c>
      <c r="AL126" s="85" t="s">
        <v>1130</v>
      </c>
      <c r="AM126" s="79" t="s">
        <v>1153</v>
      </c>
      <c r="AN126" s="79" t="b">
        <v>0</v>
      </c>
      <c r="AO126" s="85" t="s">
        <v>1033</v>
      </c>
      <c r="AP126" s="79" t="s">
        <v>176</v>
      </c>
      <c r="AQ126" s="79">
        <v>0</v>
      </c>
      <c r="AR126" s="79">
        <v>0</v>
      </c>
      <c r="AS126" s="79" t="s">
        <v>1168</v>
      </c>
      <c r="AT126" s="79" t="s">
        <v>1179</v>
      </c>
      <c r="AU126" s="79" t="s">
        <v>1181</v>
      </c>
      <c r="AV126" s="79" t="s">
        <v>1185</v>
      </c>
      <c r="AW126" s="79" t="s">
        <v>1198</v>
      </c>
      <c r="AX126" s="79" t="s">
        <v>1211</v>
      </c>
      <c r="AY126" s="79" t="s">
        <v>1216</v>
      </c>
      <c r="AZ126" s="82" t="s">
        <v>1220</v>
      </c>
      <c r="BA126">
        <v>1</v>
      </c>
      <c r="BB126" s="78" t="str">
        <f>REPLACE(INDEX(GroupVertices[Group],MATCH(Edges[[#This Row],[Vertex 1]],GroupVertices[Vertex],0)),1,1,"")</f>
        <v>3</v>
      </c>
      <c r="BC126" s="78" t="str">
        <f>REPLACE(INDEX(GroupVertices[Group],MATCH(Edges[[#This Row],[Vertex 2]],GroupVertices[Vertex],0)),1,1,"")</f>
        <v>3</v>
      </c>
      <c r="BD126" s="48">
        <v>1</v>
      </c>
      <c r="BE126" s="49">
        <v>3.3333333333333335</v>
      </c>
      <c r="BF126" s="48">
        <v>0</v>
      </c>
      <c r="BG126" s="49">
        <v>0</v>
      </c>
      <c r="BH126" s="48">
        <v>0</v>
      </c>
      <c r="BI126" s="49">
        <v>0</v>
      </c>
      <c r="BJ126" s="48">
        <v>29</v>
      </c>
      <c r="BK126" s="49">
        <v>96.66666666666667</v>
      </c>
      <c r="BL126" s="48">
        <v>30</v>
      </c>
    </row>
    <row r="127" spans="1:64" ht="15">
      <c r="A127" s="64" t="s">
        <v>288</v>
      </c>
      <c r="B127" s="64" t="s">
        <v>288</v>
      </c>
      <c r="C127" s="65" t="s">
        <v>3182</v>
      </c>
      <c r="D127" s="66">
        <v>3</v>
      </c>
      <c r="E127" s="67" t="s">
        <v>132</v>
      </c>
      <c r="F127" s="68">
        <v>32</v>
      </c>
      <c r="G127" s="65"/>
      <c r="H127" s="69"/>
      <c r="I127" s="70"/>
      <c r="J127" s="70"/>
      <c r="K127" s="34" t="s">
        <v>65</v>
      </c>
      <c r="L127" s="77">
        <v>127</v>
      </c>
      <c r="M127" s="77"/>
      <c r="N127" s="72"/>
      <c r="O127" s="79" t="s">
        <v>176</v>
      </c>
      <c r="P127" s="81">
        <v>43642.69936342593</v>
      </c>
      <c r="Q127" s="79" t="s">
        <v>472</v>
      </c>
      <c r="R127" s="79"/>
      <c r="S127" s="79"/>
      <c r="T127" s="79" t="s">
        <v>559</v>
      </c>
      <c r="U127" s="82" t="s">
        <v>644</v>
      </c>
      <c r="V127" s="82" t="s">
        <v>644</v>
      </c>
      <c r="W127" s="81">
        <v>43642.69936342593</v>
      </c>
      <c r="X127" s="82" t="s">
        <v>846</v>
      </c>
      <c r="Y127" s="79"/>
      <c r="Z127" s="79"/>
      <c r="AA127" s="85" t="s">
        <v>1034</v>
      </c>
      <c r="AB127" s="79"/>
      <c r="AC127" s="79" t="b">
        <v>0</v>
      </c>
      <c r="AD127" s="79">
        <v>9</v>
      </c>
      <c r="AE127" s="85" t="s">
        <v>1130</v>
      </c>
      <c r="AF127" s="79" t="b">
        <v>0</v>
      </c>
      <c r="AG127" s="79" t="s">
        <v>1149</v>
      </c>
      <c r="AH127" s="79"/>
      <c r="AI127" s="85" t="s">
        <v>1130</v>
      </c>
      <c r="AJ127" s="79" t="b">
        <v>0</v>
      </c>
      <c r="AK127" s="79">
        <v>0</v>
      </c>
      <c r="AL127" s="85" t="s">
        <v>1130</v>
      </c>
      <c r="AM127" s="79" t="s">
        <v>1153</v>
      </c>
      <c r="AN127" s="79" t="b">
        <v>0</v>
      </c>
      <c r="AO127" s="85" t="s">
        <v>1034</v>
      </c>
      <c r="AP127" s="79" t="s">
        <v>176</v>
      </c>
      <c r="AQ127" s="79">
        <v>0</v>
      </c>
      <c r="AR127" s="79">
        <v>0</v>
      </c>
      <c r="AS127" s="79" t="s">
        <v>1168</v>
      </c>
      <c r="AT127" s="79" t="s">
        <v>1179</v>
      </c>
      <c r="AU127" s="79" t="s">
        <v>1181</v>
      </c>
      <c r="AV127" s="79" t="s">
        <v>1185</v>
      </c>
      <c r="AW127" s="79" t="s">
        <v>1198</v>
      </c>
      <c r="AX127" s="79" t="s">
        <v>1211</v>
      </c>
      <c r="AY127" s="79" t="s">
        <v>1216</v>
      </c>
      <c r="AZ127" s="82" t="s">
        <v>1220</v>
      </c>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3</v>
      </c>
      <c r="BK127" s="49">
        <v>100</v>
      </c>
      <c r="BL127" s="48">
        <v>3</v>
      </c>
    </row>
    <row r="128" spans="1:64" ht="15">
      <c r="A128" s="64" t="s">
        <v>289</v>
      </c>
      <c r="B128" s="64" t="s">
        <v>289</v>
      </c>
      <c r="C128" s="65" t="s">
        <v>3182</v>
      </c>
      <c r="D128" s="66">
        <v>3</v>
      </c>
      <c r="E128" s="67" t="s">
        <v>132</v>
      </c>
      <c r="F128" s="68">
        <v>32</v>
      </c>
      <c r="G128" s="65"/>
      <c r="H128" s="69"/>
      <c r="I128" s="70"/>
      <c r="J128" s="70"/>
      <c r="K128" s="34" t="s">
        <v>65</v>
      </c>
      <c r="L128" s="77">
        <v>128</v>
      </c>
      <c r="M128" s="77"/>
      <c r="N128" s="72"/>
      <c r="O128" s="79" t="s">
        <v>176</v>
      </c>
      <c r="P128" s="81">
        <v>43642.70071759259</v>
      </c>
      <c r="Q128" s="79" t="s">
        <v>473</v>
      </c>
      <c r="R128" s="79"/>
      <c r="S128" s="79"/>
      <c r="T128" s="79" t="s">
        <v>559</v>
      </c>
      <c r="U128" s="82" t="s">
        <v>645</v>
      </c>
      <c r="V128" s="82" t="s">
        <v>645</v>
      </c>
      <c r="W128" s="81">
        <v>43642.70071759259</v>
      </c>
      <c r="X128" s="82" t="s">
        <v>847</v>
      </c>
      <c r="Y128" s="79"/>
      <c r="Z128" s="79"/>
      <c r="AA128" s="85" t="s">
        <v>1035</v>
      </c>
      <c r="AB128" s="79"/>
      <c r="AC128" s="79" t="b">
        <v>0</v>
      </c>
      <c r="AD128" s="79">
        <v>9</v>
      </c>
      <c r="AE128" s="85" t="s">
        <v>1130</v>
      </c>
      <c r="AF128" s="79" t="b">
        <v>0</v>
      </c>
      <c r="AG128" s="79" t="s">
        <v>1149</v>
      </c>
      <c r="AH128" s="79"/>
      <c r="AI128" s="85" t="s">
        <v>1130</v>
      </c>
      <c r="AJ128" s="79" t="b">
        <v>0</v>
      </c>
      <c r="AK128" s="79">
        <v>0</v>
      </c>
      <c r="AL128" s="85" t="s">
        <v>1130</v>
      </c>
      <c r="AM128" s="79" t="s">
        <v>1153</v>
      </c>
      <c r="AN128" s="79" t="b">
        <v>0</v>
      </c>
      <c r="AO128" s="85" t="s">
        <v>1035</v>
      </c>
      <c r="AP128" s="79" t="s">
        <v>176</v>
      </c>
      <c r="AQ128" s="79">
        <v>0</v>
      </c>
      <c r="AR128" s="79">
        <v>0</v>
      </c>
      <c r="AS128" s="79" t="s">
        <v>1171</v>
      </c>
      <c r="AT128" s="79"/>
      <c r="AU128" s="79"/>
      <c r="AV128" s="79" t="s">
        <v>1188</v>
      </c>
      <c r="AW128" s="79" t="s">
        <v>1201</v>
      </c>
      <c r="AX128" s="79" t="s">
        <v>1188</v>
      </c>
      <c r="AY128" s="79" t="s">
        <v>1217</v>
      </c>
      <c r="AZ128" s="82" t="s">
        <v>1223</v>
      </c>
      <c r="BA128">
        <v>1</v>
      </c>
      <c r="BB128" s="78" t="str">
        <f>REPLACE(INDEX(GroupVertices[Group],MATCH(Edges[[#This Row],[Vertex 1]],GroupVertices[Vertex],0)),1,1,"")</f>
        <v>1</v>
      </c>
      <c r="BC128" s="78" t="str">
        <f>REPLACE(INDEX(GroupVertices[Group],MATCH(Edges[[#This Row],[Vertex 2]],GroupVertices[Vertex],0)),1,1,"")</f>
        <v>1</v>
      </c>
      <c r="BD128" s="48">
        <v>2</v>
      </c>
      <c r="BE128" s="49">
        <v>15.384615384615385</v>
      </c>
      <c r="BF128" s="48">
        <v>0</v>
      </c>
      <c r="BG128" s="49">
        <v>0</v>
      </c>
      <c r="BH128" s="48">
        <v>0</v>
      </c>
      <c r="BI128" s="49">
        <v>0</v>
      </c>
      <c r="BJ128" s="48">
        <v>11</v>
      </c>
      <c r="BK128" s="49">
        <v>84.61538461538461</v>
      </c>
      <c r="BL128" s="48">
        <v>13</v>
      </c>
    </row>
    <row r="129" spans="1:64" ht="15">
      <c r="A129" s="64" t="s">
        <v>290</v>
      </c>
      <c r="B129" s="64" t="s">
        <v>290</v>
      </c>
      <c r="C129" s="65" t="s">
        <v>3184</v>
      </c>
      <c r="D129" s="66">
        <v>10</v>
      </c>
      <c r="E129" s="67" t="s">
        <v>136</v>
      </c>
      <c r="F129" s="68">
        <v>24.57142857142857</v>
      </c>
      <c r="G129" s="65"/>
      <c r="H129" s="69"/>
      <c r="I129" s="70"/>
      <c r="J129" s="70"/>
      <c r="K129" s="34" t="s">
        <v>65</v>
      </c>
      <c r="L129" s="77">
        <v>129</v>
      </c>
      <c r="M129" s="77"/>
      <c r="N129" s="72"/>
      <c r="O129" s="79" t="s">
        <v>176</v>
      </c>
      <c r="P129" s="81">
        <v>43640.68739583333</v>
      </c>
      <c r="Q129" s="79" t="s">
        <v>474</v>
      </c>
      <c r="R129" s="79"/>
      <c r="S129" s="79"/>
      <c r="T129" s="79" t="s">
        <v>559</v>
      </c>
      <c r="U129" s="82" t="s">
        <v>646</v>
      </c>
      <c r="V129" s="82" t="s">
        <v>646</v>
      </c>
      <c r="W129" s="81">
        <v>43640.68739583333</v>
      </c>
      <c r="X129" s="82" t="s">
        <v>848</v>
      </c>
      <c r="Y129" s="79"/>
      <c r="Z129" s="79"/>
      <c r="AA129" s="85" t="s">
        <v>1036</v>
      </c>
      <c r="AB129" s="79"/>
      <c r="AC129" s="79" t="b">
        <v>0</v>
      </c>
      <c r="AD129" s="79">
        <v>20</v>
      </c>
      <c r="AE129" s="85" t="s">
        <v>1130</v>
      </c>
      <c r="AF129" s="79" t="b">
        <v>0</v>
      </c>
      <c r="AG129" s="79" t="s">
        <v>1149</v>
      </c>
      <c r="AH129" s="79"/>
      <c r="AI129" s="85" t="s">
        <v>1130</v>
      </c>
      <c r="AJ129" s="79" t="b">
        <v>0</v>
      </c>
      <c r="AK129" s="79">
        <v>0</v>
      </c>
      <c r="AL129" s="85" t="s">
        <v>1130</v>
      </c>
      <c r="AM129" s="79" t="s">
        <v>1160</v>
      </c>
      <c r="AN129" s="79" t="b">
        <v>0</v>
      </c>
      <c r="AO129" s="85" t="s">
        <v>1036</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v>1</v>
      </c>
      <c r="BE129" s="49">
        <v>14.285714285714286</v>
      </c>
      <c r="BF129" s="48">
        <v>0</v>
      </c>
      <c r="BG129" s="49">
        <v>0</v>
      </c>
      <c r="BH129" s="48">
        <v>0</v>
      </c>
      <c r="BI129" s="49">
        <v>0</v>
      </c>
      <c r="BJ129" s="48">
        <v>6</v>
      </c>
      <c r="BK129" s="49">
        <v>85.71428571428571</v>
      </c>
      <c r="BL129" s="48">
        <v>7</v>
      </c>
    </row>
    <row r="130" spans="1:64" ht="15">
      <c r="A130" s="64" t="s">
        <v>290</v>
      </c>
      <c r="B130" s="64" t="s">
        <v>290</v>
      </c>
      <c r="C130" s="65" t="s">
        <v>3184</v>
      </c>
      <c r="D130" s="66">
        <v>10</v>
      </c>
      <c r="E130" s="67" t="s">
        <v>136</v>
      </c>
      <c r="F130" s="68">
        <v>24.57142857142857</v>
      </c>
      <c r="G130" s="65"/>
      <c r="H130" s="69"/>
      <c r="I130" s="70"/>
      <c r="J130" s="70"/>
      <c r="K130" s="34" t="s">
        <v>65</v>
      </c>
      <c r="L130" s="77">
        <v>130</v>
      </c>
      <c r="M130" s="77"/>
      <c r="N130" s="72"/>
      <c r="O130" s="79" t="s">
        <v>176</v>
      </c>
      <c r="P130" s="81">
        <v>43642.65319444444</v>
      </c>
      <c r="Q130" s="79" t="s">
        <v>475</v>
      </c>
      <c r="R130" s="79"/>
      <c r="S130" s="79"/>
      <c r="T130" s="79" t="s">
        <v>559</v>
      </c>
      <c r="U130" s="82" t="s">
        <v>647</v>
      </c>
      <c r="V130" s="82" t="s">
        <v>647</v>
      </c>
      <c r="W130" s="81">
        <v>43642.65319444444</v>
      </c>
      <c r="X130" s="82" t="s">
        <v>849</v>
      </c>
      <c r="Y130" s="79"/>
      <c r="Z130" s="79"/>
      <c r="AA130" s="85" t="s">
        <v>1037</v>
      </c>
      <c r="AB130" s="79"/>
      <c r="AC130" s="79" t="b">
        <v>0</v>
      </c>
      <c r="AD130" s="79">
        <v>24</v>
      </c>
      <c r="AE130" s="85" t="s">
        <v>1130</v>
      </c>
      <c r="AF130" s="79" t="b">
        <v>0</v>
      </c>
      <c r="AG130" s="79" t="s">
        <v>1149</v>
      </c>
      <c r="AH130" s="79"/>
      <c r="AI130" s="85" t="s">
        <v>1130</v>
      </c>
      <c r="AJ130" s="79" t="b">
        <v>0</v>
      </c>
      <c r="AK130" s="79">
        <v>0</v>
      </c>
      <c r="AL130" s="85" t="s">
        <v>1130</v>
      </c>
      <c r="AM130" s="79" t="s">
        <v>1153</v>
      </c>
      <c r="AN130" s="79" t="b">
        <v>0</v>
      </c>
      <c r="AO130" s="85" t="s">
        <v>1037</v>
      </c>
      <c r="AP130" s="79" t="s">
        <v>176</v>
      </c>
      <c r="AQ130" s="79">
        <v>0</v>
      </c>
      <c r="AR130" s="79">
        <v>0</v>
      </c>
      <c r="AS130" s="79" t="s">
        <v>1171</v>
      </c>
      <c r="AT130" s="79"/>
      <c r="AU130" s="79"/>
      <c r="AV130" s="79" t="s">
        <v>1188</v>
      </c>
      <c r="AW130" s="79" t="s">
        <v>1201</v>
      </c>
      <c r="AX130" s="79" t="s">
        <v>1188</v>
      </c>
      <c r="AY130" s="79" t="s">
        <v>1217</v>
      </c>
      <c r="AZ130" s="82" t="s">
        <v>1223</v>
      </c>
      <c r="BA130">
        <v>3</v>
      </c>
      <c r="BB130" s="78" t="str">
        <f>REPLACE(INDEX(GroupVertices[Group],MATCH(Edges[[#This Row],[Vertex 1]],GroupVertices[Vertex],0)),1,1,"")</f>
        <v>1</v>
      </c>
      <c r="BC130" s="78" t="str">
        <f>REPLACE(INDEX(GroupVertices[Group],MATCH(Edges[[#This Row],[Vertex 2]],GroupVertices[Vertex],0)),1,1,"")</f>
        <v>1</v>
      </c>
      <c r="BD130" s="48">
        <v>1</v>
      </c>
      <c r="BE130" s="49">
        <v>16.666666666666668</v>
      </c>
      <c r="BF130" s="48">
        <v>0</v>
      </c>
      <c r="BG130" s="49">
        <v>0</v>
      </c>
      <c r="BH130" s="48">
        <v>0</v>
      </c>
      <c r="BI130" s="49">
        <v>0</v>
      </c>
      <c r="BJ130" s="48">
        <v>5</v>
      </c>
      <c r="BK130" s="49">
        <v>83.33333333333333</v>
      </c>
      <c r="BL130" s="48">
        <v>6</v>
      </c>
    </row>
    <row r="131" spans="1:64" ht="15">
      <c r="A131" s="64" t="s">
        <v>290</v>
      </c>
      <c r="B131" s="64" t="s">
        <v>290</v>
      </c>
      <c r="C131" s="65" t="s">
        <v>3184</v>
      </c>
      <c r="D131" s="66">
        <v>10</v>
      </c>
      <c r="E131" s="67" t="s">
        <v>136</v>
      </c>
      <c r="F131" s="68">
        <v>24.57142857142857</v>
      </c>
      <c r="G131" s="65"/>
      <c r="H131" s="69"/>
      <c r="I131" s="70"/>
      <c r="J131" s="70"/>
      <c r="K131" s="34" t="s">
        <v>65</v>
      </c>
      <c r="L131" s="77">
        <v>131</v>
      </c>
      <c r="M131" s="77"/>
      <c r="N131" s="72"/>
      <c r="O131" s="79" t="s">
        <v>176</v>
      </c>
      <c r="P131" s="81">
        <v>43642.70170138889</v>
      </c>
      <c r="Q131" s="79" t="s">
        <v>476</v>
      </c>
      <c r="R131" s="79"/>
      <c r="S131" s="79"/>
      <c r="T131" s="79" t="s">
        <v>583</v>
      </c>
      <c r="U131" s="82" t="s">
        <v>648</v>
      </c>
      <c r="V131" s="82" t="s">
        <v>648</v>
      </c>
      <c r="W131" s="81">
        <v>43642.70170138889</v>
      </c>
      <c r="X131" s="82" t="s">
        <v>850</v>
      </c>
      <c r="Y131" s="79"/>
      <c r="Z131" s="79"/>
      <c r="AA131" s="85" t="s">
        <v>1038</v>
      </c>
      <c r="AB131" s="85" t="s">
        <v>1037</v>
      </c>
      <c r="AC131" s="79" t="b">
        <v>0</v>
      </c>
      <c r="AD131" s="79">
        <v>8</v>
      </c>
      <c r="AE131" s="85" t="s">
        <v>1143</v>
      </c>
      <c r="AF131" s="79" t="b">
        <v>0</v>
      </c>
      <c r="AG131" s="79" t="s">
        <v>1149</v>
      </c>
      <c r="AH131" s="79"/>
      <c r="AI131" s="85" t="s">
        <v>1130</v>
      </c>
      <c r="AJ131" s="79" t="b">
        <v>0</v>
      </c>
      <c r="AK131" s="79">
        <v>0</v>
      </c>
      <c r="AL131" s="85" t="s">
        <v>1130</v>
      </c>
      <c r="AM131" s="79" t="s">
        <v>1153</v>
      </c>
      <c r="AN131" s="79" t="b">
        <v>0</v>
      </c>
      <c r="AO131" s="85" t="s">
        <v>1037</v>
      </c>
      <c r="AP131" s="79" t="s">
        <v>176</v>
      </c>
      <c r="AQ131" s="79">
        <v>0</v>
      </c>
      <c r="AR131" s="79">
        <v>0</v>
      </c>
      <c r="AS131" s="79" t="s">
        <v>1171</v>
      </c>
      <c r="AT131" s="79"/>
      <c r="AU131" s="79"/>
      <c r="AV131" s="79" t="s">
        <v>1188</v>
      </c>
      <c r="AW131" s="79" t="s">
        <v>1201</v>
      </c>
      <c r="AX131" s="79" t="s">
        <v>1188</v>
      </c>
      <c r="AY131" s="79" t="s">
        <v>1217</v>
      </c>
      <c r="AZ131" s="82" t="s">
        <v>1223</v>
      </c>
      <c r="BA131">
        <v>3</v>
      </c>
      <c r="BB131" s="78" t="str">
        <f>REPLACE(INDEX(GroupVertices[Group],MATCH(Edges[[#This Row],[Vertex 1]],GroupVertices[Vertex],0)),1,1,"")</f>
        <v>1</v>
      </c>
      <c r="BC131" s="78" t="str">
        <f>REPLACE(INDEX(GroupVertices[Group],MATCH(Edges[[#This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291</v>
      </c>
      <c r="B132" s="64" t="s">
        <v>291</v>
      </c>
      <c r="C132" s="65" t="s">
        <v>3182</v>
      </c>
      <c r="D132" s="66">
        <v>3</v>
      </c>
      <c r="E132" s="67" t="s">
        <v>132</v>
      </c>
      <c r="F132" s="68">
        <v>32</v>
      </c>
      <c r="G132" s="65"/>
      <c r="H132" s="69"/>
      <c r="I132" s="70"/>
      <c r="J132" s="70"/>
      <c r="K132" s="34" t="s">
        <v>65</v>
      </c>
      <c r="L132" s="77">
        <v>132</v>
      </c>
      <c r="M132" s="77"/>
      <c r="N132" s="72"/>
      <c r="O132" s="79" t="s">
        <v>176</v>
      </c>
      <c r="P132" s="81">
        <v>43642.70190972222</v>
      </c>
      <c r="Q132" s="79" t="s">
        <v>477</v>
      </c>
      <c r="R132" s="79"/>
      <c r="S132" s="79"/>
      <c r="T132" s="79" t="s">
        <v>559</v>
      </c>
      <c r="U132" s="79"/>
      <c r="V132" s="82" t="s">
        <v>716</v>
      </c>
      <c r="W132" s="81">
        <v>43642.70190972222</v>
      </c>
      <c r="X132" s="82" t="s">
        <v>851</v>
      </c>
      <c r="Y132" s="79"/>
      <c r="Z132" s="79"/>
      <c r="AA132" s="85" t="s">
        <v>1039</v>
      </c>
      <c r="AB132" s="79"/>
      <c r="AC132" s="79" t="b">
        <v>0</v>
      </c>
      <c r="AD132" s="79">
        <v>6</v>
      </c>
      <c r="AE132" s="85" t="s">
        <v>1130</v>
      </c>
      <c r="AF132" s="79" t="b">
        <v>0</v>
      </c>
      <c r="AG132" s="79" t="s">
        <v>1149</v>
      </c>
      <c r="AH132" s="79"/>
      <c r="AI132" s="85" t="s">
        <v>1130</v>
      </c>
      <c r="AJ132" s="79" t="b">
        <v>0</v>
      </c>
      <c r="AK132" s="79">
        <v>0</v>
      </c>
      <c r="AL132" s="85" t="s">
        <v>1130</v>
      </c>
      <c r="AM132" s="79" t="s">
        <v>1153</v>
      </c>
      <c r="AN132" s="79" t="b">
        <v>0</v>
      </c>
      <c r="AO132" s="85" t="s">
        <v>1039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292</v>
      </c>
      <c r="B133" s="64" t="s">
        <v>292</v>
      </c>
      <c r="C133" s="65" t="s">
        <v>3183</v>
      </c>
      <c r="D133" s="66">
        <v>10</v>
      </c>
      <c r="E133" s="67" t="s">
        <v>136</v>
      </c>
      <c r="F133" s="68">
        <v>28.285714285714285</v>
      </c>
      <c r="G133" s="65"/>
      <c r="H133" s="69"/>
      <c r="I133" s="70"/>
      <c r="J133" s="70"/>
      <c r="K133" s="34" t="s">
        <v>65</v>
      </c>
      <c r="L133" s="77">
        <v>133</v>
      </c>
      <c r="M133" s="77"/>
      <c r="N133" s="72"/>
      <c r="O133" s="79" t="s">
        <v>176</v>
      </c>
      <c r="P133" s="81">
        <v>43642.574224537035</v>
      </c>
      <c r="Q133" s="79" t="s">
        <v>478</v>
      </c>
      <c r="R133" s="79"/>
      <c r="S133" s="79"/>
      <c r="T133" s="79" t="s">
        <v>559</v>
      </c>
      <c r="U133" s="82" t="s">
        <v>607</v>
      </c>
      <c r="V133" s="82" t="s">
        <v>607</v>
      </c>
      <c r="W133" s="81">
        <v>43642.574224537035</v>
      </c>
      <c r="X133" s="82" t="s">
        <v>852</v>
      </c>
      <c r="Y133" s="79"/>
      <c r="Z133" s="79"/>
      <c r="AA133" s="85" t="s">
        <v>1040</v>
      </c>
      <c r="AB133" s="79"/>
      <c r="AC133" s="79" t="b">
        <v>0</v>
      </c>
      <c r="AD133" s="79">
        <v>36</v>
      </c>
      <c r="AE133" s="85" t="s">
        <v>1130</v>
      </c>
      <c r="AF133" s="79" t="b">
        <v>0</v>
      </c>
      <c r="AG133" s="79" t="s">
        <v>1149</v>
      </c>
      <c r="AH133" s="79"/>
      <c r="AI133" s="85" t="s">
        <v>1130</v>
      </c>
      <c r="AJ133" s="79" t="b">
        <v>0</v>
      </c>
      <c r="AK133" s="79">
        <v>1</v>
      </c>
      <c r="AL133" s="85" t="s">
        <v>1130</v>
      </c>
      <c r="AM133" s="79" t="s">
        <v>1153</v>
      </c>
      <c r="AN133" s="79" t="b">
        <v>0</v>
      </c>
      <c r="AO133" s="85" t="s">
        <v>1040</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14</v>
      </c>
      <c r="BC133" s="78" t="str">
        <f>REPLACE(INDEX(GroupVertices[Group],MATCH(Edges[[#This Row],[Vertex 2]],GroupVertices[Vertex],0)),1,1,"")</f>
        <v>14</v>
      </c>
      <c r="BD133" s="48">
        <v>0</v>
      </c>
      <c r="BE133" s="49">
        <v>0</v>
      </c>
      <c r="BF133" s="48">
        <v>0</v>
      </c>
      <c r="BG133" s="49">
        <v>0</v>
      </c>
      <c r="BH133" s="48">
        <v>0</v>
      </c>
      <c r="BI133" s="49">
        <v>0</v>
      </c>
      <c r="BJ133" s="48">
        <v>12</v>
      </c>
      <c r="BK133" s="49">
        <v>100</v>
      </c>
      <c r="BL133" s="48">
        <v>12</v>
      </c>
    </row>
    <row r="134" spans="1:64" ht="15">
      <c r="A134" s="64" t="s">
        <v>292</v>
      </c>
      <c r="B134" s="64" t="s">
        <v>292</v>
      </c>
      <c r="C134" s="65" t="s">
        <v>3183</v>
      </c>
      <c r="D134" s="66">
        <v>10</v>
      </c>
      <c r="E134" s="67" t="s">
        <v>136</v>
      </c>
      <c r="F134" s="68">
        <v>28.285714285714285</v>
      </c>
      <c r="G134" s="65"/>
      <c r="H134" s="69"/>
      <c r="I134" s="70"/>
      <c r="J134" s="70"/>
      <c r="K134" s="34" t="s">
        <v>65</v>
      </c>
      <c r="L134" s="77">
        <v>134</v>
      </c>
      <c r="M134" s="77"/>
      <c r="N134" s="72"/>
      <c r="O134" s="79" t="s">
        <v>176</v>
      </c>
      <c r="P134" s="81">
        <v>43642.702511574076</v>
      </c>
      <c r="Q134" s="79" t="s">
        <v>479</v>
      </c>
      <c r="R134" s="79"/>
      <c r="S134" s="79"/>
      <c r="T134" s="79" t="s">
        <v>559</v>
      </c>
      <c r="U134" s="82" t="s">
        <v>649</v>
      </c>
      <c r="V134" s="82" t="s">
        <v>649</v>
      </c>
      <c r="W134" s="81">
        <v>43642.702511574076</v>
      </c>
      <c r="X134" s="82" t="s">
        <v>853</v>
      </c>
      <c r="Y134" s="79"/>
      <c r="Z134" s="79"/>
      <c r="AA134" s="85" t="s">
        <v>1041</v>
      </c>
      <c r="AB134" s="79"/>
      <c r="AC134" s="79" t="b">
        <v>0</v>
      </c>
      <c r="AD134" s="79">
        <v>23</v>
      </c>
      <c r="AE134" s="85" t="s">
        <v>1130</v>
      </c>
      <c r="AF134" s="79" t="b">
        <v>0</v>
      </c>
      <c r="AG134" s="79" t="s">
        <v>1152</v>
      </c>
      <c r="AH134" s="79"/>
      <c r="AI134" s="85" t="s">
        <v>1130</v>
      </c>
      <c r="AJ134" s="79" t="b">
        <v>0</v>
      </c>
      <c r="AK134" s="79">
        <v>0</v>
      </c>
      <c r="AL134" s="85" t="s">
        <v>1130</v>
      </c>
      <c r="AM134" s="79" t="s">
        <v>1153</v>
      </c>
      <c r="AN134" s="79" t="b">
        <v>0</v>
      </c>
      <c r="AO134" s="85" t="s">
        <v>1041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14</v>
      </c>
      <c r="BC134" s="78" t="str">
        <f>REPLACE(INDEX(GroupVertices[Group],MATCH(Edges[[#This Row],[Vertex 2]],GroupVertices[Vertex],0)),1,1,"")</f>
        <v>14</v>
      </c>
      <c r="BD134" s="48">
        <v>0</v>
      </c>
      <c r="BE134" s="49">
        <v>0</v>
      </c>
      <c r="BF134" s="48">
        <v>0</v>
      </c>
      <c r="BG134" s="49">
        <v>0</v>
      </c>
      <c r="BH134" s="48">
        <v>0</v>
      </c>
      <c r="BI134" s="49">
        <v>0</v>
      </c>
      <c r="BJ134" s="48">
        <v>1</v>
      </c>
      <c r="BK134" s="49">
        <v>100</v>
      </c>
      <c r="BL134" s="48">
        <v>1</v>
      </c>
    </row>
    <row r="135" spans="1:64" ht="15">
      <c r="A135" s="64" t="s">
        <v>293</v>
      </c>
      <c r="B135" s="64" t="s">
        <v>293</v>
      </c>
      <c r="C135" s="65" t="s">
        <v>3182</v>
      </c>
      <c r="D135" s="66">
        <v>3</v>
      </c>
      <c r="E135" s="67" t="s">
        <v>132</v>
      </c>
      <c r="F135" s="68">
        <v>32</v>
      </c>
      <c r="G135" s="65"/>
      <c r="H135" s="69"/>
      <c r="I135" s="70"/>
      <c r="J135" s="70"/>
      <c r="K135" s="34" t="s">
        <v>65</v>
      </c>
      <c r="L135" s="77">
        <v>135</v>
      </c>
      <c r="M135" s="77"/>
      <c r="N135" s="72"/>
      <c r="O135" s="79" t="s">
        <v>176</v>
      </c>
      <c r="P135" s="81">
        <v>43642.703101851854</v>
      </c>
      <c r="Q135" s="79" t="s">
        <v>480</v>
      </c>
      <c r="R135" s="82" t="s">
        <v>548</v>
      </c>
      <c r="S135" s="79" t="s">
        <v>557</v>
      </c>
      <c r="T135" s="79" t="s">
        <v>584</v>
      </c>
      <c r="U135" s="82" t="s">
        <v>650</v>
      </c>
      <c r="V135" s="82" t="s">
        <v>650</v>
      </c>
      <c r="W135" s="81">
        <v>43642.703101851854</v>
      </c>
      <c r="X135" s="82" t="s">
        <v>854</v>
      </c>
      <c r="Y135" s="79"/>
      <c r="Z135" s="79"/>
      <c r="AA135" s="85" t="s">
        <v>1042</v>
      </c>
      <c r="AB135" s="79"/>
      <c r="AC135" s="79" t="b">
        <v>0</v>
      </c>
      <c r="AD135" s="79">
        <v>1</v>
      </c>
      <c r="AE135" s="85" t="s">
        <v>1130</v>
      </c>
      <c r="AF135" s="79" t="b">
        <v>0</v>
      </c>
      <c r="AG135" s="79" t="s">
        <v>1149</v>
      </c>
      <c r="AH135" s="79"/>
      <c r="AI135" s="85" t="s">
        <v>1130</v>
      </c>
      <c r="AJ135" s="79" t="b">
        <v>0</v>
      </c>
      <c r="AK135" s="79">
        <v>0</v>
      </c>
      <c r="AL135" s="85" t="s">
        <v>1130</v>
      </c>
      <c r="AM135" s="79" t="s">
        <v>1163</v>
      </c>
      <c r="AN135" s="79" t="b">
        <v>0</v>
      </c>
      <c r="AO135" s="85" t="s">
        <v>1042</v>
      </c>
      <c r="AP135" s="79" t="s">
        <v>176</v>
      </c>
      <c r="AQ135" s="79">
        <v>0</v>
      </c>
      <c r="AR135" s="79">
        <v>0</v>
      </c>
      <c r="AS135" s="79" t="s">
        <v>1168</v>
      </c>
      <c r="AT135" s="79" t="s">
        <v>1179</v>
      </c>
      <c r="AU135" s="79" t="s">
        <v>1181</v>
      </c>
      <c r="AV135" s="79" t="s">
        <v>1185</v>
      </c>
      <c r="AW135" s="79" t="s">
        <v>1198</v>
      </c>
      <c r="AX135" s="79" t="s">
        <v>1211</v>
      </c>
      <c r="AY135" s="79" t="s">
        <v>1216</v>
      </c>
      <c r="AZ135" s="82" t="s">
        <v>1220</v>
      </c>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6</v>
      </c>
      <c r="BK135" s="49">
        <v>100</v>
      </c>
      <c r="BL135" s="48">
        <v>6</v>
      </c>
    </row>
    <row r="136" spans="1:64" ht="15">
      <c r="A136" s="64" t="s">
        <v>294</v>
      </c>
      <c r="B136" s="64" t="s">
        <v>294</v>
      </c>
      <c r="C136" s="65" t="s">
        <v>3183</v>
      </c>
      <c r="D136" s="66">
        <v>10</v>
      </c>
      <c r="E136" s="67" t="s">
        <v>136</v>
      </c>
      <c r="F136" s="68">
        <v>28.285714285714285</v>
      </c>
      <c r="G136" s="65"/>
      <c r="H136" s="69"/>
      <c r="I136" s="70"/>
      <c r="J136" s="70"/>
      <c r="K136" s="34" t="s">
        <v>65</v>
      </c>
      <c r="L136" s="77">
        <v>136</v>
      </c>
      <c r="M136" s="77"/>
      <c r="N136" s="72"/>
      <c r="O136" s="79" t="s">
        <v>176</v>
      </c>
      <c r="P136" s="81">
        <v>43641.1118287037</v>
      </c>
      <c r="Q136" s="79" t="s">
        <v>481</v>
      </c>
      <c r="R136" s="79"/>
      <c r="S136" s="79"/>
      <c r="T136" s="79" t="s">
        <v>585</v>
      </c>
      <c r="U136" s="79"/>
      <c r="V136" s="82" t="s">
        <v>717</v>
      </c>
      <c r="W136" s="81">
        <v>43641.1118287037</v>
      </c>
      <c r="X136" s="82" t="s">
        <v>855</v>
      </c>
      <c r="Y136" s="79"/>
      <c r="Z136" s="79"/>
      <c r="AA136" s="85" t="s">
        <v>1043</v>
      </c>
      <c r="AB136" s="79"/>
      <c r="AC136" s="79" t="b">
        <v>0</v>
      </c>
      <c r="AD136" s="79">
        <v>14</v>
      </c>
      <c r="AE136" s="85" t="s">
        <v>1130</v>
      </c>
      <c r="AF136" s="79" t="b">
        <v>0</v>
      </c>
      <c r="AG136" s="79" t="s">
        <v>1149</v>
      </c>
      <c r="AH136" s="79"/>
      <c r="AI136" s="85" t="s">
        <v>1130</v>
      </c>
      <c r="AJ136" s="79" t="b">
        <v>0</v>
      </c>
      <c r="AK136" s="79">
        <v>0</v>
      </c>
      <c r="AL136" s="85" t="s">
        <v>1130</v>
      </c>
      <c r="AM136" s="79" t="s">
        <v>1153</v>
      </c>
      <c r="AN136" s="79" t="b">
        <v>0</v>
      </c>
      <c r="AO136" s="85" t="s">
        <v>1043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0</v>
      </c>
      <c r="BE136" s="49">
        <v>0</v>
      </c>
      <c r="BF136" s="48">
        <v>1</v>
      </c>
      <c r="BG136" s="49">
        <v>3.8461538461538463</v>
      </c>
      <c r="BH136" s="48">
        <v>0</v>
      </c>
      <c r="BI136" s="49">
        <v>0</v>
      </c>
      <c r="BJ136" s="48">
        <v>25</v>
      </c>
      <c r="BK136" s="49">
        <v>96.15384615384616</v>
      </c>
      <c r="BL136" s="48">
        <v>26</v>
      </c>
    </row>
    <row r="137" spans="1:64" ht="15">
      <c r="A137" s="64" t="s">
        <v>294</v>
      </c>
      <c r="B137" s="64" t="s">
        <v>294</v>
      </c>
      <c r="C137" s="65" t="s">
        <v>3183</v>
      </c>
      <c r="D137" s="66">
        <v>10</v>
      </c>
      <c r="E137" s="67" t="s">
        <v>136</v>
      </c>
      <c r="F137" s="68">
        <v>28.285714285714285</v>
      </c>
      <c r="G137" s="65"/>
      <c r="H137" s="69"/>
      <c r="I137" s="70"/>
      <c r="J137" s="70"/>
      <c r="K137" s="34" t="s">
        <v>65</v>
      </c>
      <c r="L137" s="77">
        <v>137</v>
      </c>
      <c r="M137" s="77"/>
      <c r="N137" s="72"/>
      <c r="O137" s="79" t="s">
        <v>176</v>
      </c>
      <c r="P137" s="81">
        <v>43642.7040625</v>
      </c>
      <c r="Q137" s="79" t="s">
        <v>482</v>
      </c>
      <c r="R137" s="79"/>
      <c r="S137" s="79"/>
      <c r="T137" s="79" t="s">
        <v>559</v>
      </c>
      <c r="U137" s="82" t="s">
        <v>651</v>
      </c>
      <c r="V137" s="82" t="s">
        <v>651</v>
      </c>
      <c r="W137" s="81">
        <v>43642.7040625</v>
      </c>
      <c r="X137" s="82" t="s">
        <v>856</v>
      </c>
      <c r="Y137" s="79"/>
      <c r="Z137" s="79"/>
      <c r="AA137" s="85" t="s">
        <v>1044</v>
      </c>
      <c r="AB137" s="79"/>
      <c r="AC137" s="79" t="b">
        <v>0</v>
      </c>
      <c r="AD137" s="79">
        <v>6</v>
      </c>
      <c r="AE137" s="85" t="s">
        <v>1130</v>
      </c>
      <c r="AF137" s="79" t="b">
        <v>0</v>
      </c>
      <c r="AG137" s="79" t="s">
        <v>1149</v>
      </c>
      <c r="AH137" s="79"/>
      <c r="AI137" s="85" t="s">
        <v>1130</v>
      </c>
      <c r="AJ137" s="79" t="b">
        <v>0</v>
      </c>
      <c r="AK137" s="79">
        <v>0</v>
      </c>
      <c r="AL137" s="85" t="s">
        <v>1130</v>
      </c>
      <c r="AM137" s="79" t="s">
        <v>1160</v>
      </c>
      <c r="AN137" s="79" t="b">
        <v>0</v>
      </c>
      <c r="AO137" s="85" t="s">
        <v>1044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16</v>
      </c>
      <c r="BK137" s="49">
        <v>100</v>
      </c>
      <c r="BL137" s="48">
        <v>16</v>
      </c>
    </row>
    <row r="138" spans="1:64" ht="15">
      <c r="A138" s="64" t="s">
        <v>295</v>
      </c>
      <c r="B138" s="64" t="s">
        <v>295</v>
      </c>
      <c r="C138" s="65" t="s">
        <v>3183</v>
      </c>
      <c r="D138" s="66">
        <v>10</v>
      </c>
      <c r="E138" s="67" t="s">
        <v>136</v>
      </c>
      <c r="F138" s="68">
        <v>28.285714285714285</v>
      </c>
      <c r="G138" s="65"/>
      <c r="H138" s="69"/>
      <c r="I138" s="70"/>
      <c r="J138" s="70"/>
      <c r="K138" s="34" t="s">
        <v>65</v>
      </c>
      <c r="L138" s="77">
        <v>138</v>
      </c>
      <c r="M138" s="77"/>
      <c r="N138" s="72"/>
      <c r="O138" s="79" t="s">
        <v>176</v>
      </c>
      <c r="P138" s="81">
        <v>43641.963842592595</v>
      </c>
      <c r="Q138" s="79" t="s">
        <v>483</v>
      </c>
      <c r="R138" s="79"/>
      <c r="S138" s="79"/>
      <c r="T138" s="79" t="s">
        <v>559</v>
      </c>
      <c r="U138" s="82" t="s">
        <v>652</v>
      </c>
      <c r="V138" s="82" t="s">
        <v>652</v>
      </c>
      <c r="W138" s="81">
        <v>43641.963842592595</v>
      </c>
      <c r="X138" s="82" t="s">
        <v>857</v>
      </c>
      <c r="Y138" s="79"/>
      <c r="Z138" s="79"/>
      <c r="AA138" s="85" t="s">
        <v>1045</v>
      </c>
      <c r="AB138" s="79"/>
      <c r="AC138" s="79" t="b">
        <v>0</v>
      </c>
      <c r="AD138" s="79">
        <v>7</v>
      </c>
      <c r="AE138" s="85" t="s">
        <v>1130</v>
      </c>
      <c r="AF138" s="79" t="b">
        <v>0</v>
      </c>
      <c r="AG138" s="79" t="s">
        <v>1151</v>
      </c>
      <c r="AH138" s="79"/>
      <c r="AI138" s="85" t="s">
        <v>1130</v>
      </c>
      <c r="AJ138" s="79" t="b">
        <v>0</v>
      </c>
      <c r="AK138" s="79">
        <v>0</v>
      </c>
      <c r="AL138" s="85" t="s">
        <v>1130</v>
      </c>
      <c r="AM138" s="79" t="s">
        <v>1153</v>
      </c>
      <c r="AN138" s="79" t="b">
        <v>0</v>
      </c>
      <c r="AO138" s="85" t="s">
        <v>1045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4</v>
      </c>
      <c r="BK138" s="49">
        <v>100</v>
      </c>
      <c r="BL138" s="48">
        <v>4</v>
      </c>
    </row>
    <row r="139" spans="1:64" ht="15">
      <c r="A139" s="64" t="s">
        <v>295</v>
      </c>
      <c r="B139" s="64" t="s">
        <v>295</v>
      </c>
      <c r="C139" s="65" t="s">
        <v>3183</v>
      </c>
      <c r="D139" s="66">
        <v>10</v>
      </c>
      <c r="E139" s="67" t="s">
        <v>136</v>
      </c>
      <c r="F139" s="68">
        <v>28.285714285714285</v>
      </c>
      <c r="G139" s="65"/>
      <c r="H139" s="69"/>
      <c r="I139" s="70"/>
      <c r="J139" s="70"/>
      <c r="K139" s="34" t="s">
        <v>65</v>
      </c>
      <c r="L139" s="77">
        <v>139</v>
      </c>
      <c r="M139" s="77"/>
      <c r="N139" s="72"/>
      <c r="O139" s="79" t="s">
        <v>176</v>
      </c>
      <c r="P139" s="81">
        <v>43642.70622685185</v>
      </c>
      <c r="Q139" s="79" t="s">
        <v>484</v>
      </c>
      <c r="R139" s="79"/>
      <c r="S139" s="79"/>
      <c r="T139" s="79" t="s">
        <v>575</v>
      </c>
      <c r="U139" s="82" t="s">
        <v>653</v>
      </c>
      <c r="V139" s="82" t="s">
        <v>653</v>
      </c>
      <c r="W139" s="81">
        <v>43642.70622685185</v>
      </c>
      <c r="X139" s="82" t="s">
        <v>858</v>
      </c>
      <c r="Y139" s="79"/>
      <c r="Z139" s="79"/>
      <c r="AA139" s="85" t="s">
        <v>1046</v>
      </c>
      <c r="AB139" s="79"/>
      <c r="AC139" s="79" t="b">
        <v>0</v>
      </c>
      <c r="AD139" s="79">
        <v>5</v>
      </c>
      <c r="AE139" s="85" t="s">
        <v>1130</v>
      </c>
      <c r="AF139" s="79" t="b">
        <v>0</v>
      </c>
      <c r="AG139" s="79" t="s">
        <v>1149</v>
      </c>
      <c r="AH139" s="79"/>
      <c r="AI139" s="85" t="s">
        <v>1130</v>
      </c>
      <c r="AJ139" s="79" t="b">
        <v>0</v>
      </c>
      <c r="AK139" s="79">
        <v>0</v>
      </c>
      <c r="AL139" s="85" t="s">
        <v>1130</v>
      </c>
      <c r="AM139" s="79" t="s">
        <v>1153</v>
      </c>
      <c r="AN139" s="79" t="b">
        <v>0</v>
      </c>
      <c r="AO139" s="85" t="s">
        <v>1046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1</v>
      </c>
      <c r="BE139" s="49">
        <v>14.285714285714286</v>
      </c>
      <c r="BF139" s="48">
        <v>0</v>
      </c>
      <c r="BG139" s="49">
        <v>0</v>
      </c>
      <c r="BH139" s="48">
        <v>0</v>
      </c>
      <c r="BI139" s="49">
        <v>0</v>
      </c>
      <c r="BJ139" s="48">
        <v>6</v>
      </c>
      <c r="BK139" s="49">
        <v>85.71428571428571</v>
      </c>
      <c r="BL139" s="48">
        <v>7</v>
      </c>
    </row>
    <row r="140" spans="1:64" ht="15">
      <c r="A140" s="64" t="s">
        <v>296</v>
      </c>
      <c r="B140" s="64" t="s">
        <v>296</v>
      </c>
      <c r="C140" s="65" t="s">
        <v>3182</v>
      </c>
      <c r="D140" s="66">
        <v>3</v>
      </c>
      <c r="E140" s="67" t="s">
        <v>132</v>
      </c>
      <c r="F140" s="68">
        <v>32</v>
      </c>
      <c r="G140" s="65"/>
      <c r="H140" s="69"/>
      <c r="I140" s="70"/>
      <c r="J140" s="70"/>
      <c r="K140" s="34" t="s">
        <v>65</v>
      </c>
      <c r="L140" s="77">
        <v>140</v>
      </c>
      <c r="M140" s="77"/>
      <c r="N140" s="72"/>
      <c r="O140" s="79" t="s">
        <v>176</v>
      </c>
      <c r="P140" s="81">
        <v>43642.706354166665</v>
      </c>
      <c r="Q140" s="79" t="s">
        <v>485</v>
      </c>
      <c r="R140" s="79"/>
      <c r="S140" s="79"/>
      <c r="T140" s="79" t="s">
        <v>559</v>
      </c>
      <c r="U140" s="82" t="s">
        <v>654</v>
      </c>
      <c r="V140" s="82" t="s">
        <v>654</v>
      </c>
      <c r="W140" s="81">
        <v>43642.706354166665</v>
      </c>
      <c r="X140" s="82" t="s">
        <v>859</v>
      </c>
      <c r="Y140" s="79"/>
      <c r="Z140" s="79"/>
      <c r="AA140" s="85" t="s">
        <v>1047</v>
      </c>
      <c r="AB140" s="79"/>
      <c r="AC140" s="79" t="b">
        <v>0</v>
      </c>
      <c r="AD140" s="79">
        <v>14</v>
      </c>
      <c r="AE140" s="85" t="s">
        <v>1130</v>
      </c>
      <c r="AF140" s="79" t="b">
        <v>0</v>
      </c>
      <c r="AG140" s="79" t="s">
        <v>1149</v>
      </c>
      <c r="AH140" s="79"/>
      <c r="AI140" s="85" t="s">
        <v>1130</v>
      </c>
      <c r="AJ140" s="79" t="b">
        <v>0</v>
      </c>
      <c r="AK140" s="79">
        <v>0</v>
      </c>
      <c r="AL140" s="85" t="s">
        <v>1130</v>
      </c>
      <c r="AM140" s="79" t="s">
        <v>1153</v>
      </c>
      <c r="AN140" s="79" t="b">
        <v>0</v>
      </c>
      <c r="AO140" s="85" t="s">
        <v>1047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9</v>
      </c>
      <c r="BK140" s="49">
        <v>100</v>
      </c>
      <c r="BL140" s="48">
        <v>9</v>
      </c>
    </row>
    <row r="141" spans="1:64" ht="15">
      <c r="A141" s="64" t="s">
        <v>297</v>
      </c>
      <c r="B141" s="64" t="s">
        <v>297</v>
      </c>
      <c r="C141" s="65" t="s">
        <v>3183</v>
      </c>
      <c r="D141" s="66">
        <v>10</v>
      </c>
      <c r="E141" s="67" t="s">
        <v>136</v>
      </c>
      <c r="F141" s="68">
        <v>28.285714285714285</v>
      </c>
      <c r="G141" s="65"/>
      <c r="H141" s="69"/>
      <c r="I141" s="70"/>
      <c r="J141" s="70"/>
      <c r="K141" s="34" t="s">
        <v>65</v>
      </c>
      <c r="L141" s="77">
        <v>141</v>
      </c>
      <c r="M141" s="77"/>
      <c r="N141" s="72"/>
      <c r="O141" s="79" t="s">
        <v>176</v>
      </c>
      <c r="P141" s="81">
        <v>43641.64869212963</v>
      </c>
      <c r="Q141" s="79" t="s">
        <v>486</v>
      </c>
      <c r="R141" s="79"/>
      <c r="S141" s="79"/>
      <c r="T141" s="79" t="s">
        <v>559</v>
      </c>
      <c r="U141" s="82" t="s">
        <v>655</v>
      </c>
      <c r="V141" s="82" t="s">
        <v>655</v>
      </c>
      <c r="W141" s="81">
        <v>43641.64869212963</v>
      </c>
      <c r="X141" s="82" t="s">
        <v>860</v>
      </c>
      <c r="Y141" s="79"/>
      <c r="Z141" s="79"/>
      <c r="AA141" s="85" t="s">
        <v>1048</v>
      </c>
      <c r="AB141" s="79"/>
      <c r="AC141" s="79" t="b">
        <v>0</v>
      </c>
      <c r="AD141" s="79">
        <v>57</v>
      </c>
      <c r="AE141" s="85" t="s">
        <v>1130</v>
      </c>
      <c r="AF141" s="79" t="b">
        <v>0</v>
      </c>
      <c r="AG141" s="79" t="s">
        <v>1149</v>
      </c>
      <c r="AH141" s="79"/>
      <c r="AI141" s="85" t="s">
        <v>1130</v>
      </c>
      <c r="AJ141" s="79" t="b">
        <v>0</v>
      </c>
      <c r="AK141" s="79">
        <v>1</v>
      </c>
      <c r="AL141" s="85" t="s">
        <v>1130</v>
      </c>
      <c r="AM141" s="79" t="s">
        <v>1153</v>
      </c>
      <c r="AN141" s="79" t="b">
        <v>0</v>
      </c>
      <c r="AO141" s="85" t="s">
        <v>1048</v>
      </c>
      <c r="AP141" s="79" t="s">
        <v>176</v>
      </c>
      <c r="AQ141" s="79">
        <v>0</v>
      </c>
      <c r="AR141" s="79">
        <v>0</v>
      </c>
      <c r="AS141" s="79" t="s">
        <v>1176</v>
      </c>
      <c r="AT141" s="79" t="s">
        <v>1179</v>
      </c>
      <c r="AU141" s="79" t="s">
        <v>1181</v>
      </c>
      <c r="AV141" s="79" t="s">
        <v>1193</v>
      </c>
      <c r="AW141" s="79" t="s">
        <v>1206</v>
      </c>
      <c r="AX141" s="79" t="s">
        <v>1193</v>
      </c>
      <c r="AY141" s="79" t="s">
        <v>1217</v>
      </c>
      <c r="AZ141" s="82" t="s">
        <v>1228</v>
      </c>
      <c r="BA141">
        <v>2</v>
      </c>
      <c r="BB141" s="78" t="str">
        <f>REPLACE(INDEX(GroupVertices[Group],MATCH(Edges[[#This Row],[Vertex 1]],GroupVertices[Vertex],0)),1,1,"")</f>
        <v>15</v>
      </c>
      <c r="BC141" s="78" t="str">
        <f>REPLACE(INDEX(GroupVertices[Group],MATCH(Edges[[#This Row],[Vertex 2]],GroupVertices[Vertex],0)),1,1,"")</f>
        <v>15</v>
      </c>
      <c r="BD141" s="48">
        <v>0</v>
      </c>
      <c r="BE141" s="49">
        <v>0</v>
      </c>
      <c r="BF141" s="48">
        <v>0</v>
      </c>
      <c r="BG141" s="49">
        <v>0</v>
      </c>
      <c r="BH141" s="48">
        <v>0</v>
      </c>
      <c r="BI141" s="49">
        <v>0</v>
      </c>
      <c r="BJ141" s="48">
        <v>19</v>
      </c>
      <c r="BK141" s="49">
        <v>100</v>
      </c>
      <c r="BL141" s="48">
        <v>19</v>
      </c>
    </row>
    <row r="142" spans="1:64" ht="15">
      <c r="A142" s="64" t="s">
        <v>297</v>
      </c>
      <c r="B142" s="64" t="s">
        <v>297</v>
      </c>
      <c r="C142" s="65" t="s">
        <v>3183</v>
      </c>
      <c r="D142" s="66">
        <v>10</v>
      </c>
      <c r="E142" s="67" t="s">
        <v>136</v>
      </c>
      <c r="F142" s="68">
        <v>28.285714285714285</v>
      </c>
      <c r="G142" s="65"/>
      <c r="H142" s="69"/>
      <c r="I142" s="70"/>
      <c r="J142" s="70"/>
      <c r="K142" s="34" t="s">
        <v>65</v>
      </c>
      <c r="L142" s="77">
        <v>142</v>
      </c>
      <c r="M142" s="77"/>
      <c r="N142" s="72"/>
      <c r="O142" s="79" t="s">
        <v>176</v>
      </c>
      <c r="P142" s="81">
        <v>43642.70636574074</v>
      </c>
      <c r="Q142" s="79" t="s">
        <v>487</v>
      </c>
      <c r="R142" s="79"/>
      <c r="S142" s="79"/>
      <c r="T142" s="79" t="s">
        <v>559</v>
      </c>
      <c r="U142" s="82" t="s">
        <v>656</v>
      </c>
      <c r="V142" s="82" t="s">
        <v>656</v>
      </c>
      <c r="W142" s="81">
        <v>43642.70636574074</v>
      </c>
      <c r="X142" s="82" t="s">
        <v>861</v>
      </c>
      <c r="Y142" s="79"/>
      <c r="Z142" s="79"/>
      <c r="AA142" s="85" t="s">
        <v>1049</v>
      </c>
      <c r="AB142" s="79"/>
      <c r="AC142" s="79" t="b">
        <v>0</v>
      </c>
      <c r="AD142" s="79">
        <v>27</v>
      </c>
      <c r="AE142" s="85" t="s">
        <v>1130</v>
      </c>
      <c r="AF142" s="79" t="b">
        <v>0</v>
      </c>
      <c r="AG142" s="79" t="s">
        <v>1149</v>
      </c>
      <c r="AH142" s="79"/>
      <c r="AI142" s="85" t="s">
        <v>1130</v>
      </c>
      <c r="AJ142" s="79" t="b">
        <v>0</v>
      </c>
      <c r="AK142" s="79">
        <v>0</v>
      </c>
      <c r="AL142" s="85" t="s">
        <v>1130</v>
      </c>
      <c r="AM142" s="79" t="s">
        <v>1153</v>
      </c>
      <c r="AN142" s="79" t="b">
        <v>0</v>
      </c>
      <c r="AO142" s="85" t="s">
        <v>1049</v>
      </c>
      <c r="AP142" s="79" t="s">
        <v>176</v>
      </c>
      <c r="AQ142" s="79">
        <v>0</v>
      </c>
      <c r="AR142" s="79">
        <v>0</v>
      </c>
      <c r="AS142" s="79" t="s">
        <v>1171</v>
      </c>
      <c r="AT142" s="79"/>
      <c r="AU142" s="79"/>
      <c r="AV142" s="79" t="s">
        <v>1188</v>
      </c>
      <c r="AW142" s="79" t="s">
        <v>1201</v>
      </c>
      <c r="AX142" s="79" t="s">
        <v>1188</v>
      </c>
      <c r="AY142" s="79" t="s">
        <v>1217</v>
      </c>
      <c r="AZ142" s="82" t="s">
        <v>1223</v>
      </c>
      <c r="BA142">
        <v>2</v>
      </c>
      <c r="BB142" s="78" t="str">
        <f>REPLACE(INDEX(GroupVertices[Group],MATCH(Edges[[#This Row],[Vertex 1]],GroupVertices[Vertex],0)),1,1,"")</f>
        <v>15</v>
      </c>
      <c r="BC142" s="78" t="str">
        <f>REPLACE(INDEX(GroupVertices[Group],MATCH(Edges[[#This Row],[Vertex 2]],GroupVertices[Vertex],0)),1,1,"")</f>
        <v>15</v>
      </c>
      <c r="BD142" s="48">
        <v>1</v>
      </c>
      <c r="BE142" s="49">
        <v>5.555555555555555</v>
      </c>
      <c r="BF142" s="48">
        <v>0</v>
      </c>
      <c r="BG142" s="49">
        <v>0</v>
      </c>
      <c r="BH142" s="48">
        <v>0</v>
      </c>
      <c r="BI142" s="49">
        <v>0</v>
      </c>
      <c r="BJ142" s="48">
        <v>17</v>
      </c>
      <c r="BK142" s="49">
        <v>94.44444444444444</v>
      </c>
      <c r="BL142" s="48">
        <v>18</v>
      </c>
    </row>
    <row r="143" spans="1:64" ht="15">
      <c r="A143" s="64" t="s">
        <v>298</v>
      </c>
      <c r="B143" s="64" t="s">
        <v>298</v>
      </c>
      <c r="C143" s="65" t="s">
        <v>3182</v>
      </c>
      <c r="D143" s="66">
        <v>3</v>
      </c>
      <c r="E143" s="67" t="s">
        <v>132</v>
      </c>
      <c r="F143" s="68">
        <v>32</v>
      </c>
      <c r="G143" s="65"/>
      <c r="H143" s="69"/>
      <c r="I143" s="70"/>
      <c r="J143" s="70"/>
      <c r="K143" s="34" t="s">
        <v>65</v>
      </c>
      <c r="L143" s="77">
        <v>143</v>
      </c>
      <c r="M143" s="77"/>
      <c r="N143" s="72"/>
      <c r="O143" s="79" t="s">
        <v>176</v>
      </c>
      <c r="P143" s="81">
        <v>43641.70490740741</v>
      </c>
      <c r="Q143" s="79" t="s">
        <v>488</v>
      </c>
      <c r="R143" s="79"/>
      <c r="S143" s="79"/>
      <c r="T143" s="79" t="s">
        <v>559</v>
      </c>
      <c r="U143" s="79"/>
      <c r="V143" s="82" t="s">
        <v>718</v>
      </c>
      <c r="W143" s="81">
        <v>43641.70490740741</v>
      </c>
      <c r="X143" s="82" t="s">
        <v>862</v>
      </c>
      <c r="Y143" s="79"/>
      <c r="Z143" s="79"/>
      <c r="AA143" s="85" t="s">
        <v>1050</v>
      </c>
      <c r="AB143" s="79"/>
      <c r="AC143" s="79" t="b">
        <v>0</v>
      </c>
      <c r="AD143" s="79">
        <v>10</v>
      </c>
      <c r="AE143" s="85" t="s">
        <v>1130</v>
      </c>
      <c r="AF143" s="79" t="b">
        <v>0</v>
      </c>
      <c r="AG143" s="79" t="s">
        <v>1149</v>
      </c>
      <c r="AH143" s="79"/>
      <c r="AI143" s="85" t="s">
        <v>1130</v>
      </c>
      <c r="AJ143" s="79" t="b">
        <v>0</v>
      </c>
      <c r="AK143" s="79">
        <v>0</v>
      </c>
      <c r="AL143" s="85" t="s">
        <v>1130</v>
      </c>
      <c r="AM143" s="79" t="s">
        <v>1153</v>
      </c>
      <c r="AN143" s="79" t="b">
        <v>0</v>
      </c>
      <c r="AO143" s="85" t="s">
        <v>1050</v>
      </c>
      <c r="AP143" s="79" t="s">
        <v>176</v>
      </c>
      <c r="AQ143" s="79">
        <v>0</v>
      </c>
      <c r="AR143" s="79">
        <v>0</v>
      </c>
      <c r="AS143" s="79" t="s">
        <v>1177</v>
      </c>
      <c r="AT143" s="79"/>
      <c r="AU143" s="79"/>
      <c r="AV143" s="79" t="s">
        <v>1194</v>
      </c>
      <c r="AW143" s="79" t="s">
        <v>1207</v>
      </c>
      <c r="AX143" s="79" t="s">
        <v>1194</v>
      </c>
      <c r="AY143" s="79" t="s">
        <v>1217</v>
      </c>
      <c r="AZ143" s="82" t="s">
        <v>1229</v>
      </c>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4</v>
      </c>
      <c r="BK143" s="49">
        <v>100</v>
      </c>
      <c r="BL143" s="48">
        <v>4</v>
      </c>
    </row>
    <row r="144" spans="1:64" ht="15">
      <c r="A144" s="64" t="s">
        <v>298</v>
      </c>
      <c r="B144" s="64" t="s">
        <v>336</v>
      </c>
      <c r="C144" s="65" t="s">
        <v>3182</v>
      </c>
      <c r="D144" s="66">
        <v>3</v>
      </c>
      <c r="E144" s="67" t="s">
        <v>132</v>
      </c>
      <c r="F144" s="68">
        <v>32</v>
      </c>
      <c r="G144" s="65"/>
      <c r="H144" s="69"/>
      <c r="I144" s="70"/>
      <c r="J144" s="70"/>
      <c r="K144" s="34" t="s">
        <v>65</v>
      </c>
      <c r="L144" s="77">
        <v>144</v>
      </c>
      <c r="M144" s="77"/>
      <c r="N144" s="72"/>
      <c r="O144" s="79" t="s">
        <v>370</v>
      </c>
      <c r="P144" s="81">
        <v>43642.707025462965</v>
      </c>
      <c r="Q144" s="79" t="s">
        <v>489</v>
      </c>
      <c r="R144" s="79"/>
      <c r="S144" s="79"/>
      <c r="T144" s="79" t="s">
        <v>559</v>
      </c>
      <c r="U144" s="82" t="s">
        <v>657</v>
      </c>
      <c r="V144" s="82" t="s">
        <v>657</v>
      </c>
      <c r="W144" s="81">
        <v>43642.707025462965</v>
      </c>
      <c r="X144" s="82" t="s">
        <v>863</v>
      </c>
      <c r="Y144" s="79"/>
      <c r="Z144" s="79"/>
      <c r="AA144" s="85" t="s">
        <v>1051</v>
      </c>
      <c r="AB144" s="79"/>
      <c r="AC144" s="79" t="b">
        <v>0</v>
      </c>
      <c r="AD144" s="79">
        <v>11</v>
      </c>
      <c r="AE144" s="85" t="s">
        <v>1130</v>
      </c>
      <c r="AF144" s="79" t="b">
        <v>0</v>
      </c>
      <c r="AG144" s="79" t="s">
        <v>1152</v>
      </c>
      <c r="AH144" s="79"/>
      <c r="AI144" s="85" t="s">
        <v>1130</v>
      </c>
      <c r="AJ144" s="79" t="b">
        <v>0</v>
      </c>
      <c r="AK144" s="79">
        <v>0</v>
      </c>
      <c r="AL144" s="85" t="s">
        <v>1130</v>
      </c>
      <c r="AM144" s="79" t="s">
        <v>1153</v>
      </c>
      <c r="AN144" s="79" t="b">
        <v>0</v>
      </c>
      <c r="AO144" s="85" t="s">
        <v>1051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3</v>
      </c>
      <c r="BK144" s="49">
        <v>100</v>
      </c>
      <c r="BL144" s="48">
        <v>3</v>
      </c>
    </row>
    <row r="145" spans="1:64" ht="15">
      <c r="A145" s="64" t="s">
        <v>299</v>
      </c>
      <c r="B145" s="64" t="s">
        <v>299</v>
      </c>
      <c r="C145" s="65" t="s">
        <v>3182</v>
      </c>
      <c r="D145" s="66">
        <v>3</v>
      </c>
      <c r="E145" s="67" t="s">
        <v>132</v>
      </c>
      <c r="F145" s="68">
        <v>32</v>
      </c>
      <c r="G145" s="65"/>
      <c r="H145" s="69"/>
      <c r="I145" s="70"/>
      <c r="J145" s="70"/>
      <c r="K145" s="34" t="s">
        <v>65</v>
      </c>
      <c r="L145" s="77">
        <v>145</v>
      </c>
      <c r="M145" s="77"/>
      <c r="N145" s="72"/>
      <c r="O145" s="79" t="s">
        <v>176</v>
      </c>
      <c r="P145" s="81">
        <v>43642.15666666667</v>
      </c>
      <c r="Q145" s="79" t="s">
        <v>490</v>
      </c>
      <c r="R145" s="82" t="s">
        <v>545</v>
      </c>
      <c r="S145" s="79" t="s">
        <v>554</v>
      </c>
      <c r="T145" s="79" t="s">
        <v>559</v>
      </c>
      <c r="U145" s="79"/>
      <c r="V145" s="82" t="s">
        <v>719</v>
      </c>
      <c r="W145" s="81">
        <v>43642.15666666667</v>
      </c>
      <c r="X145" s="82" t="s">
        <v>864</v>
      </c>
      <c r="Y145" s="79"/>
      <c r="Z145" s="79"/>
      <c r="AA145" s="85" t="s">
        <v>1052</v>
      </c>
      <c r="AB145" s="79"/>
      <c r="AC145" s="79" t="b">
        <v>0</v>
      </c>
      <c r="AD145" s="79">
        <v>6</v>
      </c>
      <c r="AE145" s="85" t="s">
        <v>1130</v>
      </c>
      <c r="AF145" s="79" t="b">
        <v>1</v>
      </c>
      <c r="AG145" s="79" t="s">
        <v>1149</v>
      </c>
      <c r="AH145" s="79"/>
      <c r="AI145" s="85" t="s">
        <v>1071</v>
      </c>
      <c r="AJ145" s="79" t="b">
        <v>0</v>
      </c>
      <c r="AK145" s="79">
        <v>0</v>
      </c>
      <c r="AL145" s="85" t="s">
        <v>1130</v>
      </c>
      <c r="AM145" s="79" t="s">
        <v>1164</v>
      </c>
      <c r="AN145" s="79" t="b">
        <v>0</v>
      </c>
      <c r="AO145" s="85" t="s">
        <v>1052</v>
      </c>
      <c r="AP145" s="79" t="s">
        <v>176</v>
      </c>
      <c r="AQ145" s="79">
        <v>0</v>
      </c>
      <c r="AR145" s="79">
        <v>0</v>
      </c>
      <c r="AS145" s="79" t="s">
        <v>1178</v>
      </c>
      <c r="AT145" s="79" t="s">
        <v>1179</v>
      </c>
      <c r="AU145" s="79" t="s">
        <v>1181</v>
      </c>
      <c r="AV145" s="79" t="s">
        <v>1195</v>
      </c>
      <c r="AW145" s="79" t="s">
        <v>1208</v>
      </c>
      <c r="AX145" s="79" t="s">
        <v>1215</v>
      </c>
      <c r="AY145" s="79" t="s">
        <v>1216</v>
      </c>
      <c r="AZ145" s="82" t="s">
        <v>1230</v>
      </c>
      <c r="BA145">
        <v>1</v>
      </c>
      <c r="BB145" s="78" t="str">
        <f>REPLACE(INDEX(GroupVertices[Group],MATCH(Edges[[#This Row],[Vertex 1]],GroupVertices[Vertex],0)),1,1,"")</f>
        <v>2</v>
      </c>
      <c r="BC145" s="78" t="str">
        <f>REPLACE(INDEX(GroupVertices[Group],MATCH(Edges[[#This Row],[Vertex 2]],GroupVertices[Vertex],0)),1,1,"")</f>
        <v>2</v>
      </c>
      <c r="BD145" s="48">
        <v>1</v>
      </c>
      <c r="BE145" s="49">
        <v>5.882352941176471</v>
      </c>
      <c r="BF145" s="48">
        <v>0</v>
      </c>
      <c r="BG145" s="49">
        <v>0</v>
      </c>
      <c r="BH145" s="48">
        <v>0</v>
      </c>
      <c r="BI145" s="49">
        <v>0</v>
      </c>
      <c r="BJ145" s="48">
        <v>16</v>
      </c>
      <c r="BK145" s="49">
        <v>94.11764705882354</v>
      </c>
      <c r="BL145" s="48">
        <v>17</v>
      </c>
    </row>
    <row r="146" spans="1:64" ht="15">
      <c r="A146" s="64" t="s">
        <v>299</v>
      </c>
      <c r="B146" s="64" t="s">
        <v>313</v>
      </c>
      <c r="C146" s="65" t="s">
        <v>3182</v>
      </c>
      <c r="D146" s="66">
        <v>3</v>
      </c>
      <c r="E146" s="67" t="s">
        <v>132</v>
      </c>
      <c r="F146" s="68">
        <v>32</v>
      </c>
      <c r="G146" s="65"/>
      <c r="H146" s="69"/>
      <c r="I146" s="70"/>
      <c r="J146" s="70"/>
      <c r="K146" s="34" t="s">
        <v>65</v>
      </c>
      <c r="L146" s="77">
        <v>146</v>
      </c>
      <c r="M146" s="77"/>
      <c r="N146" s="72"/>
      <c r="O146" s="79" t="s">
        <v>370</v>
      </c>
      <c r="P146" s="81">
        <v>43642.708865740744</v>
      </c>
      <c r="Q146" s="79" t="s">
        <v>491</v>
      </c>
      <c r="R146" s="79"/>
      <c r="S146" s="79"/>
      <c r="T146" s="79" t="s">
        <v>560</v>
      </c>
      <c r="U146" s="82" t="s">
        <v>658</v>
      </c>
      <c r="V146" s="82" t="s">
        <v>658</v>
      </c>
      <c r="W146" s="81">
        <v>43642.708865740744</v>
      </c>
      <c r="X146" s="82" t="s">
        <v>865</v>
      </c>
      <c r="Y146" s="79"/>
      <c r="Z146" s="79"/>
      <c r="AA146" s="85" t="s">
        <v>1053</v>
      </c>
      <c r="AB146" s="79"/>
      <c r="AC146" s="79" t="b">
        <v>0</v>
      </c>
      <c r="AD146" s="79">
        <v>2</v>
      </c>
      <c r="AE146" s="85" t="s">
        <v>1130</v>
      </c>
      <c r="AF146" s="79" t="b">
        <v>0</v>
      </c>
      <c r="AG146" s="79" t="s">
        <v>1149</v>
      </c>
      <c r="AH146" s="79"/>
      <c r="AI146" s="85" t="s">
        <v>1130</v>
      </c>
      <c r="AJ146" s="79" t="b">
        <v>0</v>
      </c>
      <c r="AK146" s="79">
        <v>0</v>
      </c>
      <c r="AL146" s="85" t="s">
        <v>1130</v>
      </c>
      <c r="AM146" s="79" t="s">
        <v>1164</v>
      </c>
      <c r="AN146" s="79" t="b">
        <v>0</v>
      </c>
      <c r="AO146" s="85" t="s">
        <v>1053</v>
      </c>
      <c r="AP146" s="79" t="s">
        <v>176</v>
      </c>
      <c r="AQ146" s="79">
        <v>0</v>
      </c>
      <c r="AR146" s="79">
        <v>0</v>
      </c>
      <c r="AS146" s="79" t="s">
        <v>1171</v>
      </c>
      <c r="AT146" s="79"/>
      <c r="AU146" s="79"/>
      <c r="AV146" s="79" t="s">
        <v>1188</v>
      </c>
      <c r="AW146" s="79" t="s">
        <v>1201</v>
      </c>
      <c r="AX146" s="79" t="s">
        <v>1188</v>
      </c>
      <c r="AY146" s="79" t="s">
        <v>1217</v>
      </c>
      <c r="AZ146" s="82" t="s">
        <v>1223</v>
      </c>
      <c r="BA146">
        <v>1</v>
      </c>
      <c r="BB146" s="78" t="str">
        <f>REPLACE(INDEX(GroupVertices[Group],MATCH(Edges[[#This Row],[Vertex 1]],GroupVertices[Vertex],0)),1,1,"")</f>
        <v>2</v>
      </c>
      <c r="BC146" s="78" t="str">
        <f>REPLACE(INDEX(GroupVertices[Group],MATCH(Edges[[#This Row],[Vertex 2]],GroupVertices[Vertex],0)),1,1,"")</f>
        <v>2</v>
      </c>
      <c r="BD146" s="48">
        <v>2</v>
      </c>
      <c r="BE146" s="49">
        <v>10.526315789473685</v>
      </c>
      <c r="BF146" s="48">
        <v>0</v>
      </c>
      <c r="BG146" s="49">
        <v>0</v>
      </c>
      <c r="BH146" s="48">
        <v>0</v>
      </c>
      <c r="BI146" s="49">
        <v>0</v>
      </c>
      <c r="BJ146" s="48">
        <v>17</v>
      </c>
      <c r="BK146" s="49">
        <v>89.47368421052632</v>
      </c>
      <c r="BL146" s="48">
        <v>19</v>
      </c>
    </row>
    <row r="147" spans="1:64" ht="15">
      <c r="A147" s="64" t="s">
        <v>300</v>
      </c>
      <c r="B147" s="64" t="s">
        <v>354</v>
      </c>
      <c r="C147" s="65" t="s">
        <v>3182</v>
      </c>
      <c r="D147" s="66">
        <v>3</v>
      </c>
      <c r="E147" s="67" t="s">
        <v>132</v>
      </c>
      <c r="F147" s="68">
        <v>32</v>
      </c>
      <c r="G147" s="65"/>
      <c r="H147" s="69"/>
      <c r="I147" s="70"/>
      <c r="J147" s="70"/>
      <c r="K147" s="34" t="s">
        <v>65</v>
      </c>
      <c r="L147" s="77">
        <v>147</v>
      </c>
      <c r="M147" s="77"/>
      <c r="N147" s="72"/>
      <c r="O147" s="79" t="s">
        <v>370</v>
      </c>
      <c r="P147" s="81">
        <v>43640.85767361111</v>
      </c>
      <c r="Q147" s="79" t="s">
        <v>492</v>
      </c>
      <c r="R147" s="79"/>
      <c r="S147" s="79"/>
      <c r="T147" s="79" t="s">
        <v>586</v>
      </c>
      <c r="U147" s="82" t="s">
        <v>659</v>
      </c>
      <c r="V147" s="82" t="s">
        <v>659</v>
      </c>
      <c r="W147" s="81">
        <v>43640.85767361111</v>
      </c>
      <c r="X147" s="82" t="s">
        <v>866</v>
      </c>
      <c r="Y147" s="79"/>
      <c r="Z147" s="79"/>
      <c r="AA147" s="85" t="s">
        <v>1054</v>
      </c>
      <c r="AB147" s="79"/>
      <c r="AC147" s="79" t="b">
        <v>0</v>
      </c>
      <c r="AD147" s="79">
        <v>9</v>
      </c>
      <c r="AE147" s="85" t="s">
        <v>1130</v>
      </c>
      <c r="AF147" s="79" t="b">
        <v>0</v>
      </c>
      <c r="AG147" s="79" t="s">
        <v>1149</v>
      </c>
      <c r="AH147" s="79"/>
      <c r="AI147" s="85" t="s">
        <v>1130</v>
      </c>
      <c r="AJ147" s="79" t="b">
        <v>0</v>
      </c>
      <c r="AK147" s="79">
        <v>0</v>
      </c>
      <c r="AL147" s="85" t="s">
        <v>1130</v>
      </c>
      <c r="AM147" s="79" t="s">
        <v>1160</v>
      </c>
      <c r="AN147" s="79" t="b">
        <v>0</v>
      </c>
      <c r="AO147" s="85" t="s">
        <v>1054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10</v>
      </c>
      <c r="BC147" s="78" t="str">
        <f>REPLACE(INDEX(GroupVertices[Group],MATCH(Edges[[#This Row],[Vertex 2]],GroupVertices[Vertex],0)),1,1,"")</f>
        <v>10</v>
      </c>
      <c r="BD147" s="48"/>
      <c r="BE147" s="49"/>
      <c r="BF147" s="48"/>
      <c r="BG147" s="49"/>
      <c r="BH147" s="48"/>
      <c r="BI147" s="49"/>
      <c r="BJ147" s="48"/>
      <c r="BK147" s="49"/>
      <c r="BL147" s="48"/>
    </row>
    <row r="148" spans="1:64" ht="15">
      <c r="A148" s="64" t="s">
        <v>301</v>
      </c>
      <c r="B148" s="64" t="s">
        <v>301</v>
      </c>
      <c r="C148" s="65" t="s">
        <v>3182</v>
      </c>
      <c r="D148" s="66">
        <v>3</v>
      </c>
      <c r="E148" s="67" t="s">
        <v>132</v>
      </c>
      <c r="F148" s="68">
        <v>32</v>
      </c>
      <c r="G148" s="65"/>
      <c r="H148" s="69"/>
      <c r="I148" s="70"/>
      <c r="J148" s="70"/>
      <c r="K148" s="34" t="s">
        <v>65</v>
      </c>
      <c r="L148" s="77">
        <v>148</v>
      </c>
      <c r="M148" s="77"/>
      <c r="N148" s="72"/>
      <c r="O148" s="79" t="s">
        <v>176</v>
      </c>
      <c r="P148" s="81">
        <v>43642.70726851852</v>
      </c>
      <c r="Q148" s="79" t="s">
        <v>493</v>
      </c>
      <c r="R148" s="79"/>
      <c r="S148" s="79"/>
      <c r="T148" s="79" t="s">
        <v>559</v>
      </c>
      <c r="U148" s="82" t="s">
        <v>660</v>
      </c>
      <c r="V148" s="82" t="s">
        <v>660</v>
      </c>
      <c r="W148" s="81">
        <v>43642.70726851852</v>
      </c>
      <c r="X148" s="82" t="s">
        <v>867</v>
      </c>
      <c r="Y148" s="79"/>
      <c r="Z148" s="79"/>
      <c r="AA148" s="85" t="s">
        <v>1055</v>
      </c>
      <c r="AB148" s="79"/>
      <c r="AC148" s="79" t="b">
        <v>0</v>
      </c>
      <c r="AD148" s="79">
        <v>11</v>
      </c>
      <c r="AE148" s="85" t="s">
        <v>1130</v>
      </c>
      <c r="AF148" s="79" t="b">
        <v>0</v>
      </c>
      <c r="AG148" s="79" t="s">
        <v>1149</v>
      </c>
      <c r="AH148" s="79"/>
      <c r="AI148" s="85" t="s">
        <v>1130</v>
      </c>
      <c r="AJ148" s="79" t="b">
        <v>0</v>
      </c>
      <c r="AK148" s="79">
        <v>0</v>
      </c>
      <c r="AL148" s="85" t="s">
        <v>1130</v>
      </c>
      <c r="AM148" s="79" t="s">
        <v>1153</v>
      </c>
      <c r="AN148" s="79" t="b">
        <v>0</v>
      </c>
      <c r="AO148" s="85" t="s">
        <v>1055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10</v>
      </c>
      <c r="BC148" s="78" t="str">
        <f>REPLACE(INDEX(GroupVertices[Group],MATCH(Edges[[#This Row],[Vertex 2]],GroupVertices[Vertex],0)),1,1,"")</f>
        <v>10</v>
      </c>
      <c r="BD148" s="48">
        <v>0</v>
      </c>
      <c r="BE148" s="49">
        <v>0</v>
      </c>
      <c r="BF148" s="48">
        <v>0</v>
      </c>
      <c r="BG148" s="49">
        <v>0</v>
      </c>
      <c r="BH148" s="48">
        <v>0</v>
      </c>
      <c r="BI148" s="49">
        <v>0</v>
      </c>
      <c r="BJ148" s="48">
        <v>33</v>
      </c>
      <c r="BK148" s="49">
        <v>100</v>
      </c>
      <c r="BL148" s="48">
        <v>33</v>
      </c>
    </row>
    <row r="149" spans="1:64" ht="15">
      <c r="A149" s="64" t="s">
        <v>300</v>
      </c>
      <c r="B149" s="64" t="s">
        <v>301</v>
      </c>
      <c r="C149" s="65" t="s">
        <v>3182</v>
      </c>
      <c r="D149" s="66">
        <v>3</v>
      </c>
      <c r="E149" s="67" t="s">
        <v>132</v>
      </c>
      <c r="F149" s="68">
        <v>32</v>
      </c>
      <c r="G149" s="65"/>
      <c r="H149" s="69"/>
      <c r="I149" s="70"/>
      <c r="J149" s="70"/>
      <c r="K149" s="34" t="s">
        <v>65</v>
      </c>
      <c r="L149" s="77">
        <v>149</v>
      </c>
      <c r="M149" s="77"/>
      <c r="N149" s="72"/>
      <c r="O149" s="79" t="s">
        <v>370</v>
      </c>
      <c r="P149" s="81">
        <v>43640.85767361111</v>
      </c>
      <c r="Q149" s="79" t="s">
        <v>492</v>
      </c>
      <c r="R149" s="79"/>
      <c r="S149" s="79"/>
      <c r="T149" s="79" t="s">
        <v>586</v>
      </c>
      <c r="U149" s="82" t="s">
        <v>659</v>
      </c>
      <c r="V149" s="82" t="s">
        <v>659</v>
      </c>
      <c r="W149" s="81">
        <v>43640.85767361111</v>
      </c>
      <c r="X149" s="82" t="s">
        <v>866</v>
      </c>
      <c r="Y149" s="79"/>
      <c r="Z149" s="79"/>
      <c r="AA149" s="85" t="s">
        <v>1054</v>
      </c>
      <c r="AB149" s="79"/>
      <c r="AC149" s="79" t="b">
        <v>0</v>
      </c>
      <c r="AD149" s="79">
        <v>9</v>
      </c>
      <c r="AE149" s="85" t="s">
        <v>1130</v>
      </c>
      <c r="AF149" s="79" t="b">
        <v>0</v>
      </c>
      <c r="AG149" s="79" t="s">
        <v>1149</v>
      </c>
      <c r="AH149" s="79"/>
      <c r="AI149" s="85" t="s">
        <v>1130</v>
      </c>
      <c r="AJ149" s="79" t="b">
        <v>0</v>
      </c>
      <c r="AK149" s="79">
        <v>0</v>
      </c>
      <c r="AL149" s="85" t="s">
        <v>1130</v>
      </c>
      <c r="AM149" s="79" t="s">
        <v>1160</v>
      </c>
      <c r="AN149" s="79" t="b">
        <v>0</v>
      </c>
      <c r="AO149" s="85" t="s">
        <v>1054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10</v>
      </c>
      <c r="BC149" s="78" t="str">
        <f>REPLACE(INDEX(GroupVertices[Group],MATCH(Edges[[#This Row],[Vertex 2]],GroupVertices[Vertex],0)),1,1,"")</f>
        <v>10</v>
      </c>
      <c r="BD149" s="48">
        <v>1</v>
      </c>
      <c r="BE149" s="49">
        <v>2.5</v>
      </c>
      <c r="BF149" s="48">
        <v>0</v>
      </c>
      <c r="BG149" s="49">
        <v>0</v>
      </c>
      <c r="BH149" s="48">
        <v>0</v>
      </c>
      <c r="BI149" s="49">
        <v>0</v>
      </c>
      <c r="BJ149" s="48">
        <v>39</v>
      </c>
      <c r="BK149" s="49">
        <v>97.5</v>
      </c>
      <c r="BL149" s="48">
        <v>40</v>
      </c>
    </row>
    <row r="150" spans="1:64" ht="15">
      <c r="A150" s="64" t="s">
        <v>300</v>
      </c>
      <c r="B150" s="64" t="s">
        <v>300</v>
      </c>
      <c r="C150" s="65" t="s">
        <v>3183</v>
      </c>
      <c r="D150" s="66">
        <v>10</v>
      </c>
      <c r="E150" s="67" t="s">
        <v>136</v>
      </c>
      <c r="F150" s="68">
        <v>28.285714285714285</v>
      </c>
      <c r="G150" s="65"/>
      <c r="H150" s="69"/>
      <c r="I150" s="70"/>
      <c r="J150" s="70"/>
      <c r="K150" s="34" t="s">
        <v>65</v>
      </c>
      <c r="L150" s="77">
        <v>150</v>
      </c>
      <c r="M150" s="77"/>
      <c r="N150" s="72"/>
      <c r="O150" s="79" t="s">
        <v>176</v>
      </c>
      <c r="P150" s="81">
        <v>43640.53979166667</v>
      </c>
      <c r="Q150" s="79" t="s">
        <v>494</v>
      </c>
      <c r="R150" s="79"/>
      <c r="S150" s="79"/>
      <c r="T150" s="79" t="s">
        <v>559</v>
      </c>
      <c r="U150" s="82" t="s">
        <v>661</v>
      </c>
      <c r="V150" s="82" t="s">
        <v>661</v>
      </c>
      <c r="W150" s="81">
        <v>43640.53979166667</v>
      </c>
      <c r="X150" s="82" t="s">
        <v>868</v>
      </c>
      <c r="Y150" s="79"/>
      <c r="Z150" s="79"/>
      <c r="AA150" s="85" t="s">
        <v>1056</v>
      </c>
      <c r="AB150" s="79"/>
      <c r="AC150" s="79" t="b">
        <v>0</v>
      </c>
      <c r="AD150" s="79">
        <v>39</v>
      </c>
      <c r="AE150" s="85" t="s">
        <v>1130</v>
      </c>
      <c r="AF150" s="79" t="b">
        <v>0</v>
      </c>
      <c r="AG150" s="79" t="s">
        <v>1149</v>
      </c>
      <c r="AH150" s="79"/>
      <c r="AI150" s="85" t="s">
        <v>1130</v>
      </c>
      <c r="AJ150" s="79" t="b">
        <v>0</v>
      </c>
      <c r="AK150" s="79">
        <v>0</v>
      </c>
      <c r="AL150" s="85" t="s">
        <v>1130</v>
      </c>
      <c r="AM150" s="79" t="s">
        <v>1165</v>
      </c>
      <c r="AN150" s="79" t="b">
        <v>0</v>
      </c>
      <c r="AO150" s="85" t="s">
        <v>1056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10</v>
      </c>
      <c r="BC150" s="78" t="str">
        <f>REPLACE(INDEX(GroupVertices[Group],MATCH(Edges[[#This Row],[Vertex 2]],GroupVertices[Vertex],0)),1,1,"")</f>
        <v>10</v>
      </c>
      <c r="BD150" s="48">
        <v>1</v>
      </c>
      <c r="BE150" s="49">
        <v>7.6923076923076925</v>
      </c>
      <c r="BF150" s="48">
        <v>0</v>
      </c>
      <c r="BG150" s="49">
        <v>0</v>
      </c>
      <c r="BH150" s="48">
        <v>0</v>
      </c>
      <c r="BI150" s="49">
        <v>0</v>
      </c>
      <c r="BJ150" s="48">
        <v>12</v>
      </c>
      <c r="BK150" s="49">
        <v>92.3076923076923</v>
      </c>
      <c r="BL150" s="48">
        <v>13</v>
      </c>
    </row>
    <row r="151" spans="1:64" ht="15">
      <c r="A151" s="64" t="s">
        <v>300</v>
      </c>
      <c r="B151" s="64" t="s">
        <v>300</v>
      </c>
      <c r="C151" s="65" t="s">
        <v>3183</v>
      </c>
      <c r="D151" s="66">
        <v>10</v>
      </c>
      <c r="E151" s="67" t="s">
        <v>136</v>
      </c>
      <c r="F151" s="68">
        <v>28.285714285714285</v>
      </c>
      <c r="G151" s="65"/>
      <c r="H151" s="69"/>
      <c r="I151" s="70"/>
      <c r="J151" s="70"/>
      <c r="K151" s="34" t="s">
        <v>65</v>
      </c>
      <c r="L151" s="77">
        <v>151</v>
      </c>
      <c r="M151" s="77"/>
      <c r="N151" s="72"/>
      <c r="O151" s="79" t="s">
        <v>176</v>
      </c>
      <c r="P151" s="81">
        <v>43642.71346064815</v>
      </c>
      <c r="Q151" s="79" t="s">
        <v>495</v>
      </c>
      <c r="R151" s="79"/>
      <c r="S151" s="79"/>
      <c r="T151" s="79" t="s">
        <v>559</v>
      </c>
      <c r="U151" s="82" t="s">
        <v>662</v>
      </c>
      <c r="V151" s="82" t="s">
        <v>662</v>
      </c>
      <c r="W151" s="81">
        <v>43642.71346064815</v>
      </c>
      <c r="X151" s="82" t="s">
        <v>869</v>
      </c>
      <c r="Y151" s="79"/>
      <c r="Z151" s="79"/>
      <c r="AA151" s="85" t="s">
        <v>1057</v>
      </c>
      <c r="AB151" s="79"/>
      <c r="AC151" s="79" t="b">
        <v>0</v>
      </c>
      <c r="AD151" s="79">
        <v>11</v>
      </c>
      <c r="AE151" s="85" t="s">
        <v>1130</v>
      </c>
      <c r="AF151" s="79" t="b">
        <v>0</v>
      </c>
      <c r="AG151" s="79" t="s">
        <v>1152</v>
      </c>
      <c r="AH151" s="79"/>
      <c r="AI151" s="85" t="s">
        <v>1130</v>
      </c>
      <c r="AJ151" s="79" t="b">
        <v>0</v>
      </c>
      <c r="AK151" s="79">
        <v>0</v>
      </c>
      <c r="AL151" s="85" t="s">
        <v>1130</v>
      </c>
      <c r="AM151" s="79" t="s">
        <v>1153</v>
      </c>
      <c r="AN151" s="79" t="b">
        <v>0</v>
      </c>
      <c r="AO151" s="85" t="s">
        <v>1057</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10</v>
      </c>
      <c r="BC151" s="78" t="str">
        <f>REPLACE(INDEX(GroupVertices[Group],MATCH(Edges[[#This Row],[Vertex 2]],GroupVertices[Vertex],0)),1,1,"")</f>
        <v>10</v>
      </c>
      <c r="BD151" s="48">
        <v>0</v>
      </c>
      <c r="BE151" s="49">
        <v>0</v>
      </c>
      <c r="BF151" s="48">
        <v>0</v>
      </c>
      <c r="BG151" s="49">
        <v>0</v>
      </c>
      <c r="BH151" s="48">
        <v>0</v>
      </c>
      <c r="BI151" s="49">
        <v>0</v>
      </c>
      <c r="BJ151" s="48">
        <v>2</v>
      </c>
      <c r="BK151" s="49">
        <v>100</v>
      </c>
      <c r="BL151" s="48">
        <v>2</v>
      </c>
    </row>
    <row r="152" spans="1:64" ht="15">
      <c r="A152" s="64" t="s">
        <v>302</v>
      </c>
      <c r="B152" s="64" t="s">
        <v>308</v>
      </c>
      <c r="C152" s="65" t="s">
        <v>3182</v>
      </c>
      <c r="D152" s="66">
        <v>3</v>
      </c>
      <c r="E152" s="67" t="s">
        <v>132</v>
      </c>
      <c r="F152" s="68">
        <v>32</v>
      </c>
      <c r="G152" s="65"/>
      <c r="H152" s="69"/>
      <c r="I152" s="70"/>
      <c r="J152" s="70"/>
      <c r="K152" s="34" t="s">
        <v>65</v>
      </c>
      <c r="L152" s="77">
        <v>152</v>
      </c>
      <c r="M152" s="77"/>
      <c r="N152" s="72"/>
      <c r="O152" s="79" t="s">
        <v>370</v>
      </c>
      <c r="P152" s="81">
        <v>43642.71408564815</v>
      </c>
      <c r="Q152" s="79" t="s">
        <v>496</v>
      </c>
      <c r="R152" s="79"/>
      <c r="S152" s="79"/>
      <c r="T152" s="79" t="s">
        <v>559</v>
      </c>
      <c r="U152" s="79"/>
      <c r="V152" s="82" t="s">
        <v>720</v>
      </c>
      <c r="W152" s="81">
        <v>43642.71408564815</v>
      </c>
      <c r="X152" s="82" t="s">
        <v>870</v>
      </c>
      <c r="Y152" s="79"/>
      <c r="Z152" s="79"/>
      <c r="AA152" s="85" t="s">
        <v>1058</v>
      </c>
      <c r="AB152" s="79"/>
      <c r="AC152" s="79" t="b">
        <v>0</v>
      </c>
      <c r="AD152" s="79">
        <v>0</v>
      </c>
      <c r="AE152" s="85" t="s">
        <v>1130</v>
      </c>
      <c r="AF152" s="79" t="b">
        <v>0</v>
      </c>
      <c r="AG152" s="79" t="s">
        <v>1149</v>
      </c>
      <c r="AH152" s="79"/>
      <c r="AI152" s="85" t="s">
        <v>1130</v>
      </c>
      <c r="AJ152" s="79" t="b">
        <v>0</v>
      </c>
      <c r="AK152" s="79">
        <v>9</v>
      </c>
      <c r="AL152" s="85" t="s">
        <v>1108</v>
      </c>
      <c r="AM152" s="79" t="s">
        <v>1155</v>
      </c>
      <c r="AN152" s="79" t="b">
        <v>0</v>
      </c>
      <c r="AO152" s="85" t="s">
        <v>1108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0</v>
      </c>
      <c r="BE152" s="49">
        <v>0</v>
      </c>
      <c r="BF152" s="48">
        <v>0</v>
      </c>
      <c r="BG152" s="49">
        <v>0</v>
      </c>
      <c r="BH152" s="48">
        <v>0</v>
      </c>
      <c r="BI152" s="49">
        <v>0</v>
      </c>
      <c r="BJ152" s="48">
        <v>23</v>
      </c>
      <c r="BK152" s="49">
        <v>100</v>
      </c>
      <c r="BL152" s="48">
        <v>23</v>
      </c>
    </row>
    <row r="153" spans="1:64" ht="15">
      <c r="A153" s="64" t="s">
        <v>303</v>
      </c>
      <c r="B153" s="64" t="s">
        <v>308</v>
      </c>
      <c r="C153" s="65" t="s">
        <v>3182</v>
      </c>
      <c r="D153" s="66">
        <v>3</v>
      </c>
      <c r="E153" s="67" t="s">
        <v>132</v>
      </c>
      <c r="F153" s="68">
        <v>32</v>
      </c>
      <c r="G153" s="65"/>
      <c r="H153" s="69"/>
      <c r="I153" s="70"/>
      <c r="J153" s="70"/>
      <c r="K153" s="34" t="s">
        <v>65</v>
      </c>
      <c r="L153" s="77">
        <v>153</v>
      </c>
      <c r="M153" s="77"/>
      <c r="N153" s="72"/>
      <c r="O153" s="79" t="s">
        <v>370</v>
      </c>
      <c r="P153" s="81">
        <v>43642.714375</v>
      </c>
      <c r="Q153" s="79" t="s">
        <v>496</v>
      </c>
      <c r="R153" s="79"/>
      <c r="S153" s="79"/>
      <c r="T153" s="79" t="s">
        <v>559</v>
      </c>
      <c r="U153" s="79"/>
      <c r="V153" s="82" t="s">
        <v>721</v>
      </c>
      <c r="W153" s="81">
        <v>43642.714375</v>
      </c>
      <c r="X153" s="82" t="s">
        <v>871</v>
      </c>
      <c r="Y153" s="79"/>
      <c r="Z153" s="79"/>
      <c r="AA153" s="85" t="s">
        <v>1059</v>
      </c>
      <c r="AB153" s="79"/>
      <c r="AC153" s="79" t="b">
        <v>0</v>
      </c>
      <c r="AD153" s="79">
        <v>0</v>
      </c>
      <c r="AE153" s="85" t="s">
        <v>1130</v>
      </c>
      <c r="AF153" s="79" t="b">
        <v>0</v>
      </c>
      <c r="AG153" s="79" t="s">
        <v>1149</v>
      </c>
      <c r="AH153" s="79"/>
      <c r="AI153" s="85" t="s">
        <v>1130</v>
      </c>
      <c r="AJ153" s="79" t="b">
        <v>0</v>
      </c>
      <c r="AK153" s="79">
        <v>9</v>
      </c>
      <c r="AL153" s="85" t="s">
        <v>1108</v>
      </c>
      <c r="AM153" s="79" t="s">
        <v>1153</v>
      </c>
      <c r="AN153" s="79" t="b">
        <v>0</v>
      </c>
      <c r="AO153" s="85" t="s">
        <v>1108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23</v>
      </c>
      <c r="BK153" s="49">
        <v>100</v>
      </c>
      <c r="BL153" s="48">
        <v>23</v>
      </c>
    </row>
    <row r="154" spans="1:64" ht="15">
      <c r="A154" s="64" t="s">
        <v>304</v>
      </c>
      <c r="B154" s="64" t="s">
        <v>304</v>
      </c>
      <c r="C154" s="65" t="s">
        <v>3182</v>
      </c>
      <c r="D154" s="66">
        <v>3</v>
      </c>
      <c r="E154" s="67" t="s">
        <v>132</v>
      </c>
      <c r="F154" s="68">
        <v>32</v>
      </c>
      <c r="G154" s="65"/>
      <c r="H154" s="69"/>
      <c r="I154" s="70"/>
      <c r="J154" s="70"/>
      <c r="K154" s="34" t="s">
        <v>65</v>
      </c>
      <c r="L154" s="77">
        <v>154</v>
      </c>
      <c r="M154" s="77"/>
      <c r="N154" s="72"/>
      <c r="O154" s="79" t="s">
        <v>176</v>
      </c>
      <c r="P154" s="81">
        <v>43642.714641203704</v>
      </c>
      <c r="Q154" s="79" t="s">
        <v>497</v>
      </c>
      <c r="R154" s="79"/>
      <c r="S154" s="79"/>
      <c r="T154" s="79" t="s">
        <v>559</v>
      </c>
      <c r="U154" s="82" t="s">
        <v>663</v>
      </c>
      <c r="V154" s="82" t="s">
        <v>663</v>
      </c>
      <c r="W154" s="81">
        <v>43642.714641203704</v>
      </c>
      <c r="X154" s="82" t="s">
        <v>872</v>
      </c>
      <c r="Y154" s="79"/>
      <c r="Z154" s="79"/>
      <c r="AA154" s="85" t="s">
        <v>1060</v>
      </c>
      <c r="AB154" s="79"/>
      <c r="AC154" s="79" t="b">
        <v>0</v>
      </c>
      <c r="AD154" s="79">
        <v>3</v>
      </c>
      <c r="AE154" s="85" t="s">
        <v>1130</v>
      </c>
      <c r="AF154" s="79" t="b">
        <v>0</v>
      </c>
      <c r="AG154" s="79" t="s">
        <v>1152</v>
      </c>
      <c r="AH154" s="79"/>
      <c r="AI154" s="85" t="s">
        <v>1130</v>
      </c>
      <c r="AJ154" s="79" t="b">
        <v>0</v>
      </c>
      <c r="AK154" s="79">
        <v>0</v>
      </c>
      <c r="AL154" s="85" t="s">
        <v>1130</v>
      </c>
      <c r="AM154" s="79" t="s">
        <v>1153</v>
      </c>
      <c r="AN154" s="79" t="b">
        <v>0</v>
      </c>
      <c r="AO154" s="85" t="s">
        <v>1060</v>
      </c>
      <c r="AP154" s="79" t="s">
        <v>176</v>
      </c>
      <c r="AQ154" s="79">
        <v>0</v>
      </c>
      <c r="AR154" s="79">
        <v>0</v>
      </c>
      <c r="AS154" s="79" t="s">
        <v>1171</v>
      </c>
      <c r="AT154" s="79"/>
      <c r="AU154" s="79"/>
      <c r="AV154" s="79" t="s">
        <v>1188</v>
      </c>
      <c r="AW154" s="79" t="s">
        <v>1201</v>
      </c>
      <c r="AX154" s="79" t="s">
        <v>1188</v>
      </c>
      <c r="AY154" s="79" t="s">
        <v>1217</v>
      </c>
      <c r="AZ154" s="82" t="s">
        <v>1223</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v>
      </c>
      <c r="BK154" s="49">
        <v>100</v>
      </c>
      <c r="BL154" s="48">
        <v>1</v>
      </c>
    </row>
    <row r="155" spans="1:64" ht="15">
      <c r="A155" s="64" t="s">
        <v>305</v>
      </c>
      <c r="B155" s="64" t="s">
        <v>334</v>
      </c>
      <c r="C155" s="65" t="s">
        <v>3182</v>
      </c>
      <c r="D155" s="66">
        <v>3</v>
      </c>
      <c r="E155" s="67" t="s">
        <v>132</v>
      </c>
      <c r="F155" s="68">
        <v>32</v>
      </c>
      <c r="G155" s="65"/>
      <c r="H155" s="69"/>
      <c r="I155" s="70"/>
      <c r="J155" s="70"/>
      <c r="K155" s="34" t="s">
        <v>65</v>
      </c>
      <c r="L155" s="77">
        <v>155</v>
      </c>
      <c r="M155" s="77"/>
      <c r="N155" s="72"/>
      <c r="O155" s="79" t="s">
        <v>370</v>
      </c>
      <c r="P155" s="81">
        <v>43642.71467592593</v>
      </c>
      <c r="Q155" s="79" t="s">
        <v>498</v>
      </c>
      <c r="R155" s="79"/>
      <c r="S155" s="79"/>
      <c r="T155" s="79" t="s">
        <v>559</v>
      </c>
      <c r="U155" s="82" t="s">
        <v>664</v>
      </c>
      <c r="V155" s="82" t="s">
        <v>664</v>
      </c>
      <c r="W155" s="81">
        <v>43642.71467592593</v>
      </c>
      <c r="X155" s="82" t="s">
        <v>873</v>
      </c>
      <c r="Y155" s="79"/>
      <c r="Z155" s="79"/>
      <c r="AA155" s="85" t="s">
        <v>1061</v>
      </c>
      <c r="AB155" s="79"/>
      <c r="AC155" s="79" t="b">
        <v>0</v>
      </c>
      <c r="AD155" s="79">
        <v>6</v>
      </c>
      <c r="AE155" s="85" t="s">
        <v>1130</v>
      </c>
      <c r="AF155" s="79" t="b">
        <v>0</v>
      </c>
      <c r="AG155" s="79" t="s">
        <v>1149</v>
      </c>
      <c r="AH155" s="79"/>
      <c r="AI155" s="85" t="s">
        <v>1130</v>
      </c>
      <c r="AJ155" s="79" t="b">
        <v>0</v>
      </c>
      <c r="AK155" s="79">
        <v>0</v>
      </c>
      <c r="AL155" s="85" t="s">
        <v>1130</v>
      </c>
      <c r="AM155" s="79" t="s">
        <v>1153</v>
      </c>
      <c r="AN155" s="79" t="b">
        <v>0</v>
      </c>
      <c r="AO155" s="85" t="s">
        <v>1061</v>
      </c>
      <c r="AP155" s="79" t="s">
        <v>176</v>
      </c>
      <c r="AQ155" s="79">
        <v>0</v>
      </c>
      <c r="AR155" s="79">
        <v>0</v>
      </c>
      <c r="AS155" s="79" t="s">
        <v>1171</v>
      </c>
      <c r="AT155" s="79"/>
      <c r="AU155" s="79"/>
      <c r="AV155" s="79" t="s">
        <v>1188</v>
      </c>
      <c r="AW155" s="79" t="s">
        <v>1201</v>
      </c>
      <c r="AX155" s="79" t="s">
        <v>1188</v>
      </c>
      <c r="AY155" s="79" t="s">
        <v>1217</v>
      </c>
      <c r="AZ155" s="82" t="s">
        <v>1223</v>
      </c>
      <c r="BA155">
        <v>1</v>
      </c>
      <c r="BB155" s="78" t="str">
        <f>REPLACE(INDEX(GroupVertices[Group],MATCH(Edges[[#This Row],[Vertex 1]],GroupVertices[Vertex],0)),1,1,"")</f>
        <v>2</v>
      </c>
      <c r="BC155" s="78" t="str">
        <f>REPLACE(INDEX(GroupVertices[Group],MATCH(Edges[[#This Row],[Vertex 2]],GroupVertices[Vertex],0)),1,1,"")</f>
        <v>2</v>
      </c>
      <c r="BD155" s="48">
        <v>1</v>
      </c>
      <c r="BE155" s="49">
        <v>9.090909090909092</v>
      </c>
      <c r="BF155" s="48">
        <v>0</v>
      </c>
      <c r="BG155" s="49">
        <v>0</v>
      </c>
      <c r="BH155" s="48">
        <v>0</v>
      </c>
      <c r="BI155" s="49">
        <v>0</v>
      </c>
      <c r="BJ155" s="48">
        <v>10</v>
      </c>
      <c r="BK155" s="49">
        <v>90.9090909090909</v>
      </c>
      <c r="BL155" s="48">
        <v>11</v>
      </c>
    </row>
    <row r="156" spans="1:64" ht="15">
      <c r="A156" s="64" t="s">
        <v>306</v>
      </c>
      <c r="B156" s="64" t="s">
        <v>306</v>
      </c>
      <c r="C156" s="65" t="s">
        <v>3182</v>
      </c>
      <c r="D156" s="66">
        <v>3</v>
      </c>
      <c r="E156" s="67" t="s">
        <v>132</v>
      </c>
      <c r="F156" s="68">
        <v>32</v>
      </c>
      <c r="G156" s="65"/>
      <c r="H156" s="69"/>
      <c r="I156" s="70"/>
      <c r="J156" s="70"/>
      <c r="K156" s="34" t="s">
        <v>65</v>
      </c>
      <c r="L156" s="77">
        <v>156</v>
      </c>
      <c r="M156" s="77"/>
      <c r="N156" s="72"/>
      <c r="O156" s="79" t="s">
        <v>176</v>
      </c>
      <c r="P156" s="81">
        <v>43642.714907407404</v>
      </c>
      <c r="Q156" s="79" t="s">
        <v>499</v>
      </c>
      <c r="R156" s="79"/>
      <c r="S156" s="79"/>
      <c r="T156" s="79" t="s">
        <v>559</v>
      </c>
      <c r="U156" s="82" t="s">
        <v>665</v>
      </c>
      <c r="V156" s="82" t="s">
        <v>665</v>
      </c>
      <c r="W156" s="81">
        <v>43642.714907407404</v>
      </c>
      <c r="X156" s="82" t="s">
        <v>874</v>
      </c>
      <c r="Y156" s="79"/>
      <c r="Z156" s="79"/>
      <c r="AA156" s="85" t="s">
        <v>1062</v>
      </c>
      <c r="AB156" s="79"/>
      <c r="AC156" s="79" t="b">
        <v>0</v>
      </c>
      <c r="AD156" s="79">
        <v>0</v>
      </c>
      <c r="AE156" s="85" t="s">
        <v>1130</v>
      </c>
      <c r="AF156" s="79" t="b">
        <v>0</v>
      </c>
      <c r="AG156" s="79" t="s">
        <v>1152</v>
      </c>
      <c r="AH156" s="79"/>
      <c r="AI156" s="85" t="s">
        <v>1130</v>
      </c>
      <c r="AJ156" s="79" t="b">
        <v>0</v>
      </c>
      <c r="AK156" s="79">
        <v>0</v>
      </c>
      <c r="AL156" s="85" t="s">
        <v>1130</v>
      </c>
      <c r="AM156" s="79" t="s">
        <v>1153</v>
      </c>
      <c r="AN156" s="79" t="b">
        <v>0</v>
      </c>
      <c r="AO156" s="85" t="s">
        <v>1062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v>
      </c>
      <c r="BK156" s="49">
        <v>100</v>
      </c>
      <c r="BL156" s="48">
        <v>1</v>
      </c>
    </row>
    <row r="157" spans="1:64" ht="15">
      <c r="A157" s="64" t="s">
        <v>307</v>
      </c>
      <c r="B157" s="64" t="s">
        <v>338</v>
      </c>
      <c r="C157" s="65" t="s">
        <v>3182</v>
      </c>
      <c r="D157" s="66">
        <v>3</v>
      </c>
      <c r="E157" s="67" t="s">
        <v>132</v>
      </c>
      <c r="F157" s="68">
        <v>32</v>
      </c>
      <c r="G157" s="65"/>
      <c r="H157" s="69"/>
      <c r="I157" s="70"/>
      <c r="J157" s="70"/>
      <c r="K157" s="34" t="s">
        <v>65</v>
      </c>
      <c r="L157" s="77">
        <v>157</v>
      </c>
      <c r="M157" s="77"/>
      <c r="N157" s="72"/>
      <c r="O157" s="79" t="s">
        <v>370</v>
      </c>
      <c r="P157" s="81">
        <v>43642.71548611111</v>
      </c>
      <c r="Q157" s="79" t="s">
        <v>500</v>
      </c>
      <c r="R157" s="79"/>
      <c r="S157" s="79"/>
      <c r="T157" s="79" t="s">
        <v>559</v>
      </c>
      <c r="U157" s="82" t="s">
        <v>666</v>
      </c>
      <c r="V157" s="82" t="s">
        <v>666</v>
      </c>
      <c r="W157" s="81">
        <v>43642.71548611111</v>
      </c>
      <c r="X157" s="82" t="s">
        <v>875</v>
      </c>
      <c r="Y157" s="79"/>
      <c r="Z157" s="79"/>
      <c r="AA157" s="85" t="s">
        <v>1063</v>
      </c>
      <c r="AB157" s="79"/>
      <c r="AC157" s="79" t="b">
        <v>0</v>
      </c>
      <c r="AD157" s="79">
        <v>1</v>
      </c>
      <c r="AE157" s="85" t="s">
        <v>1130</v>
      </c>
      <c r="AF157" s="79" t="b">
        <v>0</v>
      </c>
      <c r="AG157" s="79" t="s">
        <v>1149</v>
      </c>
      <c r="AH157" s="79"/>
      <c r="AI157" s="85" t="s">
        <v>1130</v>
      </c>
      <c r="AJ157" s="79" t="b">
        <v>0</v>
      </c>
      <c r="AK157" s="79">
        <v>0</v>
      </c>
      <c r="AL157" s="85" t="s">
        <v>1130</v>
      </c>
      <c r="AM157" s="79" t="s">
        <v>1153</v>
      </c>
      <c r="AN157" s="79" t="b">
        <v>0</v>
      </c>
      <c r="AO157" s="85" t="s">
        <v>1063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7</v>
      </c>
      <c r="BK157" s="49">
        <v>100</v>
      </c>
      <c r="BL157" s="48">
        <v>7</v>
      </c>
    </row>
    <row r="158" spans="1:64" ht="15">
      <c r="A158" s="64" t="s">
        <v>308</v>
      </c>
      <c r="B158" s="64" t="s">
        <v>355</v>
      </c>
      <c r="C158" s="65" t="s">
        <v>3182</v>
      </c>
      <c r="D158" s="66">
        <v>3</v>
      </c>
      <c r="E158" s="67" t="s">
        <v>132</v>
      </c>
      <c r="F158" s="68">
        <v>32</v>
      </c>
      <c r="G158" s="65"/>
      <c r="H158" s="69"/>
      <c r="I158" s="70"/>
      <c r="J158" s="70"/>
      <c r="K158" s="34" t="s">
        <v>65</v>
      </c>
      <c r="L158" s="77">
        <v>158</v>
      </c>
      <c r="M158" s="77"/>
      <c r="N158" s="72"/>
      <c r="O158" s="79" t="s">
        <v>370</v>
      </c>
      <c r="P158" s="81">
        <v>43642.715787037036</v>
      </c>
      <c r="Q158" s="79" t="s">
        <v>501</v>
      </c>
      <c r="R158" s="79"/>
      <c r="S158" s="79"/>
      <c r="T158" s="79" t="s">
        <v>559</v>
      </c>
      <c r="U158" s="79"/>
      <c r="V158" s="82" t="s">
        <v>722</v>
      </c>
      <c r="W158" s="81">
        <v>43642.715787037036</v>
      </c>
      <c r="X158" s="82" t="s">
        <v>876</v>
      </c>
      <c r="Y158" s="79"/>
      <c r="Z158" s="79"/>
      <c r="AA158" s="85" t="s">
        <v>1064</v>
      </c>
      <c r="AB158" s="79"/>
      <c r="AC158" s="79" t="b">
        <v>0</v>
      </c>
      <c r="AD158" s="79">
        <v>12</v>
      </c>
      <c r="AE158" s="85" t="s">
        <v>1130</v>
      </c>
      <c r="AF158" s="79" t="b">
        <v>0</v>
      </c>
      <c r="AG158" s="79" t="s">
        <v>1149</v>
      </c>
      <c r="AH158" s="79"/>
      <c r="AI158" s="85" t="s">
        <v>1130</v>
      </c>
      <c r="AJ158" s="79" t="b">
        <v>0</v>
      </c>
      <c r="AK158" s="79">
        <v>2</v>
      </c>
      <c r="AL158" s="85" t="s">
        <v>1130</v>
      </c>
      <c r="AM158" s="79" t="s">
        <v>1155</v>
      </c>
      <c r="AN158" s="79" t="b">
        <v>0</v>
      </c>
      <c r="AO158" s="85" t="s">
        <v>1064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308</v>
      </c>
      <c r="B159" s="64" t="s">
        <v>356</v>
      </c>
      <c r="C159" s="65" t="s">
        <v>3182</v>
      </c>
      <c r="D159" s="66">
        <v>3</v>
      </c>
      <c r="E159" s="67" t="s">
        <v>132</v>
      </c>
      <c r="F159" s="68">
        <v>32</v>
      </c>
      <c r="G159" s="65"/>
      <c r="H159" s="69"/>
      <c r="I159" s="70"/>
      <c r="J159" s="70"/>
      <c r="K159" s="34" t="s">
        <v>65</v>
      </c>
      <c r="L159" s="77">
        <v>159</v>
      </c>
      <c r="M159" s="77"/>
      <c r="N159" s="72"/>
      <c r="O159" s="79" t="s">
        <v>370</v>
      </c>
      <c r="P159" s="81">
        <v>43642.715787037036</v>
      </c>
      <c r="Q159" s="79" t="s">
        <v>501</v>
      </c>
      <c r="R159" s="79"/>
      <c r="S159" s="79"/>
      <c r="T159" s="79" t="s">
        <v>559</v>
      </c>
      <c r="U159" s="79"/>
      <c r="V159" s="82" t="s">
        <v>722</v>
      </c>
      <c r="W159" s="81">
        <v>43642.715787037036</v>
      </c>
      <c r="X159" s="82" t="s">
        <v>876</v>
      </c>
      <c r="Y159" s="79"/>
      <c r="Z159" s="79"/>
      <c r="AA159" s="85" t="s">
        <v>1064</v>
      </c>
      <c r="AB159" s="79"/>
      <c r="AC159" s="79" t="b">
        <v>0</v>
      </c>
      <c r="AD159" s="79">
        <v>12</v>
      </c>
      <c r="AE159" s="85" t="s">
        <v>1130</v>
      </c>
      <c r="AF159" s="79" t="b">
        <v>0</v>
      </c>
      <c r="AG159" s="79" t="s">
        <v>1149</v>
      </c>
      <c r="AH159" s="79"/>
      <c r="AI159" s="85" t="s">
        <v>1130</v>
      </c>
      <c r="AJ159" s="79" t="b">
        <v>0</v>
      </c>
      <c r="AK159" s="79">
        <v>2</v>
      </c>
      <c r="AL159" s="85" t="s">
        <v>1130</v>
      </c>
      <c r="AM159" s="79" t="s">
        <v>1155</v>
      </c>
      <c r="AN159" s="79" t="b">
        <v>0</v>
      </c>
      <c r="AO159" s="85" t="s">
        <v>1064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309</v>
      </c>
      <c r="B160" s="64" t="s">
        <v>309</v>
      </c>
      <c r="C160" s="65" t="s">
        <v>3182</v>
      </c>
      <c r="D160" s="66">
        <v>3</v>
      </c>
      <c r="E160" s="67" t="s">
        <v>132</v>
      </c>
      <c r="F160" s="68">
        <v>32</v>
      </c>
      <c r="G160" s="65"/>
      <c r="H160" s="69"/>
      <c r="I160" s="70"/>
      <c r="J160" s="70"/>
      <c r="K160" s="34" t="s">
        <v>65</v>
      </c>
      <c r="L160" s="77">
        <v>160</v>
      </c>
      <c r="M160" s="77"/>
      <c r="N160" s="72"/>
      <c r="O160" s="79" t="s">
        <v>176</v>
      </c>
      <c r="P160" s="81">
        <v>43642.71606481481</v>
      </c>
      <c r="Q160" s="79" t="s">
        <v>502</v>
      </c>
      <c r="R160" s="82" t="s">
        <v>549</v>
      </c>
      <c r="S160" s="79" t="s">
        <v>554</v>
      </c>
      <c r="T160" s="79" t="s">
        <v>560</v>
      </c>
      <c r="U160" s="79"/>
      <c r="V160" s="82" t="s">
        <v>723</v>
      </c>
      <c r="W160" s="81">
        <v>43642.71606481481</v>
      </c>
      <c r="X160" s="82" t="s">
        <v>877</v>
      </c>
      <c r="Y160" s="79"/>
      <c r="Z160" s="79"/>
      <c r="AA160" s="85" t="s">
        <v>1065</v>
      </c>
      <c r="AB160" s="79"/>
      <c r="AC160" s="79" t="b">
        <v>0</v>
      </c>
      <c r="AD160" s="79">
        <v>1</v>
      </c>
      <c r="AE160" s="85" t="s">
        <v>1130</v>
      </c>
      <c r="AF160" s="79" t="b">
        <v>1</v>
      </c>
      <c r="AG160" s="79" t="s">
        <v>1149</v>
      </c>
      <c r="AH160" s="79"/>
      <c r="AI160" s="85" t="s">
        <v>1108</v>
      </c>
      <c r="AJ160" s="79" t="b">
        <v>0</v>
      </c>
      <c r="AK160" s="79">
        <v>0</v>
      </c>
      <c r="AL160" s="85" t="s">
        <v>1130</v>
      </c>
      <c r="AM160" s="79" t="s">
        <v>1155</v>
      </c>
      <c r="AN160" s="79" t="b">
        <v>0</v>
      </c>
      <c r="AO160" s="85" t="s">
        <v>1065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2</v>
      </c>
      <c r="BE160" s="49">
        <v>4.878048780487805</v>
      </c>
      <c r="BF160" s="48">
        <v>0</v>
      </c>
      <c r="BG160" s="49">
        <v>0</v>
      </c>
      <c r="BH160" s="48">
        <v>0</v>
      </c>
      <c r="BI160" s="49">
        <v>0</v>
      </c>
      <c r="BJ160" s="48">
        <v>39</v>
      </c>
      <c r="BK160" s="49">
        <v>95.1219512195122</v>
      </c>
      <c r="BL160" s="48">
        <v>41</v>
      </c>
    </row>
    <row r="161" spans="1:64" ht="15">
      <c r="A161" s="64" t="s">
        <v>310</v>
      </c>
      <c r="B161" s="64" t="s">
        <v>357</v>
      </c>
      <c r="C161" s="65" t="s">
        <v>3182</v>
      </c>
      <c r="D161" s="66">
        <v>3</v>
      </c>
      <c r="E161" s="67" t="s">
        <v>132</v>
      </c>
      <c r="F161" s="68">
        <v>32</v>
      </c>
      <c r="G161" s="65"/>
      <c r="H161" s="69"/>
      <c r="I161" s="70"/>
      <c r="J161" s="70"/>
      <c r="K161" s="34" t="s">
        <v>65</v>
      </c>
      <c r="L161" s="77">
        <v>161</v>
      </c>
      <c r="M161" s="77"/>
      <c r="N161" s="72"/>
      <c r="O161" s="79" t="s">
        <v>370</v>
      </c>
      <c r="P161" s="81">
        <v>43642.71608796297</v>
      </c>
      <c r="Q161" s="79" t="s">
        <v>503</v>
      </c>
      <c r="R161" s="79"/>
      <c r="S161" s="79"/>
      <c r="T161" s="79"/>
      <c r="U161" s="79"/>
      <c r="V161" s="82" t="s">
        <v>724</v>
      </c>
      <c r="W161" s="81">
        <v>43642.71608796297</v>
      </c>
      <c r="X161" s="82" t="s">
        <v>878</v>
      </c>
      <c r="Y161" s="79"/>
      <c r="Z161" s="79"/>
      <c r="AA161" s="85" t="s">
        <v>1066</v>
      </c>
      <c r="AB161" s="79"/>
      <c r="AC161" s="79" t="b">
        <v>0</v>
      </c>
      <c r="AD161" s="79">
        <v>0</v>
      </c>
      <c r="AE161" s="85" t="s">
        <v>1130</v>
      </c>
      <c r="AF161" s="79" t="b">
        <v>0</v>
      </c>
      <c r="AG161" s="79" t="s">
        <v>1149</v>
      </c>
      <c r="AH161" s="79"/>
      <c r="AI161" s="85" t="s">
        <v>1130</v>
      </c>
      <c r="AJ161" s="79" t="b">
        <v>0</v>
      </c>
      <c r="AK161" s="79">
        <v>4</v>
      </c>
      <c r="AL161" s="85" t="s">
        <v>1106</v>
      </c>
      <c r="AM161" s="79" t="s">
        <v>1153</v>
      </c>
      <c r="AN161" s="79" t="b">
        <v>0</v>
      </c>
      <c r="AO161" s="85" t="s">
        <v>1106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7</v>
      </c>
      <c r="BC161" s="78" t="str">
        <f>REPLACE(INDEX(GroupVertices[Group],MATCH(Edges[[#This Row],[Vertex 2]],GroupVertices[Vertex],0)),1,1,"")</f>
        <v>7</v>
      </c>
      <c r="BD161" s="48"/>
      <c r="BE161" s="49"/>
      <c r="BF161" s="48"/>
      <c r="BG161" s="49"/>
      <c r="BH161" s="48"/>
      <c r="BI161" s="49"/>
      <c r="BJ161" s="48"/>
      <c r="BK161" s="49"/>
      <c r="BL161" s="48"/>
    </row>
    <row r="162" spans="1:64" ht="15">
      <c r="A162" s="64" t="s">
        <v>310</v>
      </c>
      <c r="B162" s="64" t="s">
        <v>358</v>
      </c>
      <c r="C162" s="65" t="s">
        <v>3182</v>
      </c>
      <c r="D162" s="66">
        <v>3</v>
      </c>
      <c r="E162" s="67" t="s">
        <v>132</v>
      </c>
      <c r="F162" s="68">
        <v>32</v>
      </c>
      <c r="G162" s="65"/>
      <c r="H162" s="69"/>
      <c r="I162" s="70"/>
      <c r="J162" s="70"/>
      <c r="K162" s="34" t="s">
        <v>65</v>
      </c>
      <c r="L162" s="77">
        <v>162</v>
      </c>
      <c r="M162" s="77"/>
      <c r="N162" s="72"/>
      <c r="O162" s="79" t="s">
        <v>370</v>
      </c>
      <c r="P162" s="81">
        <v>43642.71608796297</v>
      </c>
      <c r="Q162" s="79" t="s">
        <v>503</v>
      </c>
      <c r="R162" s="79"/>
      <c r="S162" s="79"/>
      <c r="T162" s="79"/>
      <c r="U162" s="79"/>
      <c r="V162" s="82" t="s">
        <v>724</v>
      </c>
      <c r="W162" s="81">
        <v>43642.71608796297</v>
      </c>
      <c r="X162" s="82" t="s">
        <v>878</v>
      </c>
      <c r="Y162" s="79"/>
      <c r="Z162" s="79"/>
      <c r="AA162" s="85" t="s">
        <v>1066</v>
      </c>
      <c r="AB162" s="79"/>
      <c r="AC162" s="79" t="b">
        <v>0</v>
      </c>
      <c r="AD162" s="79">
        <v>0</v>
      </c>
      <c r="AE162" s="85" t="s">
        <v>1130</v>
      </c>
      <c r="AF162" s="79" t="b">
        <v>0</v>
      </c>
      <c r="AG162" s="79" t="s">
        <v>1149</v>
      </c>
      <c r="AH162" s="79"/>
      <c r="AI162" s="85" t="s">
        <v>1130</v>
      </c>
      <c r="AJ162" s="79" t="b">
        <v>0</v>
      </c>
      <c r="AK162" s="79">
        <v>4</v>
      </c>
      <c r="AL162" s="85" t="s">
        <v>1106</v>
      </c>
      <c r="AM162" s="79" t="s">
        <v>1153</v>
      </c>
      <c r="AN162" s="79" t="b">
        <v>0</v>
      </c>
      <c r="AO162" s="85" t="s">
        <v>1106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7</v>
      </c>
      <c r="BC162" s="78" t="str">
        <f>REPLACE(INDEX(GroupVertices[Group],MATCH(Edges[[#This Row],[Vertex 2]],GroupVertices[Vertex],0)),1,1,"")</f>
        <v>7</v>
      </c>
      <c r="BD162" s="48"/>
      <c r="BE162" s="49"/>
      <c r="BF162" s="48"/>
      <c r="BG162" s="49"/>
      <c r="BH162" s="48"/>
      <c r="BI162" s="49"/>
      <c r="BJ162" s="48"/>
      <c r="BK162" s="49"/>
      <c r="BL162" s="48"/>
    </row>
    <row r="163" spans="1:64" ht="15">
      <c r="A163" s="64" t="s">
        <v>310</v>
      </c>
      <c r="B163" s="64" t="s">
        <v>359</v>
      </c>
      <c r="C163" s="65" t="s">
        <v>3182</v>
      </c>
      <c r="D163" s="66">
        <v>3</v>
      </c>
      <c r="E163" s="67" t="s">
        <v>132</v>
      </c>
      <c r="F163" s="68">
        <v>32</v>
      </c>
      <c r="G163" s="65"/>
      <c r="H163" s="69"/>
      <c r="I163" s="70"/>
      <c r="J163" s="70"/>
      <c r="K163" s="34" t="s">
        <v>65</v>
      </c>
      <c r="L163" s="77">
        <v>163</v>
      </c>
      <c r="M163" s="77"/>
      <c r="N163" s="72"/>
      <c r="O163" s="79" t="s">
        <v>370</v>
      </c>
      <c r="P163" s="81">
        <v>43642.71608796297</v>
      </c>
      <c r="Q163" s="79" t="s">
        <v>503</v>
      </c>
      <c r="R163" s="79"/>
      <c r="S163" s="79"/>
      <c r="T163" s="79"/>
      <c r="U163" s="79"/>
      <c r="V163" s="82" t="s">
        <v>724</v>
      </c>
      <c r="W163" s="81">
        <v>43642.71608796297</v>
      </c>
      <c r="X163" s="82" t="s">
        <v>878</v>
      </c>
      <c r="Y163" s="79"/>
      <c r="Z163" s="79"/>
      <c r="AA163" s="85" t="s">
        <v>1066</v>
      </c>
      <c r="AB163" s="79"/>
      <c r="AC163" s="79" t="b">
        <v>0</v>
      </c>
      <c r="AD163" s="79">
        <v>0</v>
      </c>
      <c r="AE163" s="85" t="s">
        <v>1130</v>
      </c>
      <c r="AF163" s="79" t="b">
        <v>0</v>
      </c>
      <c r="AG163" s="79" t="s">
        <v>1149</v>
      </c>
      <c r="AH163" s="79"/>
      <c r="AI163" s="85" t="s">
        <v>1130</v>
      </c>
      <c r="AJ163" s="79" t="b">
        <v>0</v>
      </c>
      <c r="AK163" s="79">
        <v>4</v>
      </c>
      <c r="AL163" s="85" t="s">
        <v>1106</v>
      </c>
      <c r="AM163" s="79" t="s">
        <v>1153</v>
      </c>
      <c r="AN163" s="79" t="b">
        <v>0</v>
      </c>
      <c r="AO163" s="85" t="s">
        <v>1106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c r="BE163" s="49"/>
      <c r="BF163" s="48"/>
      <c r="BG163" s="49"/>
      <c r="BH163" s="48"/>
      <c r="BI163" s="49"/>
      <c r="BJ163" s="48"/>
      <c r="BK163" s="49"/>
      <c r="BL163" s="48"/>
    </row>
    <row r="164" spans="1:64" ht="15">
      <c r="A164" s="64" t="s">
        <v>310</v>
      </c>
      <c r="B164" s="64" t="s">
        <v>360</v>
      </c>
      <c r="C164" s="65" t="s">
        <v>3182</v>
      </c>
      <c r="D164" s="66">
        <v>3</v>
      </c>
      <c r="E164" s="67" t="s">
        <v>132</v>
      </c>
      <c r="F164" s="68">
        <v>32</v>
      </c>
      <c r="G164" s="65"/>
      <c r="H164" s="69"/>
      <c r="I164" s="70"/>
      <c r="J164" s="70"/>
      <c r="K164" s="34" t="s">
        <v>65</v>
      </c>
      <c r="L164" s="77">
        <v>164</v>
      </c>
      <c r="M164" s="77"/>
      <c r="N164" s="72"/>
      <c r="O164" s="79" t="s">
        <v>370</v>
      </c>
      <c r="P164" s="81">
        <v>43642.71608796297</v>
      </c>
      <c r="Q164" s="79" t="s">
        <v>503</v>
      </c>
      <c r="R164" s="79"/>
      <c r="S164" s="79"/>
      <c r="T164" s="79"/>
      <c r="U164" s="79"/>
      <c r="V164" s="82" t="s">
        <v>724</v>
      </c>
      <c r="W164" s="81">
        <v>43642.71608796297</v>
      </c>
      <c r="X164" s="82" t="s">
        <v>878</v>
      </c>
      <c r="Y164" s="79"/>
      <c r="Z164" s="79"/>
      <c r="AA164" s="85" t="s">
        <v>1066</v>
      </c>
      <c r="AB164" s="79"/>
      <c r="AC164" s="79" t="b">
        <v>0</v>
      </c>
      <c r="AD164" s="79">
        <v>0</v>
      </c>
      <c r="AE164" s="85" t="s">
        <v>1130</v>
      </c>
      <c r="AF164" s="79" t="b">
        <v>0</v>
      </c>
      <c r="AG164" s="79" t="s">
        <v>1149</v>
      </c>
      <c r="AH164" s="79"/>
      <c r="AI164" s="85" t="s">
        <v>1130</v>
      </c>
      <c r="AJ164" s="79" t="b">
        <v>0</v>
      </c>
      <c r="AK164" s="79">
        <v>4</v>
      </c>
      <c r="AL164" s="85" t="s">
        <v>1106</v>
      </c>
      <c r="AM164" s="79" t="s">
        <v>1153</v>
      </c>
      <c r="AN164" s="79" t="b">
        <v>0</v>
      </c>
      <c r="AO164" s="85" t="s">
        <v>1106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7</v>
      </c>
      <c r="BC164" s="78" t="str">
        <f>REPLACE(INDEX(GroupVertices[Group],MATCH(Edges[[#This Row],[Vertex 2]],GroupVertices[Vertex],0)),1,1,"")</f>
        <v>7</v>
      </c>
      <c r="BD164" s="48"/>
      <c r="BE164" s="49"/>
      <c r="BF164" s="48"/>
      <c r="BG164" s="49"/>
      <c r="BH164" s="48"/>
      <c r="BI164" s="49"/>
      <c r="BJ164" s="48"/>
      <c r="BK164" s="49"/>
      <c r="BL164" s="48"/>
    </row>
    <row r="165" spans="1:64" ht="15">
      <c r="A165" s="64" t="s">
        <v>310</v>
      </c>
      <c r="B165" s="64" t="s">
        <v>338</v>
      </c>
      <c r="C165" s="65" t="s">
        <v>3182</v>
      </c>
      <c r="D165" s="66">
        <v>3</v>
      </c>
      <c r="E165" s="67" t="s">
        <v>132</v>
      </c>
      <c r="F165" s="68">
        <v>32</v>
      </c>
      <c r="G165" s="65"/>
      <c r="H165" s="69"/>
      <c r="I165" s="70"/>
      <c r="J165" s="70"/>
      <c r="K165" s="34" t="s">
        <v>65</v>
      </c>
      <c r="L165" s="77">
        <v>165</v>
      </c>
      <c r="M165" s="77"/>
      <c r="N165" s="72"/>
      <c r="O165" s="79" t="s">
        <v>370</v>
      </c>
      <c r="P165" s="81">
        <v>43642.71608796297</v>
      </c>
      <c r="Q165" s="79" t="s">
        <v>503</v>
      </c>
      <c r="R165" s="79"/>
      <c r="S165" s="79"/>
      <c r="T165" s="79"/>
      <c r="U165" s="79"/>
      <c r="V165" s="82" t="s">
        <v>724</v>
      </c>
      <c r="W165" s="81">
        <v>43642.71608796297</v>
      </c>
      <c r="X165" s="82" t="s">
        <v>878</v>
      </c>
      <c r="Y165" s="79"/>
      <c r="Z165" s="79"/>
      <c r="AA165" s="85" t="s">
        <v>1066</v>
      </c>
      <c r="AB165" s="79"/>
      <c r="AC165" s="79" t="b">
        <v>0</v>
      </c>
      <c r="AD165" s="79">
        <v>0</v>
      </c>
      <c r="AE165" s="85" t="s">
        <v>1130</v>
      </c>
      <c r="AF165" s="79" t="b">
        <v>0</v>
      </c>
      <c r="AG165" s="79" t="s">
        <v>1149</v>
      </c>
      <c r="AH165" s="79"/>
      <c r="AI165" s="85" t="s">
        <v>1130</v>
      </c>
      <c r="AJ165" s="79" t="b">
        <v>0</v>
      </c>
      <c r="AK165" s="79">
        <v>4</v>
      </c>
      <c r="AL165" s="85" t="s">
        <v>1106</v>
      </c>
      <c r="AM165" s="79" t="s">
        <v>1153</v>
      </c>
      <c r="AN165" s="79" t="b">
        <v>0</v>
      </c>
      <c r="AO165" s="85" t="s">
        <v>1106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7</v>
      </c>
      <c r="BC165" s="78" t="str">
        <f>REPLACE(INDEX(GroupVertices[Group],MATCH(Edges[[#This Row],[Vertex 2]],GroupVertices[Vertex],0)),1,1,"")</f>
        <v>6</v>
      </c>
      <c r="BD165" s="48"/>
      <c r="BE165" s="49"/>
      <c r="BF165" s="48"/>
      <c r="BG165" s="49"/>
      <c r="BH165" s="48"/>
      <c r="BI165" s="49"/>
      <c r="BJ165" s="48"/>
      <c r="BK165" s="49"/>
      <c r="BL165" s="48"/>
    </row>
    <row r="166" spans="1:64" ht="15">
      <c r="A166" s="64" t="s">
        <v>310</v>
      </c>
      <c r="B166" s="64" t="s">
        <v>325</v>
      </c>
      <c r="C166" s="65" t="s">
        <v>3182</v>
      </c>
      <c r="D166" s="66">
        <v>3</v>
      </c>
      <c r="E166" s="67" t="s">
        <v>132</v>
      </c>
      <c r="F166" s="68">
        <v>32</v>
      </c>
      <c r="G166" s="65"/>
      <c r="H166" s="69"/>
      <c r="I166" s="70"/>
      <c r="J166" s="70"/>
      <c r="K166" s="34" t="s">
        <v>65</v>
      </c>
      <c r="L166" s="77">
        <v>166</v>
      </c>
      <c r="M166" s="77"/>
      <c r="N166" s="72"/>
      <c r="O166" s="79" t="s">
        <v>370</v>
      </c>
      <c r="P166" s="81">
        <v>43642.71608796297</v>
      </c>
      <c r="Q166" s="79" t="s">
        <v>503</v>
      </c>
      <c r="R166" s="79"/>
      <c r="S166" s="79"/>
      <c r="T166" s="79"/>
      <c r="U166" s="79"/>
      <c r="V166" s="82" t="s">
        <v>724</v>
      </c>
      <c r="W166" s="81">
        <v>43642.71608796297</v>
      </c>
      <c r="X166" s="82" t="s">
        <v>878</v>
      </c>
      <c r="Y166" s="79"/>
      <c r="Z166" s="79"/>
      <c r="AA166" s="85" t="s">
        <v>1066</v>
      </c>
      <c r="AB166" s="79"/>
      <c r="AC166" s="79" t="b">
        <v>0</v>
      </c>
      <c r="AD166" s="79">
        <v>0</v>
      </c>
      <c r="AE166" s="85" t="s">
        <v>1130</v>
      </c>
      <c r="AF166" s="79" t="b">
        <v>0</v>
      </c>
      <c r="AG166" s="79" t="s">
        <v>1149</v>
      </c>
      <c r="AH166" s="79"/>
      <c r="AI166" s="85" t="s">
        <v>1130</v>
      </c>
      <c r="AJ166" s="79" t="b">
        <v>0</v>
      </c>
      <c r="AK166" s="79">
        <v>4</v>
      </c>
      <c r="AL166" s="85" t="s">
        <v>1106</v>
      </c>
      <c r="AM166" s="79" t="s">
        <v>1153</v>
      </c>
      <c r="AN166" s="79" t="b">
        <v>0</v>
      </c>
      <c r="AO166" s="85" t="s">
        <v>1106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7</v>
      </c>
      <c r="BC166" s="78" t="str">
        <f>REPLACE(INDEX(GroupVertices[Group],MATCH(Edges[[#This Row],[Vertex 2]],GroupVertices[Vertex],0)),1,1,"")</f>
        <v>7</v>
      </c>
      <c r="BD166" s="48">
        <v>1</v>
      </c>
      <c r="BE166" s="49">
        <v>5</v>
      </c>
      <c r="BF166" s="48">
        <v>0</v>
      </c>
      <c r="BG166" s="49">
        <v>0</v>
      </c>
      <c r="BH166" s="48">
        <v>0</v>
      </c>
      <c r="BI166" s="49">
        <v>0</v>
      </c>
      <c r="BJ166" s="48">
        <v>19</v>
      </c>
      <c r="BK166" s="49">
        <v>95</v>
      </c>
      <c r="BL166" s="48">
        <v>20</v>
      </c>
    </row>
    <row r="167" spans="1:64" ht="15">
      <c r="A167" s="64" t="s">
        <v>311</v>
      </c>
      <c r="B167" s="64" t="s">
        <v>361</v>
      </c>
      <c r="C167" s="65" t="s">
        <v>3182</v>
      </c>
      <c r="D167" s="66">
        <v>3</v>
      </c>
      <c r="E167" s="67" t="s">
        <v>132</v>
      </c>
      <c r="F167" s="68">
        <v>32</v>
      </c>
      <c r="G167" s="65"/>
      <c r="H167" s="69"/>
      <c r="I167" s="70"/>
      <c r="J167" s="70"/>
      <c r="K167" s="34" t="s">
        <v>65</v>
      </c>
      <c r="L167" s="77">
        <v>167</v>
      </c>
      <c r="M167" s="77"/>
      <c r="N167" s="72"/>
      <c r="O167" s="79" t="s">
        <v>370</v>
      </c>
      <c r="P167" s="81">
        <v>43642.01190972222</v>
      </c>
      <c r="Q167" s="79" t="s">
        <v>504</v>
      </c>
      <c r="R167" s="79"/>
      <c r="S167" s="79"/>
      <c r="T167" s="79" t="s">
        <v>559</v>
      </c>
      <c r="U167" s="82" t="s">
        <v>667</v>
      </c>
      <c r="V167" s="82" t="s">
        <v>667</v>
      </c>
      <c r="W167" s="81">
        <v>43642.01190972222</v>
      </c>
      <c r="X167" s="82" t="s">
        <v>879</v>
      </c>
      <c r="Y167" s="79"/>
      <c r="Z167" s="79"/>
      <c r="AA167" s="85" t="s">
        <v>1067</v>
      </c>
      <c r="AB167" s="79"/>
      <c r="AC167" s="79" t="b">
        <v>0</v>
      </c>
      <c r="AD167" s="79">
        <v>50</v>
      </c>
      <c r="AE167" s="85" t="s">
        <v>1130</v>
      </c>
      <c r="AF167" s="79" t="b">
        <v>0</v>
      </c>
      <c r="AG167" s="79" t="s">
        <v>1149</v>
      </c>
      <c r="AH167" s="79"/>
      <c r="AI167" s="85" t="s">
        <v>1130</v>
      </c>
      <c r="AJ167" s="79" t="b">
        <v>0</v>
      </c>
      <c r="AK167" s="79">
        <v>1</v>
      </c>
      <c r="AL167" s="85" t="s">
        <v>1130</v>
      </c>
      <c r="AM167" s="79" t="s">
        <v>1153</v>
      </c>
      <c r="AN167" s="79" t="b">
        <v>0</v>
      </c>
      <c r="AO167" s="85" t="s">
        <v>1067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312</v>
      </c>
      <c r="B168" s="64" t="s">
        <v>361</v>
      </c>
      <c r="C168" s="65" t="s">
        <v>3183</v>
      </c>
      <c r="D168" s="66">
        <v>10</v>
      </c>
      <c r="E168" s="67" t="s">
        <v>136</v>
      </c>
      <c r="F168" s="68">
        <v>28.285714285714285</v>
      </c>
      <c r="G168" s="65"/>
      <c r="H168" s="69"/>
      <c r="I168" s="70"/>
      <c r="J168" s="70"/>
      <c r="K168" s="34" t="s">
        <v>65</v>
      </c>
      <c r="L168" s="77">
        <v>168</v>
      </c>
      <c r="M168" s="77"/>
      <c r="N168" s="72"/>
      <c r="O168" s="79" t="s">
        <v>370</v>
      </c>
      <c r="P168" s="81">
        <v>43642.017060185186</v>
      </c>
      <c r="Q168" s="79" t="s">
        <v>505</v>
      </c>
      <c r="R168" s="79"/>
      <c r="S168" s="79"/>
      <c r="T168" s="79" t="s">
        <v>559</v>
      </c>
      <c r="U168" s="79"/>
      <c r="V168" s="82" t="s">
        <v>725</v>
      </c>
      <c r="W168" s="81">
        <v>43642.017060185186</v>
      </c>
      <c r="X168" s="82" t="s">
        <v>880</v>
      </c>
      <c r="Y168" s="79"/>
      <c r="Z168" s="79"/>
      <c r="AA168" s="85" t="s">
        <v>1068</v>
      </c>
      <c r="AB168" s="79"/>
      <c r="AC168" s="79" t="b">
        <v>0</v>
      </c>
      <c r="AD168" s="79">
        <v>0</v>
      </c>
      <c r="AE168" s="85" t="s">
        <v>1130</v>
      </c>
      <c r="AF168" s="79" t="b">
        <v>0</v>
      </c>
      <c r="AG168" s="79" t="s">
        <v>1149</v>
      </c>
      <c r="AH168" s="79"/>
      <c r="AI168" s="85" t="s">
        <v>1130</v>
      </c>
      <c r="AJ168" s="79" t="b">
        <v>0</v>
      </c>
      <c r="AK168" s="79">
        <v>1</v>
      </c>
      <c r="AL168" s="85" t="s">
        <v>1067</v>
      </c>
      <c r="AM168" s="79" t="s">
        <v>1153</v>
      </c>
      <c r="AN168" s="79" t="b">
        <v>0</v>
      </c>
      <c r="AO168" s="85" t="s">
        <v>1067</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312</v>
      </c>
      <c r="B169" s="64" t="s">
        <v>361</v>
      </c>
      <c r="C169" s="65" t="s">
        <v>3183</v>
      </c>
      <c r="D169" s="66">
        <v>10</v>
      </c>
      <c r="E169" s="67" t="s">
        <v>136</v>
      </c>
      <c r="F169" s="68">
        <v>28.285714285714285</v>
      </c>
      <c r="G169" s="65"/>
      <c r="H169" s="69"/>
      <c r="I169" s="70"/>
      <c r="J169" s="70"/>
      <c r="K169" s="34" t="s">
        <v>65</v>
      </c>
      <c r="L169" s="77">
        <v>169</v>
      </c>
      <c r="M169" s="77"/>
      <c r="N169" s="72"/>
      <c r="O169" s="79" t="s">
        <v>370</v>
      </c>
      <c r="P169" s="81">
        <v>43642.70523148148</v>
      </c>
      <c r="Q169" s="79" t="s">
        <v>506</v>
      </c>
      <c r="R169" s="79"/>
      <c r="S169" s="79"/>
      <c r="T169" s="79" t="s">
        <v>559</v>
      </c>
      <c r="U169" s="82" t="s">
        <v>668</v>
      </c>
      <c r="V169" s="82" t="s">
        <v>668</v>
      </c>
      <c r="W169" s="81">
        <v>43642.70523148148</v>
      </c>
      <c r="X169" s="82" t="s">
        <v>881</v>
      </c>
      <c r="Y169" s="79"/>
      <c r="Z169" s="79"/>
      <c r="AA169" s="85" t="s">
        <v>1069</v>
      </c>
      <c r="AB169" s="85" t="s">
        <v>1073</v>
      </c>
      <c r="AC169" s="79" t="b">
        <v>0</v>
      </c>
      <c r="AD169" s="79">
        <v>12</v>
      </c>
      <c r="AE169" s="85" t="s">
        <v>1144</v>
      </c>
      <c r="AF169" s="79" t="b">
        <v>0</v>
      </c>
      <c r="AG169" s="79" t="s">
        <v>1149</v>
      </c>
      <c r="AH169" s="79"/>
      <c r="AI169" s="85" t="s">
        <v>1130</v>
      </c>
      <c r="AJ169" s="79" t="b">
        <v>0</v>
      </c>
      <c r="AK169" s="79">
        <v>0</v>
      </c>
      <c r="AL169" s="85" t="s">
        <v>1130</v>
      </c>
      <c r="AM169" s="79" t="s">
        <v>1153</v>
      </c>
      <c r="AN169" s="79" t="b">
        <v>0</v>
      </c>
      <c r="AO169" s="85" t="s">
        <v>1073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266</v>
      </c>
      <c r="B170" s="64" t="s">
        <v>266</v>
      </c>
      <c r="C170" s="65" t="s">
        <v>3182</v>
      </c>
      <c r="D170" s="66">
        <v>3</v>
      </c>
      <c r="E170" s="67" t="s">
        <v>132</v>
      </c>
      <c r="F170" s="68">
        <v>32</v>
      </c>
      <c r="G170" s="65"/>
      <c r="H170" s="69"/>
      <c r="I170" s="70"/>
      <c r="J170" s="70"/>
      <c r="K170" s="34" t="s">
        <v>65</v>
      </c>
      <c r="L170" s="77">
        <v>170</v>
      </c>
      <c r="M170" s="77"/>
      <c r="N170" s="72"/>
      <c r="O170" s="79" t="s">
        <v>176</v>
      </c>
      <c r="P170" s="81">
        <v>43642.67215277778</v>
      </c>
      <c r="Q170" s="79" t="s">
        <v>507</v>
      </c>
      <c r="R170" s="82" t="s">
        <v>550</v>
      </c>
      <c r="S170" s="79" t="s">
        <v>554</v>
      </c>
      <c r="T170" s="79" t="s">
        <v>559</v>
      </c>
      <c r="U170" s="79"/>
      <c r="V170" s="82" t="s">
        <v>707</v>
      </c>
      <c r="W170" s="81">
        <v>43642.67215277778</v>
      </c>
      <c r="X170" s="82" t="s">
        <v>882</v>
      </c>
      <c r="Y170" s="79"/>
      <c r="Z170" s="79"/>
      <c r="AA170" s="85" t="s">
        <v>1070</v>
      </c>
      <c r="AB170" s="79"/>
      <c r="AC170" s="79" t="b">
        <v>0</v>
      </c>
      <c r="AD170" s="79">
        <v>8</v>
      </c>
      <c r="AE170" s="85" t="s">
        <v>1130</v>
      </c>
      <c r="AF170" s="79" t="b">
        <v>1</v>
      </c>
      <c r="AG170" s="79" t="s">
        <v>1149</v>
      </c>
      <c r="AH170" s="79"/>
      <c r="AI170" s="85" t="s">
        <v>1071</v>
      </c>
      <c r="AJ170" s="79" t="b">
        <v>0</v>
      </c>
      <c r="AK170" s="79">
        <v>0</v>
      </c>
      <c r="AL170" s="85" t="s">
        <v>1130</v>
      </c>
      <c r="AM170" s="79" t="s">
        <v>1162</v>
      </c>
      <c r="AN170" s="79" t="b">
        <v>0</v>
      </c>
      <c r="AO170" s="85" t="s">
        <v>1070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9</v>
      </c>
      <c r="BK170" s="49">
        <v>100</v>
      </c>
      <c r="BL170" s="48">
        <v>9</v>
      </c>
    </row>
    <row r="171" spans="1:64" ht="15">
      <c r="A171" s="64" t="s">
        <v>312</v>
      </c>
      <c r="B171" s="64" t="s">
        <v>266</v>
      </c>
      <c r="C171" s="65" t="s">
        <v>3182</v>
      </c>
      <c r="D171" s="66">
        <v>3</v>
      </c>
      <c r="E171" s="67" t="s">
        <v>132</v>
      </c>
      <c r="F171" s="68">
        <v>32</v>
      </c>
      <c r="G171" s="65"/>
      <c r="H171" s="69"/>
      <c r="I171" s="70"/>
      <c r="J171" s="70"/>
      <c r="K171" s="34" t="s">
        <v>65</v>
      </c>
      <c r="L171" s="77">
        <v>171</v>
      </c>
      <c r="M171" s="77"/>
      <c r="N171" s="72"/>
      <c r="O171" s="79" t="s">
        <v>370</v>
      </c>
      <c r="P171" s="81">
        <v>43642.70523148148</v>
      </c>
      <c r="Q171" s="79" t="s">
        <v>506</v>
      </c>
      <c r="R171" s="79"/>
      <c r="S171" s="79"/>
      <c r="T171" s="79" t="s">
        <v>559</v>
      </c>
      <c r="U171" s="82" t="s">
        <v>668</v>
      </c>
      <c r="V171" s="82" t="s">
        <v>668</v>
      </c>
      <c r="W171" s="81">
        <v>43642.70523148148</v>
      </c>
      <c r="X171" s="82" t="s">
        <v>881</v>
      </c>
      <c r="Y171" s="79"/>
      <c r="Z171" s="79"/>
      <c r="AA171" s="85" t="s">
        <v>1069</v>
      </c>
      <c r="AB171" s="85" t="s">
        <v>1073</v>
      </c>
      <c r="AC171" s="79" t="b">
        <v>0</v>
      </c>
      <c r="AD171" s="79">
        <v>12</v>
      </c>
      <c r="AE171" s="85" t="s">
        <v>1144</v>
      </c>
      <c r="AF171" s="79" t="b">
        <v>0</v>
      </c>
      <c r="AG171" s="79" t="s">
        <v>1149</v>
      </c>
      <c r="AH171" s="79"/>
      <c r="AI171" s="85" t="s">
        <v>1130</v>
      </c>
      <c r="AJ171" s="79" t="b">
        <v>0</v>
      </c>
      <c r="AK171" s="79">
        <v>0</v>
      </c>
      <c r="AL171" s="85" t="s">
        <v>1130</v>
      </c>
      <c r="AM171" s="79" t="s">
        <v>1153</v>
      </c>
      <c r="AN171" s="79" t="b">
        <v>0</v>
      </c>
      <c r="AO171" s="85" t="s">
        <v>1073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312</v>
      </c>
      <c r="B172" s="64" t="s">
        <v>362</v>
      </c>
      <c r="C172" s="65" t="s">
        <v>3182</v>
      </c>
      <c r="D172" s="66">
        <v>3</v>
      </c>
      <c r="E172" s="67" t="s">
        <v>132</v>
      </c>
      <c r="F172" s="68">
        <v>32</v>
      </c>
      <c r="G172" s="65"/>
      <c r="H172" s="69"/>
      <c r="I172" s="70"/>
      <c r="J172" s="70"/>
      <c r="K172" s="34" t="s">
        <v>65</v>
      </c>
      <c r="L172" s="77">
        <v>172</v>
      </c>
      <c r="M172" s="77"/>
      <c r="N172" s="72"/>
      <c r="O172" s="79" t="s">
        <v>370</v>
      </c>
      <c r="P172" s="81">
        <v>43642.70523148148</v>
      </c>
      <c r="Q172" s="79" t="s">
        <v>506</v>
      </c>
      <c r="R172" s="79"/>
      <c r="S172" s="79"/>
      <c r="T172" s="79" t="s">
        <v>559</v>
      </c>
      <c r="U172" s="82" t="s">
        <v>668</v>
      </c>
      <c r="V172" s="82" t="s">
        <v>668</v>
      </c>
      <c r="W172" s="81">
        <v>43642.70523148148</v>
      </c>
      <c r="X172" s="82" t="s">
        <v>881</v>
      </c>
      <c r="Y172" s="79"/>
      <c r="Z172" s="79"/>
      <c r="AA172" s="85" t="s">
        <v>1069</v>
      </c>
      <c r="AB172" s="85" t="s">
        <v>1073</v>
      </c>
      <c r="AC172" s="79" t="b">
        <v>0</v>
      </c>
      <c r="AD172" s="79">
        <v>12</v>
      </c>
      <c r="AE172" s="85" t="s">
        <v>1144</v>
      </c>
      <c r="AF172" s="79" t="b">
        <v>0</v>
      </c>
      <c r="AG172" s="79" t="s">
        <v>1149</v>
      </c>
      <c r="AH172" s="79"/>
      <c r="AI172" s="85" t="s">
        <v>1130</v>
      </c>
      <c r="AJ172" s="79" t="b">
        <v>0</v>
      </c>
      <c r="AK172" s="79">
        <v>0</v>
      </c>
      <c r="AL172" s="85" t="s">
        <v>1130</v>
      </c>
      <c r="AM172" s="79" t="s">
        <v>1153</v>
      </c>
      <c r="AN172" s="79" t="b">
        <v>0</v>
      </c>
      <c r="AO172" s="85" t="s">
        <v>1073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311</v>
      </c>
      <c r="B173" s="64" t="s">
        <v>313</v>
      </c>
      <c r="C173" s="65" t="s">
        <v>3182</v>
      </c>
      <c r="D173" s="66">
        <v>3</v>
      </c>
      <c r="E173" s="67" t="s">
        <v>132</v>
      </c>
      <c r="F173" s="68">
        <v>32</v>
      </c>
      <c r="G173" s="65"/>
      <c r="H173" s="69"/>
      <c r="I173" s="70"/>
      <c r="J173" s="70"/>
      <c r="K173" s="34" t="s">
        <v>65</v>
      </c>
      <c r="L173" s="77">
        <v>173</v>
      </c>
      <c r="M173" s="77"/>
      <c r="N173" s="72"/>
      <c r="O173" s="79" t="s">
        <v>370</v>
      </c>
      <c r="P173" s="81">
        <v>43642.01190972222</v>
      </c>
      <c r="Q173" s="79" t="s">
        <v>504</v>
      </c>
      <c r="R173" s="79"/>
      <c r="S173" s="79"/>
      <c r="T173" s="79" t="s">
        <v>559</v>
      </c>
      <c r="U173" s="82" t="s">
        <v>667</v>
      </c>
      <c r="V173" s="82" t="s">
        <v>667</v>
      </c>
      <c r="W173" s="81">
        <v>43642.01190972222</v>
      </c>
      <c r="X173" s="82" t="s">
        <v>879</v>
      </c>
      <c r="Y173" s="79"/>
      <c r="Z173" s="79"/>
      <c r="AA173" s="85" t="s">
        <v>1067</v>
      </c>
      <c r="AB173" s="79"/>
      <c r="AC173" s="79" t="b">
        <v>0</v>
      </c>
      <c r="AD173" s="79">
        <v>50</v>
      </c>
      <c r="AE173" s="85" t="s">
        <v>1130</v>
      </c>
      <c r="AF173" s="79" t="b">
        <v>0</v>
      </c>
      <c r="AG173" s="79" t="s">
        <v>1149</v>
      </c>
      <c r="AH173" s="79"/>
      <c r="AI173" s="85" t="s">
        <v>1130</v>
      </c>
      <c r="AJ173" s="79" t="b">
        <v>0</v>
      </c>
      <c r="AK173" s="79">
        <v>1</v>
      </c>
      <c r="AL173" s="85" t="s">
        <v>1130</v>
      </c>
      <c r="AM173" s="79" t="s">
        <v>1153</v>
      </c>
      <c r="AN173" s="79" t="b">
        <v>0</v>
      </c>
      <c r="AO173" s="85" t="s">
        <v>1067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311</v>
      </c>
      <c r="B174" s="64" t="s">
        <v>334</v>
      </c>
      <c r="C174" s="65" t="s">
        <v>3182</v>
      </c>
      <c r="D174" s="66">
        <v>3</v>
      </c>
      <c r="E174" s="67" t="s">
        <v>132</v>
      </c>
      <c r="F174" s="68">
        <v>32</v>
      </c>
      <c r="G174" s="65"/>
      <c r="H174" s="69"/>
      <c r="I174" s="70"/>
      <c r="J174" s="70"/>
      <c r="K174" s="34" t="s">
        <v>65</v>
      </c>
      <c r="L174" s="77">
        <v>174</v>
      </c>
      <c r="M174" s="77"/>
      <c r="N174" s="72"/>
      <c r="O174" s="79" t="s">
        <v>370</v>
      </c>
      <c r="P174" s="81">
        <v>43642.01190972222</v>
      </c>
      <c r="Q174" s="79" t="s">
        <v>504</v>
      </c>
      <c r="R174" s="79"/>
      <c r="S174" s="79"/>
      <c r="T174" s="79" t="s">
        <v>559</v>
      </c>
      <c r="U174" s="82" t="s">
        <v>667</v>
      </c>
      <c r="V174" s="82" t="s">
        <v>667</v>
      </c>
      <c r="W174" s="81">
        <v>43642.01190972222</v>
      </c>
      <c r="X174" s="82" t="s">
        <v>879</v>
      </c>
      <c r="Y174" s="79"/>
      <c r="Z174" s="79"/>
      <c r="AA174" s="85" t="s">
        <v>1067</v>
      </c>
      <c r="AB174" s="79"/>
      <c r="AC174" s="79" t="b">
        <v>0</v>
      </c>
      <c r="AD174" s="79">
        <v>50</v>
      </c>
      <c r="AE174" s="85" t="s">
        <v>1130</v>
      </c>
      <c r="AF174" s="79" t="b">
        <v>0</v>
      </c>
      <c r="AG174" s="79" t="s">
        <v>1149</v>
      </c>
      <c r="AH174" s="79"/>
      <c r="AI174" s="85" t="s">
        <v>1130</v>
      </c>
      <c r="AJ174" s="79" t="b">
        <v>0</v>
      </c>
      <c r="AK174" s="79">
        <v>1</v>
      </c>
      <c r="AL174" s="85" t="s">
        <v>1130</v>
      </c>
      <c r="AM174" s="79" t="s">
        <v>1153</v>
      </c>
      <c r="AN174" s="79" t="b">
        <v>0</v>
      </c>
      <c r="AO174" s="85" t="s">
        <v>1067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311</v>
      </c>
      <c r="B175" s="64" t="s">
        <v>312</v>
      </c>
      <c r="C175" s="65" t="s">
        <v>3182</v>
      </c>
      <c r="D175" s="66">
        <v>3</v>
      </c>
      <c r="E175" s="67" t="s">
        <v>132</v>
      </c>
      <c r="F175" s="68">
        <v>32</v>
      </c>
      <c r="G175" s="65"/>
      <c r="H175" s="69"/>
      <c r="I175" s="70"/>
      <c r="J175" s="70"/>
      <c r="K175" s="34" t="s">
        <v>66</v>
      </c>
      <c r="L175" s="77">
        <v>175</v>
      </c>
      <c r="M175" s="77"/>
      <c r="N175" s="72"/>
      <c r="O175" s="79" t="s">
        <v>370</v>
      </c>
      <c r="P175" s="81">
        <v>43642.01190972222</v>
      </c>
      <c r="Q175" s="79" t="s">
        <v>504</v>
      </c>
      <c r="R175" s="79"/>
      <c r="S175" s="79"/>
      <c r="T175" s="79" t="s">
        <v>559</v>
      </c>
      <c r="U175" s="82" t="s">
        <v>667</v>
      </c>
      <c r="V175" s="82" t="s">
        <v>667</v>
      </c>
      <c r="W175" s="81">
        <v>43642.01190972222</v>
      </c>
      <c r="X175" s="82" t="s">
        <v>879</v>
      </c>
      <c r="Y175" s="79"/>
      <c r="Z175" s="79"/>
      <c r="AA175" s="85" t="s">
        <v>1067</v>
      </c>
      <c r="AB175" s="79"/>
      <c r="AC175" s="79" t="b">
        <v>0</v>
      </c>
      <c r="AD175" s="79">
        <v>50</v>
      </c>
      <c r="AE175" s="85" t="s">
        <v>1130</v>
      </c>
      <c r="AF175" s="79" t="b">
        <v>0</v>
      </c>
      <c r="AG175" s="79" t="s">
        <v>1149</v>
      </c>
      <c r="AH175" s="79"/>
      <c r="AI175" s="85" t="s">
        <v>1130</v>
      </c>
      <c r="AJ175" s="79" t="b">
        <v>0</v>
      </c>
      <c r="AK175" s="79">
        <v>1</v>
      </c>
      <c r="AL175" s="85" t="s">
        <v>1130</v>
      </c>
      <c r="AM175" s="79" t="s">
        <v>1153</v>
      </c>
      <c r="AN175" s="79" t="b">
        <v>0</v>
      </c>
      <c r="AO175" s="85" t="s">
        <v>1067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5.2631578947368425</v>
      </c>
      <c r="BF175" s="48">
        <v>0</v>
      </c>
      <c r="BG175" s="49">
        <v>0</v>
      </c>
      <c r="BH175" s="48">
        <v>0</v>
      </c>
      <c r="BI175" s="49">
        <v>0</v>
      </c>
      <c r="BJ175" s="48">
        <v>18</v>
      </c>
      <c r="BK175" s="49">
        <v>94.73684210526316</v>
      </c>
      <c r="BL175" s="48">
        <v>19</v>
      </c>
    </row>
    <row r="176" spans="1:64" ht="15">
      <c r="A176" s="64" t="s">
        <v>312</v>
      </c>
      <c r="B176" s="64" t="s">
        <v>311</v>
      </c>
      <c r="C176" s="65" t="s">
        <v>3183</v>
      </c>
      <c r="D176" s="66">
        <v>10</v>
      </c>
      <c r="E176" s="67" t="s">
        <v>136</v>
      </c>
      <c r="F176" s="68">
        <v>28.285714285714285</v>
      </c>
      <c r="G176" s="65"/>
      <c r="H176" s="69"/>
      <c r="I176" s="70"/>
      <c r="J176" s="70"/>
      <c r="K176" s="34" t="s">
        <v>66</v>
      </c>
      <c r="L176" s="77">
        <v>176</v>
      </c>
      <c r="M176" s="77"/>
      <c r="N176" s="72"/>
      <c r="O176" s="79" t="s">
        <v>370</v>
      </c>
      <c r="P176" s="81">
        <v>43642.017060185186</v>
      </c>
      <c r="Q176" s="79" t="s">
        <v>505</v>
      </c>
      <c r="R176" s="79"/>
      <c r="S176" s="79"/>
      <c r="T176" s="79" t="s">
        <v>559</v>
      </c>
      <c r="U176" s="79"/>
      <c r="V176" s="82" t="s">
        <v>725</v>
      </c>
      <c r="W176" s="81">
        <v>43642.017060185186</v>
      </c>
      <c r="X176" s="82" t="s">
        <v>880</v>
      </c>
      <c r="Y176" s="79"/>
      <c r="Z176" s="79"/>
      <c r="AA176" s="85" t="s">
        <v>1068</v>
      </c>
      <c r="AB176" s="79"/>
      <c r="AC176" s="79" t="b">
        <v>0</v>
      </c>
      <c r="AD176" s="79">
        <v>0</v>
      </c>
      <c r="AE176" s="85" t="s">
        <v>1130</v>
      </c>
      <c r="AF176" s="79" t="b">
        <v>0</v>
      </c>
      <c r="AG176" s="79" t="s">
        <v>1149</v>
      </c>
      <c r="AH176" s="79"/>
      <c r="AI176" s="85" t="s">
        <v>1130</v>
      </c>
      <c r="AJ176" s="79" t="b">
        <v>0</v>
      </c>
      <c r="AK176" s="79">
        <v>1</v>
      </c>
      <c r="AL176" s="85" t="s">
        <v>1067</v>
      </c>
      <c r="AM176" s="79" t="s">
        <v>1153</v>
      </c>
      <c r="AN176" s="79" t="b">
        <v>0</v>
      </c>
      <c r="AO176" s="85" t="s">
        <v>1067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312</v>
      </c>
      <c r="B177" s="64" t="s">
        <v>311</v>
      </c>
      <c r="C177" s="65" t="s">
        <v>3183</v>
      </c>
      <c r="D177" s="66">
        <v>10</v>
      </c>
      <c r="E177" s="67" t="s">
        <v>136</v>
      </c>
      <c r="F177" s="68">
        <v>28.285714285714285</v>
      </c>
      <c r="G177" s="65"/>
      <c r="H177" s="69"/>
      <c r="I177" s="70"/>
      <c r="J177" s="70"/>
      <c r="K177" s="34" t="s">
        <v>66</v>
      </c>
      <c r="L177" s="77">
        <v>177</v>
      </c>
      <c r="M177" s="77"/>
      <c r="N177" s="72"/>
      <c r="O177" s="79" t="s">
        <v>370</v>
      </c>
      <c r="P177" s="81">
        <v>43642.70523148148</v>
      </c>
      <c r="Q177" s="79" t="s">
        <v>506</v>
      </c>
      <c r="R177" s="79"/>
      <c r="S177" s="79"/>
      <c r="T177" s="79" t="s">
        <v>559</v>
      </c>
      <c r="U177" s="82" t="s">
        <v>668</v>
      </c>
      <c r="V177" s="82" t="s">
        <v>668</v>
      </c>
      <c r="W177" s="81">
        <v>43642.70523148148</v>
      </c>
      <c r="X177" s="82" t="s">
        <v>881</v>
      </c>
      <c r="Y177" s="79"/>
      <c r="Z177" s="79"/>
      <c r="AA177" s="85" t="s">
        <v>1069</v>
      </c>
      <c r="AB177" s="85" t="s">
        <v>1073</v>
      </c>
      <c r="AC177" s="79" t="b">
        <v>0</v>
      </c>
      <c r="AD177" s="79">
        <v>12</v>
      </c>
      <c r="AE177" s="85" t="s">
        <v>1144</v>
      </c>
      <c r="AF177" s="79" t="b">
        <v>0</v>
      </c>
      <c r="AG177" s="79" t="s">
        <v>1149</v>
      </c>
      <c r="AH177" s="79"/>
      <c r="AI177" s="85" t="s">
        <v>1130</v>
      </c>
      <c r="AJ177" s="79" t="b">
        <v>0</v>
      </c>
      <c r="AK177" s="79">
        <v>0</v>
      </c>
      <c r="AL177" s="85" t="s">
        <v>1130</v>
      </c>
      <c r="AM177" s="79" t="s">
        <v>1153</v>
      </c>
      <c r="AN177" s="79" t="b">
        <v>0</v>
      </c>
      <c r="AO177" s="85" t="s">
        <v>1073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312</v>
      </c>
      <c r="B178" s="64" t="s">
        <v>363</v>
      </c>
      <c r="C178" s="65" t="s">
        <v>3182</v>
      </c>
      <c r="D178" s="66">
        <v>3</v>
      </c>
      <c r="E178" s="67" t="s">
        <v>132</v>
      </c>
      <c r="F178" s="68">
        <v>32</v>
      </c>
      <c r="G178" s="65"/>
      <c r="H178" s="69"/>
      <c r="I178" s="70"/>
      <c r="J178" s="70"/>
      <c r="K178" s="34" t="s">
        <v>65</v>
      </c>
      <c r="L178" s="77">
        <v>178</v>
      </c>
      <c r="M178" s="77"/>
      <c r="N178" s="72"/>
      <c r="O178" s="79" t="s">
        <v>370</v>
      </c>
      <c r="P178" s="81">
        <v>43642.70523148148</v>
      </c>
      <c r="Q178" s="79" t="s">
        <v>506</v>
      </c>
      <c r="R178" s="79"/>
      <c r="S178" s="79"/>
      <c r="T178" s="79" t="s">
        <v>559</v>
      </c>
      <c r="U178" s="82" t="s">
        <v>668</v>
      </c>
      <c r="V178" s="82" t="s">
        <v>668</v>
      </c>
      <c r="W178" s="81">
        <v>43642.70523148148</v>
      </c>
      <c r="X178" s="82" t="s">
        <v>881</v>
      </c>
      <c r="Y178" s="79"/>
      <c r="Z178" s="79"/>
      <c r="AA178" s="85" t="s">
        <v>1069</v>
      </c>
      <c r="AB178" s="85" t="s">
        <v>1073</v>
      </c>
      <c r="AC178" s="79" t="b">
        <v>0</v>
      </c>
      <c r="AD178" s="79">
        <v>12</v>
      </c>
      <c r="AE178" s="85" t="s">
        <v>1144</v>
      </c>
      <c r="AF178" s="79" t="b">
        <v>0</v>
      </c>
      <c r="AG178" s="79" t="s">
        <v>1149</v>
      </c>
      <c r="AH178" s="79"/>
      <c r="AI178" s="85" t="s">
        <v>1130</v>
      </c>
      <c r="AJ178" s="79" t="b">
        <v>0</v>
      </c>
      <c r="AK178" s="79">
        <v>0</v>
      </c>
      <c r="AL178" s="85" t="s">
        <v>1130</v>
      </c>
      <c r="AM178" s="79" t="s">
        <v>1153</v>
      </c>
      <c r="AN178" s="79" t="b">
        <v>0</v>
      </c>
      <c r="AO178" s="85" t="s">
        <v>1073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313</v>
      </c>
      <c r="B179" s="64" t="s">
        <v>313</v>
      </c>
      <c r="C179" s="65" t="s">
        <v>3182</v>
      </c>
      <c r="D179" s="66">
        <v>3</v>
      </c>
      <c r="E179" s="67" t="s">
        <v>132</v>
      </c>
      <c r="F179" s="68">
        <v>32</v>
      </c>
      <c r="G179" s="65"/>
      <c r="H179" s="69"/>
      <c r="I179" s="70"/>
      <c r="J179" s="70"/>
      <c r="K179" s="34" t="s">
        <v>65</v>
      </c>
      <c r="L179" s="77">
        <v>179</v>
      </c>
      <c r="M179" s="77"/>
      <c r="N179" s="72"/>
      <c r="O179" s="79" t="s">
        <v>176</v>
      </c>
      <c r="P179" s="81">
        <v>43642.05199074074</v>
      </c>
      <c r="Q179" s="79" t="s">
        <v>508</v>
      </c>
      <c r="R179" s="79"/>
      <c r="S179" s="79"/>
      <c r="T179" s="79" t="s">
        <v>559</v>
      </c>
      <c r="U179" s="82" t="s">
        <v>598</v>
      </c>
      <c r="V179" s="82" t="s">
        <v>598</v>
      </c>
      <c r="W179" s="81">
        <v>43642.05199074074</v>
      </c>
      <c r="X179" s="82" t="s">
        <v>883</v>
      </c>
      <c r="Y179" s="79"/>
      <c r="Z179" s="79"/>
      <c r="AA179" s="85" t="s">
        <v>1071</v>
      </c>
      <c r="AB179" s="79"/>
      <c r="AC179" s="79" t="b">
        <v>0</v>
      </c>
      <c r="AD179" s="79">
        <v>163</v>
      </c>
      <c r="AE179" s="85" t="s">
        <v>1130</v>
      </c>
      <c r="AF179" s="79" t="b">
        <v>0</v>
      </c>
      <c r="AG179" s="79" t="s">
        <v>1149</v>
      </c>
      <c r="AH179" s="79"/>
      <c r="AI179" s="85" t="s">
        <v>1130</v>
      </c>
      <c r="AJ179" s="79" t="b">
        <v>0</v>
      </c>
      <c r="AK179" s="79">
        <v>3</v>
      </c>
      <c r="AL179" s="85" t="s">
        <v>1130</v>
      </c>
      <c r="AM179" s="79" t="s">
        <v>1153</v>
      </c>
      <c r="AN179" s="79" t="b">
        <v>0</v>
      </c>
      <c r="AO179" s="85" t="s">
        <v>1071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33.333333333333336</v>
      </c>
      <c r="BF179" s="48">
        <v>0</v>
      </c>
      <c r="BG179" s="49">
        <v>0</v>
      </c>
      <c r="BH179" s="48">
        <v>0</v>
      </c>
      <c r="BI179" s="49">
        <v>0</v>
      </c>
      <c r="BJ179" s="48">
        <v>2</v>
      </c>
      <c r="BK179" s="49">
        <v>66.66666666666667</v>
      </c>
      <c r="BL179" s="48">
        <v>3</v>
      </c>
    </row>
    <row r="180" spans="1:64" ht="15">
      <c r="A180" s="64" t="s">
        <v>313</v>
      </c>
      <c r="B180" s="64" t="s">
        <v>364</v>
      </c>
      <c r="C180" s="65" t="s">
        <v>3182</v>
      </c>
      <c r="D180" s="66">
        <v>3</v>
      </c>
      <c r="E180" s="67" t="s">
        <v>132</v>
      </c>
      <c r="F180" s="68">
        <v>32</v>
      </c>
      <c r="G180" s="65"/>
      <c r="H180" s="69"/>
      <c r="I180" s="70"/>
      <c r="J180" s="70"/>
      <c r="K180" s="34" t="s">
        <v>65</v>
      </c>
      <c r="L180" s="77">
        <v>180</v>
      </c>
      <c r="M180" s="77"/>
      <c r="N180" s="72"/>
      <c r="O180" s="79" t="s">
        <v>370</v>
      </c>
      <c r="P180" s="81">
        <v>43642.71244212963</v>
      </c>
      <c r="Q180" s="79" t="s">
        <v>509</v>
      </c>
      <c r="R180" s="79"/>
      <c r="S180" s="79"/>
      <c r="T180" s="79" t="s">
        <v>559</v>
      </c>
      <c r="U180" s="82" t="s">
        <v>669</v>
      </c>
      <c r="V180" s="82" t="s">
        <v>669</v>
      </c>
      <c r="W180" s="81">
        <v>43642.71244212963</v>
      </c>
      <c r="X180" s="82" t="s">
        <v>884</v>
      </c>
      <c r="Y180" s="79"/>
      <c r="Z180" s="79"/>
      <c r="AA180" s="85" t="s">
        <v>1072</v>
      </c>
      <c r="AB180" s="79"/>
      <c r="AC180" s="79" t="b">
        <v>0</v>
      </c>
      <c r="AD180" s="79">
        <v>9</v>
      </c>
      <c r="AE180" s="85" t="s">
        <v>1130</v>
      </c>
      <c r="AF180" s="79" t="b">
        <v>0</v>
      </c>
      <c r="AG180" s="79" t="s">
        <v>1149</v>
      </c>
      <c r="AH180" s="79"/>
      <c r="AI180" s="85" t="s">
        <v>1130</v>
      </c>
      <c r="AJ180" s="79" t="b">
        <v>0</v>
      </c>
      <c r="AK180" s="79">
        <v>0</v>
      </c>
      <c r="AL180" s="85" t="s">
        <v>1130</v>
      </c>
      <c r="AM180" s="79" t="s">
        <v>1153</v>
      </c>
      <c r="AN180" s="79" t="b">
        <v>0</v>
      </c>
      <c r="AO180" s="85" t="s">
        <v>1072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4</v>
      </c>
      <c r="BD180" s="48">
        <v>0</v>
      </c>
      <c r="BE180" s="49">
        <v>0</v>
      </c>
      <c r="BF180" s="48">
        <v>0</v>
      </c>
      <c r="BG180" s="49">
        <v>0</v>
      </c>
      <c r="BH180" s="48">
        <v>0</v>
      </c>
      <c r="BI180" s="49">
        <v>0</v>
      </c>
      <c r="BJ180" s="48">
        <v>7</v>
      </c>
      <c r="BK180" s="49">
        <v>100</v>
      </c>
      <c r="BL180" s="48">
        <v>7</v>
      </c>
    </row>
    <row r="181" spans="1:64" ht="15">
      <c r="A181" s="64" t="s">
        <v>312</v>
      </c>
      <c r="B181" s="64" t="s">
        <v>313</v>
      </c>
      <c r="C181" s="65" t="s">
        <v>3182</v>
      </c>
      <c r="D181" s="66">
        <v>3</v>
      </c>
      <c r="E181" s="67" t="s">
        <v>132</v>
      </c>
      <c r="F181" s="68">
        <v>32</v>
      </c>
      <c r="G181" s="65"/>
      <c r="H181" s="69"/>
      <c r="I181" s="70"/>
      <c r="J181" s="70"/>
      <c r="K181" s="34" t="s">
        <v>65</v>
      </c>
      <c r="L181" s="77">
        <v>181</v>
      </c>
      <c r="M181" s="77"/>
      <c r="N181" s="72"/>
      <c r="O181" s="79" t="s">
        <v>370</v>
      </c>
      <c r="P181" s="81">
        <v>43642.70523148148</v>
      </c>
      <c r="Q181" s="79" t="s">
        <v>506</v>
      </c>
      <c r="R181" s="79"/>
      <c r="S181" s="79"/>
      <c r="T181" s="79" t="s">
        <v>559</v>
      </c>
      <c r="U181" s="82" t="s">
        <v>668</v>
      </c>
      <c r="V181" s="82" t="s">
        <v>668</v>
      </c>
      <c r="W181" s="81">
        <v>43642.70523148148</v>
      </c>
      <c r="X181" s="82" t="s">
        <v>881</v>
      </c>
      <c r="Y181" s="79"/>
      <c r="Z181" s="79"/>
      <c r="AA181" s="85" t="s">
        <v>1069</v>
      </c>
      <c r="AB181" s="85" t="s">
        <v>1073</v>
      </c>
      <c r="AC181" s="79" t="b">
        <v>0</v>
      </c>
      <c r="AD181" s="79">
        <v>12</v>
      </c>
      <c r="AE181" s="85" t="s">
        <v>1144</v>
      </c>
      <c r="AF181" s="79" t="b">
        <v>0</v>
      </c>
      <c r="AG181" s="79" t="s">
        <v>1149</v>
      </c>
      <c r="AH181" s="79"/>
      <c r="AI181" s="85" t="s">
        <v>1130</v>
      </c>
      <c r="AJ181" s="79" t="b">
        <v>0</v>
      </c>
      <c r="AK181" s="79">
        <v>0</v>
      </c>
      <c r="AL181" s="85" t="s">
        <v>1130</v>
      </c>
      <c r="AM181" s="79" t="s">
        <v>1153</v>
      </c>
      <c r="AN181" s="79" t="b">
        <v>0</v>
      </c>
      <c r="AO181" s="85" t="s">
        <v>1073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312</v>
      </c>
      <c r="B182" s="64" t="s">
        <v>365</v>
      </c>
      <c r="C182" s="65" t="s">
        <v>3182</v>
      </c>
      <c r="D182" s="66">
        <v>3</v>
      </c>
      <c r="E182" s="67" t="s">
        <v>132</v>
      </c>
      <c r="F182" s="68">
        <v>32</v>
      </c>
      <c r="G182" s="65"/>
      <c r="H182" s="69"/>
      <c r="I182" s="70"/>
      <c r="J182" s="70"/>
      <c r="K182" s="34" t="s">
        <v>65</v>
      </c>
      <c r="L182" s="77">
        <v>182</v>
      </c>
      <c r="M182" s="77"/>
      <c r="N182" s="72"/>
      <c r="O182" s="79" t="s">
        <v>370</v>
      </c>
      <c r="P182" s="81">
        <v>43642.70523148148</v>
      </c>
      <c r="Q182" s="79" t="s">
        <v>506</v>
      </c>
      <c r="R182" s="79"/>
      <c r="S182" s="79"/>
      <c r="T182" s="79" t="s">
        <v>559</v>
      </c>
      <c r="U182" s="82" t="s">
        <v>668</v>
      </c>
      <c r="V182" s="82" t="s">
        <v>668</v>
      </c>
      <c r="W182" s="81">
        <v>43642.70523148148</v>
      </c>
      <c r="X182" s="82" t="s">
        <v>881</v>
      </c>
      <c r="Y182" s="79"/>
      <c r="Z182" s="79"/>
      <c r="AA182" s="85" t="s">
        <v>1069</v>
      </c>
      <c r="AB182" s="85" t="s">
        <v>1073</v>
      </c>
      <c r="AC182" s="79" t="b">
        <v>0</v>
      </c>
      <c r="AD182" s="79">
        <v>12</v>
      </c>
      <c r="AE182" s="85" t="s">
        <v>1144</v>
      </c>
      <c r="AF182" s="79" t="b">
        <v>0</v>
      </c>
      <c r="AG182" s="79" t="s">
        <v>1149</v>
      </c>
      <c r="AH182" s="79"/>
      <c r="AI182" s="85" t="s">
        <v>1130</v>
      </c>
      <c r="AJ182" s="79" t="b">
        <v>0</v>
      </c>
      <c r="AK182" s="79">
        <v>0</v>
      </c>
      <c r="AL182" s="85" t="s">
        <v>1130</v>
      </c>
      <c r="AM182" s="79" t="s">
        <v>1153</v>
      </c>
      <c r="AN182" s="79" t="b">
        <v>0</v>
      </c>
      <c r="AO182" s="85" t="s">
        <v>1073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22</v>
      </c>
      <c r="BK182" s="49">
        <v>100</v>
      </c>
      <c r="BL182" s="48">
        <v>22</v>
      </c>
    </row>
    <row r="183" spans="1:64" ht="15">
      <c r="A183" s="64" t="s">
        <v>312</v>
      </c>
      <c r="B183" s="64" t="s">
        <v>336</v>
      </c>
      <c r="C183" s="65" t="s">
        <v>3182</v>
      </c>
      <c r="D183" s="66">
        <v>3</v>
      </c>
      <c r="E183" s="67" t="s">
        <v>132</v>
      </c>
      <c r="F183" s="68">
        <v>32</v>
      </c>
      <c r="G183" s="65"/>
      <c r="H183" s="69"/>
      <c r="I183" s="70"/>
      <c r="J183" s="70"/>
      <c r="K183" s="34" t="s">
        <v>65</v>
      </c>
      <c r="L183" s="77">
        <v>183</v>
      </c>
      <c r="M183" s="77"/>
      <c r="N183" s="72"/>
      <c r="O183" s="79" t="s">
        <v>370</v>
      </c>
      <c r="P183" s="81">
        <v>43642.70523148148</v>
      </c>
      <c r="Q183" s="79" t="s">
        <v>506</v>
      </c>
      <c r="R183" s="79"/>
      <c r="S183" s="79"/>
      <c r="T183" s="79" t="s">
        <v>559</v>
      </c>
      <c r="U183" s="82" t="s">
        <v>668</v>
      </c>
      <c r="V183" s="82" t="s">
        <v>668</v>
      </c>
      <c r="W183" s="81">
        <v>43642.70523148148</v>
      </c>
      <c r="X183" s="82" t="s">
        <v>881</v>
      </c>
      <c r="Y183" s="79"/>
      <c r="Z183" s="79"/>
      <c r="AA183" s="85" t="s">
        <v>1069</v>
      </c>
      <c r="AB183" s="85" t="s">
        <v>1073</v>
      </c>
      <c r="AC183" s="79" t="b">
        <v>0</v>
      </c>
      <c r="AD183" s="79">
        <v>12</v>
      </c>
      <c r="AE183" s="85" t="s">
        <v>1144</v>
      </c>
      <c r="AF183" s="79" t="b">
        <v>0</v>
      </c>
      <c r="AG183" s="79" t="s">
        <v>1149</v>
      </c>
      <c r="AH183" s="79"/>
      <c r="AI183" s="85" t="s">
        <v>1130</v>
      </c>
      <c r="AJ183" s="79" t="b">
        <v>0</v>
      </c>
      <c r="AK183" s="79">
        <v>0</v>
      </c>
      <c r="AL183" s="85" t="s">
        <v>1130</v>
      </c>
      <c r="AM183" s="79" t="s">
        <v>1153</v>
      </c>
      <c r="AN183" s="79" t="b">
        <v>0</v>
      </c>
      <c r="AO183" s="85" t="s">
        <v>1073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312</v>
      </c>
      <c r="B184" s="64" t="s">
        <v>334</v>
      </c>
      <c r="C184" s="65" t="s">
        <v>3182</v>
      </c>
      <c r="D184" s="66">
        <v>3</v>
      </c>
      <c r="E184" s="67" t="s">
        <v>132</v>
      </c>
      <c r="F184" s="68">
        <v>32</v>
      </c>
      <c r="G184" s="65"/>
      <c r="H184" s="69"/>
      <c r="I184" s="70"/>
      <c r="J184" s="70"/>
      <c r="K184" s="34" t="s">
        <v>65</v>
      </c>
      <c r="L184" s="77">
        <v>184</v>
      </c>
      <c r="M184" s="77"/>
      <c r="N184" s="72"/>
      <c r="O184" s="79" t="s">
        <v>370</v>
      </c>
      <c r="P184" s="81">
        <v>43642.70523148148</v>
      </c>
      <c r="Q184" s="79" t="s">
        <v>506</v>
      </c>
      <c r="R184" s="79"/>
      <c r="S184" s="79"/>
      <c r="T184" s="79" t="s">
        <v>559</v>
      </c>
      <c r="U184" s="82" t="s">
        <v>668</v>
      </c>
      <c r="V184" s="82" t="s">
        <v>668</v>
      </c>
      <c r="W184" s="81">
        <v>43642.70523148148</v>
      </c>
      <c r="X184" s="82" t="s">
        <v>881</v>
      </c>
      <c r="Y184" s="79"/>
      <c r="Z184" s="79"/>
      <c r="AA184" s="85" t="s">
        <v>1069</v>
      </c>
      <c r="AB184" s="85" t="s">
        <v>1073</v>
      </c>
      <c r="AC184" s="79" t="b">
        <v>0</v>
      </c>
      <c r="AD184" s="79">
        <v>12</v>
      </c>
      <c r="AE184" s="85" t="s">
        <v>1144</v>
      </c>
      <c r="AF184" s="79" t="b">
        <v>0</v>
      </c>
      <c r="AG184" s="79" t="s">
        <v>1149</v>
      </c>
      <c r="AH184" s="79"/>
      <c r="AI184" s="85" t="s">
        <v>1130</v>
      </c>
      <c r="AJ184" s="79" t="b">
        <v>0</v>
      </c>
      <c r="AK184" s="79">
        <v>0</v>
      </c>
      <c r="AL184" s="85" t="s">
        <v>1130</v>
      </c>
      <c r="AM184" s="79" t="s">
        <v>1153</v>
      </c>
      <c r="AN184" s="79" t="b">
        <v>0</v>
      </c>
      <c r="AO184" s="85" t="s">
        <v>1073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312</v>
      </c>
      <c r="B185" s="64" t="s">
        <v>312</v>
      </c>
      <c r="C185" s="65" t="s">
        <v>3182</v>
      </c>
      <c r="D185" s="66">
        <v>3</v>
      </c>
      <c r="E185" s="67" t="s">
        <v>132</v>
      </c>
      <c r="F185" s="68">
        <v>32</v>
      </c>
      <c r="G185" s="65"/>
      <c r="H185" s="69"/>
      <c r="I185" s="70"/>
      <c r="J185" s="70"/>
      <c r="K185" s="34" t="s">
        <v>65</v>
      </c>
      <c r="L185" s="77">
        <v>185</v>
      </c>
      <c r="M185" s="77"/>
      <c r="N185" s="72"/>
      <c r="O185" s="79" t="s">
        <v>176</v>
      </c>
      <c r="P185" s="81">
        <v>43642.70423611111</v>
      </c>
      <c r="Q185" s="79" t="s">
        <v>510</v>
      </c>
      <c r="R185" s="79"/>
      <c r="S185" s="79"/>
      <c r="T185" s="79" t="s">
        <v>559</v>
      </c>
      <c r="U185" s="82" t="s">
        <v>670</v>
      </c>
      <c r="V185" s="82" t="s">
        <v>670</v>
      </c>
      <c r="W185" s="81">
        <v>43642.70423611111</v>
      </c>
      <c r="X185" s="82" t="s">
        <v>885</v>
      </c>
      <c r="Y185" s="79"/>
      <c r="Z185" s="79"/>
      <c r="AA185" s="85" t="s">
        <v>1073</v>
      </c>
      <c r="AB185" s="79"/>
      <c r="AC185" s="79" t="b">
        <v>0</v>
      </c>
      <c r="AD185" s="79">
        <v>12</v>
      </c>
      <c r="AE185" s="85" t="s">
        <v>1130</v>
      </c>
      <c r="AF185" s="79" t="b">
        <v>0</v>
      </c>
      <c r="AG185" s="79" t="s">
        <v>1149</v>
      </c>
      <c r="AH185" s="79"/>
      <c r="AI185" s="85" t="s">
        <v>1130</v>
      </c>
      <c r="AJ185" s="79" t="b">
        <v>0</v>
      </c>
      <c r="AK185" s="79">
        <v>0</v>
      </c>
      <c r="AL185" s="85" t="s">
        <v>1130</v>
      </c>
      <c r="AM185" s="79" t="s">
        <v>1153</v>
      </c>
      <c r="AN185" s="79" t="b">
        <v>0</v>
      </c>
      <c r="AO185" s="85" t="s">
        <v>1073</v>
      </c>
      <c r="AP185" s="79" t="s">
        <v>176</v>
      </c>
      <c r="AQ185" s="79">
        <v>0</v>
      </c>
      <c r="AR185" s="79">
        <v>0</v>
      </c>
      <c r="AS185" s="79" t="s">
        <v>1171</v>
      </c>
      <c r="AT185" s="79"/>
      <c r="AU185" s="79"/>
      <c r="AV185" s="79" t="s">
        <v>1188</v>
      </c>
      <c r="AW185" s="79" t="s">
        <v>1201</v>
      </c>
      <c r="AX185" s="79" t="s">
        <v>1188</v>
      </c>
      <c r="AY185" s="79" t="s">
        <v>1217</v>
      </c>
      <c r="AZ185" s="82" t="s">
        <v>1223</v>
      </c>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4</v>
      </c>
      <c r="BK185" s="49">
        <v>100</v>
      </c>
      <c r="BL185" s="48">
        <v>4</v>
      </c>
    </row>
    <row r="186" spans="1:64" ht="15">
      <c r="A186" s="64" t="s">
        <v>312</v>
      </c>
      <c r="B186" s="64" t="s">
        <v>357</v>
      </c>
      <c r="C186" s="65" t="s">
        <v>3182</v>
      </c>
      <c r="D186" s="66">
        <v>3</v>
      </c>
      <c r="E186" s="67" t="s">
        <v>132</v>
      </c>
      <c r="F186" s="68">
        <v>32</v>
      </c>
      <c r="G186" s="65"/>
      <c r="H186" s="69"/>
      <c r="I186" s="70"/>
      <c r="J186" s="70"/>
      <c r="K186" s="34" t="s">
        <v>65</v>
      </c>
      <c r="L186" s="77">
        <v>186</v>
      </c>
      <c r="M186" s="77"/>
      <c r="N186" s="72"/>
      <c r="O186" s="79" t="s">
        <v>370</v>
      </c>
      <c r="P186" s="81">
        <v>43642.71009259259</v>
      </c>
      <c r="Q186" s="79" t="s">
        <v>503</v>
      </c>
      <c r="R186" s="79"/>
      <c r="S186" s="79"/>
      <c r="T186" s="79"/>
      <c r="U186" s="79"/>
      <c r="V186" s="82" t="s">
        <v>725</v>
      </c>
      <c r="W186" s="81">
        <v>43642.71009259259</v>
      </c>
      <c r="X186" s="82" t="s">
        <v>886</v>
      </c>
      <c r="Y186" s="79"/>
      <c r="Z186" s="79"/>
      <c r="AA186" s="85" t="s">
        <v>1074</v>
      </c>
      <c r="AB186" s="79"/>
      <c r="AC186" s="79" t="b">
        <v>0</v>
      </c>
      <c r="AD186" s="79">
        <v>0</v>
      </c>
      <c r="AE186" s="85" t="s">
        <v>1130</v>
      </c>
      <c r="AF186" s="79" t="b">
        <v>0</v>
      </c>
      <c r="AG186" s="79" t="s">
        <v>1149</v>
      </c>
      <c r="AH186" s="79"/>
      <c r="AI186" s="85" t="s">
        <v>1130</v>
      </c>
      <c r="AJ186" s="79" t="b">
        <v>0</v>
      </c>
      <c r="AK186" s="79">
        <v>4</v>
      </c>
      <c r="AL186" s="85" t="s">
        <v>1106</v>
      </c>
      <c r="AM186" s="79" t="s">
        <v>1153</v>
      </c>
      <c r="AN186" s="79" t="b">
        <v>0</v>
      </c>
      <c r="AO186" s="85" t="s">
        <v>1106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7</v>
      </c>
      <c r="BD186" s="48"/>
      <c r="BE186" s="49"/>
      <c r="BF186" s="48"/>
      <c r="BG186" s="49"/>
      <c r="BH186" s="48"/>
      <c r="BI186" s="49"/>
      <c r="BJ186" s="48"/>
      <c r="BK186" s="49"/>
      <c r="BL186" s="48"/>
    </row>
    <row r="187" spans="1:64" ht="15">
      <c r="A187" s="64" t="s">
        <v>312</v>
      </c>
      <c r="B187" s="64" t="s">
        <v>358</v>
      </c>
      <c r="C187" s="65" t="s">
        <v>3182</v>
      </c>
      <c r="D187" s="66">
        <v>3</v>
      </c>
      <c r="E187" s="67" t="s">
        <v>132</v>
      </c>
      <c r="F187" s="68">
        <v>32</v>
      </c>
      <c r="G187" s="65"/>
      <c r="H187" s="69"/>
      <c r="I187" s="70"/>
      <c r="J187" s="70"/>
      <c r="K187" s="34" t="s">
        <v>65</v>
      </c>
      <c r="L187" s="77">
        <v>187</v>
      </c>
      <c r="M187" s="77"/>
      <c r="N187" s="72"/>
      <c r="O187" s="79" t="s">
        <v>370</v>
      </c>
      <c r="P187" s="81">
        <v>43642.71009259259</v>
      </c>
      <c r="Q187" s="79" t="s">
        <v>503</v>
      </c>
      <c r="R187" s="79"/>
      <c r="S187" s="79"/>
      <c r="T187" s="79"/>
      <c r="U187" s="79"/>
      <c r="V187" s="82" t="s">
        <v>725</v>
      </c>
      <c r="W187" s="81">
        <v>43642.71009259259</v>
      </c>
      <c r="X187" s="82" t="s">
        <v>886</v>
      </c>
      <c r="Y187" s="79"/>
      <c r="Z187" s="79"/>
      <c r="AA187" s="85" t="s">
        <v>1074</v>
      </c>
      <c r="AB187" s="79"/>
      <c r="AC187" s="79" t="b">
        <v>0</v>
      </c>
      <c r="AD187" s="79">
        <v>0</v>
      </c>
      <c r="AE187" s="85" t="s">
        <v>1130</v>
      </c>
      <c r="AF187" s="79" t="b">
        <v>0</v>
      </c>
      <c r="AG187" s="79" t="s">
        <v>1149</v>
      </c>
      <c r="AH187" s="79"/>
      <c r="AI187" s="85" t="s">
        <v>1130</v>
      </c>
      <c r="AJ187" s="79" t="b">
        <v>0</v>
      </c>
      <c r="AK187" s="79">
        <v>4</v>
      </c>
      <c r="AL187" s="85" t="s">
        <v>1106</v>
      </c>
      <c r="AM187" s="79" t="s">
        <v>1153</v>
      </c>
      <c r="AN187" s="79" t="b">
        <v>0</v>
      </c>
      <c r="AO187" s="85" t="s">
        <v>1106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7</v>
      </c>
      <c r="BD187" s="48"/>
      <c r="BE187" s="49"/>
      <c r="BF187" s="48"/>
      <c r="BG187" s="49"/>
      <c r="BH187" s="48"/>
      <c r="BI187" s="49"/>
      <c r="BJ187" s="48"/>
      <c r="BK187" s="49"/>
      <c r="BL187" s="48"/>
    </row>
    <row r="188" spans="1:64" ht="15">
      <c r="A188" s="64" t="s">
        <v>312</v>
      </c>
      <c r="B188" s="64" t="s">
        <v>359</v>
      </c>
      <c r="C188" s="65" t="s">
        <v>3182</v>
      </c>
      <c r="D188" s="66">
        <v>3</v>
      </c>
      <c r="E188" s="67" t="s">
        <v>132</v>
      </c>
      <c r="F188" s="68">
        <v>32</v>
      </c>
      <c r="G188" s="65"/>
      <c r="H188" s="69"/>
      <c r="I188" s="70"/>
      <c r="J188" s="70"/>
      <c r="K188" s="34" t="s">
        <v>65</v>
      </c>
      <c r="L188" s="77">
        <v>188</v>
      </c>
      <c r="M188" s="77"/>
      <c r="N188" s="72"/>
      <c r="O188" s="79" t="s">
        <v>370</v>
      </c>
      <c r="P188" s="81">
        <v>43642.71009259259</v>
      </c>
      <c r="Q188" s="79" t="s">
        <v>503</v>
      </c>
      <c r="R188" s="79"/>
      <c r="S188" s="79"/>
      <c r="T188" s="79"/>
      <c r="U188" s="79"/>
      <c r="V188" s="82" t="s">
        <v>725</v>
      </c>
      <c r="W188" s="81">
        <v>43642.71009259259</v>
      </c>
      <c r="X188" s="82" t="s">
        <v>886</v>
      </c>
      <c r="Y188" s="79"/>
      <c r="Z188" s="79"/>
      <c r="AA188" s="85" t="s">
        <v>1074</v>
      </c>
      <c r="AB188" s="79"/>
      <c r="AC188" s="79" t="b">
        <v>0</v>
      </c>
      <c r="AD188" s="79">
        <v>0</v>
      </c>
      <c r="AE188" s="85" t="s">
        <v>1130</v>
      </c>
      <c r="AF188" s="79" t="b">
        <v>0</v>
      </c>
      <c r="AG188" s="79" t="s">
        <v>1149</v>
      </c>
      <c r="AH188" s="79"/>
      <c r="AI188" s="85" t="s">
        <v>1130</v>
      </c>
      <c r="AJ188" s="79" t="b">
        <v>0</v>
      </c>
      <c r="AK188" s="79">
        <v>4</v>
      </c>
      <c r="AL188" s="85" t="s">
        <v>1106</v>
      </c>
      <c r="AM188" s="79" t="s">
        <v>1153</v>
      </c>
      <c r="AN188" s="79" t="b">
        <v>0</v>
      </c>
      <c r="AO188" s="85" t="s">
        <v>1106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7</v>
      </c>
      <c r="BD188" s="48"/>
      <c r="BE188" s="49"/>
      <c r="BF188" s="48"/>
      <c r="BG188" s="49"/>
      <c r="BH188" s="48"/>
      <c r="BI188" s="49"/>
      <c r="BJ188" s="48"/>
      <c r="BK188" s="49"/>
      <c r="BL188" s="48"/>
    </row>
    <row r="189" spans="1:64" ht="15">
      <c r="A189" s="64" t="s">
        <v>312</v>
      </c>
      <c r="B189" s="64" t="s">
        <v>360</v>
      </c>
      <c r="C189" s="65" t="s">
        <v>3182</v>
      </c>
      <c r="D189" s="66">
        <v>3</v>
      </c>
      <c r="E189" s="67" t="s">
        <v>132</v>
      </c>
      <c r="F189" s="68">
        <v>32</v>
      </c>
      <c r="G189" s="65"/>
      <c r="H189" s="69"/>
      <c r="I189" s="70"/>
      <c r="J189" s="70"/>
      <c r="K189" s="34" t="s">
        <v>65</v>
      </c>
      <c r="L189" s="77">
        <v>189</v>
      </c>
      <c r="M189" s="77"/>
      <c r="N189" s="72"/>
      <c r="O189" s="79" t="s">
        <v>370</v>
      </c>
      <c r="P189" s="81">
        <v>43642.71009259259</v>
      </c>
      <c r="Q189" s="79" t="s">
        <v>503</v>
      </c>
      <c r="R189" s="79"/>
      <c r="S189" s="79"/>
      <c r="T189" s="79"/>
      <c r="U189" s="79"/>
      <c r="V189" s="82" t="s">
        <v>725</v>
      </c>
      <c r="W189" s="81">
        <v>43642.71009259259</v>
      </c>
      <c r="X189" s="82" t="s">
        <v>886</v>
      </c>
      <c r="Y189" s="79"/>
      <c r="Z189" s="79"/>
      <c r="AA189" s="85" t="s">
        <v>1074</v>
      </c>
      <c r="AB189" s="79"/>
      <c r="AC189" s="79" t="b">
        <v>0</v>
      </c>
      <c r="AD189" s="79">
        <v>0</v>
      </c>
      <c r="AE189" s="85" t="s">
        <v>1130</v>
      </c>
      <c r="AF189" s="79" t="b">
        <v>0</v>
      </c>
      <c r="AG189" s="79" t="s">
        <v>1149</v>
      </c>
      <c r="AH189" s="79"/>
      <c r="AI189" s="85" t="s">
        <v>1130</v>
      </c>
      <c r="AJ189" s="79" t="b">
        <v>0</v>
      </c>
      <c r="AK189" s="79">
        <v>4</v>
      </c>
      <c r="AL189" s="85" t="s">
        <v>1106</v>
      </c>
      <c r="AM189" s="79" t="s">
        <v>1153</v>
      </c>
      <c r="AN189" s="79" t="b">
        <v>0</v>
      </c>
      <c r="AO189" s="85" t="s">
        <v>1106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7</v>
      </c>
      <c r="BD189" s="48"/>
      <c r="BE189" s="49"/>
      <c r="BF189" s="48"/>
      <c r="BG189" s="49"/>
      <c r="BH189" s="48"/>
      <c r="BI189" s="49"/>
      <c r="BJ189" s="48"/>
      <c r="BK189" s="49"/>
      <c r="BL189" s="48"/>
    </row>
    <row r="190" spans="1:64" ht="15">
      <c r="A190" s="64" t="s">
        <v>312</v>
      </c>
      <c r="B190" s="64" t="s">
        <v>338</v>
      </c>
      <c r="C190" s="65" t="s">
        <v>3182</v>
      </c>
      <c r="D190" s="66">
        <v>3</v>
      </c>
      <c r="E190" s="67" t="s">
        <v>132</v>
      </c>
      <c r="F190" s="68">
        <v>32</v>
      </c>
      <c r="G190" s="65"/>
      <c r="H190" s="69"/>
      <c r="I190" s="70"/>
      <c r="J190" s="70"/>
      <c r="K190" s="34" t="s">
        <v>65</v>
      </c>
      <c r="L190" s="77">
        <v>190</v>
      </c>
      <c r="M190" s="77"/>
      <c r="N190" s="72"/>
      <c r="O190" s="79" t="s">
        <v>370</v>
      </c>
      <c r="P190" s="81">
        <v>43642.71009259259</v>
      </c>
      <c r="Q190" s="79" t="s">
        <v>503</v>
      </c>
      <c r="R190" s="79"/>
      <c r="S190" s="79"/>
      <c r="T190" s="79"/>
      <c r="U190" s="79"/>
      <c r="V190" s="82" t="s">
        <v>725</v>
      </c>
      <c r="W190" s="81">
        <v>43642.71009259259</v>
      </c>
      <c r="X190" s="82" t="s">
        <v>886</v>
      </c>
      <c r="Y190" s="79"/>
      <c r="Z190" s="79"/>
      <c r="AA190" s="85" t="s">
        <v>1074</v>
      </c>
      <c r="AB190" s="79"/>
      <c r="AC190" s="79" t="b">
        <v>0</v>
      </c>
      <c r="AD190" s="79">
        <v>0</v>
      </c>
      <c r="AE190" s="85" t="s">
        <v>1130</v>
      </c>
      <c r="AF190" s="79" t="b">
        <v>0</v>
      </c>
      <c r="AG190" s="79" t="s">
        <v>1149</v>
      </c>
      <c r="AH190" s="79"/>
      <c r="AI190" s="85" t="s">
        <v>1130</v>
      </c>
      <c r="AJ190" s="79" t="b">
        <v>0</v>
      </c>
      <c r="AK190" s="79">
        <v>4</v>
      </c>
      <c r="AL190" s="85" t="s">
        <v>1106</v>
      </c>
      <c r="AM190" s="79" t="s">
        <v>1153</v>
      </c>
      <c r="AN190" s="79" t="b">
        <v>0</v>
      </c>
      <c r="AO190" s="85" t="s">
        <v>1106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6</v>
      </c>
      <c r="BD190" s="48"/>
      <c r="BE190" s="49"/>
      <c r="BF190" s="48"/>
      <c r="BG190" s="49"/>
      <c r="BH190" s="48"/>
      <c r="BI190" s="49"/>
      <c r="BJ190" s="48"/>
      <c r="BK190" s="49"/>
      <c r="BL190" s="48"/>
    </row>
    <row r="191" spans="1:64" ht="15">
      <c r="A191" s="64" t="s">
        <v>312</v>
      </c>
      <c r="B191" s="64" t="s">
        <v>325</v>
      </c>
      <c r="C191" s="65" t="s">
        <v>3182</v>
      </c>
      <c r="D191" s="66">
        <v>3</v>
      </c>
      <c r="E191" s="67" t="s">
        <v>132</v>
      </c>
      <c r="F191" s="68">
        <v>32</v>
      </c>
      <c r="G191" s="65"/>
      <c r="H191" s="69"/>
      <c r="I191" s="70"/>
      <c r="J191" s="70"/>
      <c r="K191" s="34" t="s">
        <v>65</v>
      </c>
      <c r="L191" s="77">
        <v>191</v>
      </c>
      <c r="M191" s="77"/>
      <c r="N191" s="72"/>
      <c r="O191" s="79" t="s">
        <v>370</v>
      </c>
      <c r="P191" s="81">
        <v>43642.71009259259</v>
      </c>
      <c r="Q191" s="79" t="s">
        <v>503</v>
      </c>
      <c r="R191" s="79"/>
      <c r="S191" s="79"/>
      <c r="T191" s="79"/>
      <c r="U191" s="79"/>
      <c r="V191" s="82" t="s">
        <v>725</v>
      </c>
      <c r="W191" s="81">
        <v>43642.71009259259</v>
      </c>
      <c r="X191" s="82" t="s">
        <v>886</v>
      </c>
      <c r="Y191" s="79"/>
      <c r="Z191" s="79"/>
      <c r="AA191" s="85" t="s">
        <v>1074</v>
      </c>
      <c r="AB191" s="79"/>
      <c r="AC191" s="79" t="b">
        <v>0</v>
      </c>
      <c r="AD191" s="79">
        <v>0</v>
      </c>
      <c r="AE191" s="85" t="s">
        <v>1130</v>
      </c>
      <c r="AF191" s="79" t="b">
        <v>0</v>
      </c>
      <c r="AG191" s="79" t="s">
        <v>1149</v>
      </c>
      <c r="AH191" s="79"/>
      <c r="AI191" s="85" t="s">
        <v>1130</v>
      </c>
      <c r="AJ191" s="79" t="b">
        <v>0</v>
      </c>
      <c r="AK191" s="79">
        <v>4</v>
      </c>
      <c r="AL191" s="85" t="s">
        <v>1106</v>
      </c>
      <c r="AM191" s="79" t="s">
        <v>1153</v>
      </c>
      <c r="AN191" s="79" t="b">
        <v>0</v>
      </c>
      <c r="AO191" s="85" t="s">
        <v>1106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7</v>
      </c>
      <c r="BD191" s="48">
        <v>1</v>
      </c>
      <c r="BE191" s="49">
        <v>5</v>
      </c>
      <c r="BF191" s="48">
        <v>0</v>
      </c>
      <c r="BG191" s="49">
        <v>0</v>
      </c>
      <c r="BH191" s="48">
        <v>0</v>
      </c>
      <c r="BI191" s="49">
        <v>0</v>
      </c>
      <c r="BJ191" s="48">
        <v>19</v>
      </c>
      <c r="BK191" s="49">
        <v>95</v>
      </c>
      <c r="BL191" s="48">
        <v>20</v>
      </c>
    </row>
    <row r="192" spans="1:64" ht="15">
      <c r="A192" s="64" t="s">
        <v>312</v>
      </c>
      <c r="B192" s="64" t="s">
        <v>366</v>
      </c>
      <c r="C192" s="65" t="s">
        <v>3182</v>
      </c>
      <c r="D192" s="66">
        <v>3</v>
      </c>
      <c r="E192" s="67" t="s">
        <v>132</v>
      </c>
      <c r="F192" s="68">
        <v>32</v>
      </c>
      <c r="G192" s="65"/>
      <c r="H192" s="69"/>
      <c r="I192" s="70"/>
      <c r="J192" s="70"/>
      <c r="K192" s="34" t="s">
        <v>65</v>
      </c>
      <c r="L192" s="77">
        <v>192</v>
      </c>
      <c r="M192" s="77"/>
      <c r="N192" s="72"/>
      <c r="O192" s="79" t="s">
        <v>370</v>
      </c>
      <c r="P192" s="81">
        <v>43642.71681712963</v>
      </c>
      <c r="Q192" s="79" t="s">
        <v>511</v>
      </c>
      <c r="R192" s="79"/>
      <c r="S192" s="79"/>
      <c r="T192" s="79" t="s">
        <v>559</v>
      </c>
      <c r="U192" s="79"/>
      <c r="V192" s="82" t="s">
        <v>725</v>
      </c>
      <c r="W192" s="81">
        <v>43642.71681712963</v>
      </c>
      <c r="X192" s="82" t="s">
        <v>887</v>
      </c>
      <c r="Y192" s="79"/>
      <c r="Z192" s="79"/>
      <c r="AA192" s="85" t="s">
        <v>1075</v>
      </c>
      <c r="AB192" s="79"/>
      <c r="AC192" s="79" t="b">
        <v>0</v>
      </c>
      <c r="AD192" s="79">
        <v>0</v>
      </c>
      <c r="AE192" s="85" t="s">
        <v>1130</v>
      </c>
      <c r="AF192" s="79" t="b">
        <v>0</v>
      </c>
      <c r="AG192" s="79" t="s">
        <v>1149</v>
      </c>
      <c r="AH192" s="79"/>
      <c r="AI192" s="85" t="s">
        <v>1130</v>
      </c>
      <c r="AJ192" s="79" t="b">
        <v>0</v>
      </c>
      <c r="AK192" s="79">
        <v>2</v>
      </c>
      <c r="AL192" s="85" t="s">
        <v>1064</v>
      </c>
      <c r="AM192" s="79" t="s">
        <v>1153</v>
      </c>
      <c r="AN192" s="79" t="b">
        <v>0</v>
      </c>
      <c r="AO192" s="85" t="s">
        <v>1064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4</v>
      </c>
      <c r="BD192" s="48"/>
      <c r="BE192" s="49"/>
      <c r="BF192" s="48"/>
      <c r="BG192" s="49"/>
      <c r="BH192" s="48"/>
      <c r="BI192" s="49"/>
      <c r="BJ192" s="48"/>
      <c r="BK192" s="49"/>
      <c r="BL192" s="48"/>
    </row>
    <row r="193" spans="1:64" ht="15">
      <c r="A193" s="64" t="s">
        <v>312</v>
      </c>
      <c r="B193" s="64" t="s">
        <v>367</v>
      </c>
      <c r="C193" s="65" t="s">
        <v>3182</v>
      </c>
      <c r="D193" s="66">
        <v>3</v>
      </c>
      <c r="E193" s="67" t="s">
        <v>132</v>
      </c>
      <c r="F193" s="68">
        <v>32</v>
      </c>
      <c r="G193" s="65"/>
      <c r="H193" s="69"/>
      <c r="I193" s="70"/>
      <c r="J193" s="70"/>
      <c r="K193" s="34" t="s">
        <v>65</v>
      </c>
      <c r="L193" s="77">
        <v>193</v>
      </c>
      <c r="M193" s="77"/>
      <c r="N193" s="72"/>
      <c r="O193" s="79" t="s">
        <v>370</v>
      </c>
      <c r="P193" s="81">
        <v>43642.71681712963</v>
      </c>
      <c r="Q193" s="79" t="s">
        <v>511</v>
      </c>
      <c r="R193" s="79"/>
      <c r="S193" s="79"/>
      <c r="T193" s="79" t="s">
        <v>559</v>
      </c>
      <c r="U193" s="79"/>
      <c r="V193" s="82" t="s">
        <v>725</v>
      </c>
      <c r="W193" s="81">
        <v>43642.71681712963</v>
      </c>
      <c r="X193" s="82" t="s">
        <v>887</v>
      </c>
      <c r="Y193" s="79"/>
      <c r="Z193" s="79"/>
      <c r="AA193" s="85" t="s">
        <v>1075</v>
      </c>
      <c r="AB193" s="79"/>
      <c r="AC193" s="79" t="b">
        <v>0</v>
      </c>
      <c r="AD193" s="79">
        <v>0</v>
      </c>
      <c r="AE193" s="85" t="s">
        <v>1130</v>
      </c>
      <c r="AF193" s="79" t="b">
        <v>0</v>
      </c>
      <c r="AG193" s="79" t="s">
        <v>1149</v>
      </c>
      <c r="AH193" s="79"/>
      <c r="AI193" s="85" t="s">
        <v>1130</v>
      </c>
      <c r="AJ193" s="79" t="b">
        <v>0</v>
      </c>
      <c r="AK193" s="79">
        <v>2</v>
      </c>
      <c r="AL193" s="85" t="s">
        <v>1064</v>
      </c>
      <c r="AM193" s="79" t="s">
        <v>1153</v>
      </c>
      <c r="AN193" s="79" t="b">
        <v>0</v>
      </c>
      <c r="AO193" s="85" t="s">
        <v>1064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4</v>
      </c>
      <c r="BD193" s="48"/>
      <c r="BE193" s="49"/>
      <c r="BF193" s="48"/>
      <c r="BG193" s="49"/>
      <c r="BH193" s="48"/>
      <c r="BI193" s="49"/>
      <c r="BJ193" s="48"/>
      <c r="BK193" s="49"/>
      <c r="BL193" s="48"/>
    </row>
    <row r="194" spans="1:64" ht="15">
      <c r="A194" s="64" t="s">
        <v>312</v>
      </c>
      <c r="B194" s="64" t="s">
        <v>368</v>
      </c>
      <c r="C194" s="65" t="s">
        <v>3182</v>
      </c>
      <c r="D194" s="66">
        <v>3</v>
      </c>
      <c r="E194" s="67" t="s">
        <v>132</v>
      </c>
      <c r="F194" s="68">
        <v>32</v>
      </c>
      <c r="G194" s="65"/>
      <c r="H194" s="69"/>
      <c r="I194" s="70"/>
      <c r="J194" s="70"/>
      <c r="K194" s="34" t="s">
        <v>65</v>
      </c>
      <c r="L194" s="77">
        <v>194</v>
      </c>
      <c r="M194" s="77"/>
      <c r="N194" s="72"/>
      <c r="O194" s="79" t="s">
        <v>370</v>
      </c>
      <c r="P194" s="81">
        <v>43642.71681712963</v>
      </c>
      <c r="Q194" s="79" t="s">
        <v>511</v>
      </c>
      <c r="R194" s="79"/>
      <c r="S194" s="79"/>
      <c r="T194" s="79" t="s">
        <v>559</v>
      </c>
      <c r="U194" s="79"/>
      <c r="V194" s="82" t="s">
        <v>725</v>
      </c>
      <c r="W194" s="81">
        <v>43642.71681712963</v>
      </c>
      <c r="X194" s="82" t="s">
        <v>887</v>
      </c>
      <c r="Y194" s="79"/>
      <c r="Z194" s="79"/>
      <c r="AA194" s="85" t="s">
        <v>1075</v>
      </c>
      <c r="AB194" s="79"/>
      <c r="AC194" s="79" t="b">
        <v>0</v>
      </c>
      <c r="AD194" s="79">
        <v>0</v>
      </c>
      <c r="AE194" s="85" t="s">
        <v>1130</v>
      </c>
      <c r="AF194" s="79" t="b">
        <v>0</v>
      </c>
      <c r="AG194" s="79" t="s">
        <v>1149</v>
      </c>
      <c r="AH194" s="79"/>
      <c r="AI194" s="85" t="s">
        <v>1130</v>
      </c>
      <c r="AJ194" s="79" t="b">
        <v>0</v>
      </c>
      <c r="AK194" s="79">
        <v>2</v>
      </c>
      <c r="AL194" s="85" t="s">
        <v>1064</v>
      </c>
      <c r="AM194" s="79" t="s">
        <v>1153</v>
      </c>
      <c r="AN194" s="79" t="b">
        <v>0</v>
      </c>
      <c r="AO194" s="85" t="s">
        <v>1064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4</v>
      </c>
      <c r="BD194" s="48">
        <v>1</v>
      </c>
      <c r="BE194" s="49">
        <v>5.555555555555555</v>
      </c>
      <c r="BF194" s="48">
        <v>0</v>
      </c>
      <c r="BG194" s="49">
        <v>0</v>
      </c>
      <c r="BH194" s="48">
        <v>0</v>
      </c>
      <c r="BI194" s="49">
        <v>0</v>
      </c>
      <c r="BJ194" s="48">
        <v>17</v>
      </c>
      <c r="BK194" s="49">
        <v>94.44444444444444</v>
      </c>
      <c r="BL194" s="48">
        <v>18</v>
      </c>
    </row>
    <row r="195" spans="1:64" ht="15">
      <c r="A195" s="64" t="s">
        <v>312</v>
      </c>
      <c r="B195" s="64" t="s">
        <v>308</v>
      </c>
      <c r="C195" s="65" t="s">
        <v>3182</v>
      </c>
      <c r="D195" s="66">
        <v>3</v>
      </c>
      <c r="E195" s="67" t="s">
        <v>132</v>
      </c>
      <c r="F195" s="68">
        <v>32</v>
      </c>
      <c r="G195" s="65"/>
      <c r="H195" s="69"/>
      <c r="I195" s="70"/>
      <c r="J195" s="70"/>
      <c r="K195" s="34" t="s">
        <v>65</v>
      </c>
      <c r="L195" s="77">
        <v>195</v>
      </c>
      <c r="M195" s="77"/>
      <c r="N195" s="72"/>
      <c r="O195" s="79" t="s">
        <v>370</v>
      </c>
      <c r="P195" s="81">
        <v>43642.71681712963</v>
      </c>
      <c r="Q195" s="79" t="s">
        <v>511</v>
      </c>
      <c r="R195" s="79"/>
      <c r="S195" s="79"/>
      <c r="T195" s="79" t="s">
        <v>559</v>
      </c>
      <c r="U195" s="79"/>
      <c r="V195" s="82" t="s">
        <v>725</v>
      </c>
      <c r="W195" s="81">
        <v>43642.71681712963</v>
      </c>
      <c r="X195" s="82" t="s">
        <v>887</v>
      </c>
      <c r="Y195" s="79"/>
      <c r="Z195" s="79"/>
      <c r="AA195" s="85" t="s">
        <v>1075</v>
      </c>
      <c r="AB195" s="79"/>
      <c r="AC195" s="79" t="b">
        <v>0</v>
      </c>
      <c r="AD195" s="79">
        <v>0</v>
      </c>
      <c r="AE195" s="85" t="s">
        <v>1130</v>
      </c>
      <c r="AF195" s="79" t="b">
        <v>0</v>
      </c>
      <c r="AG195" s="79" t="s">
        <v>1149</v>
      </c>
      <c r="AH195" s="79"/>
      <c r="AI195" s="85" t="s">
        <v>1130</v>
      </c>
      <c r="AJ195" s="79" t="b">
        <v>0</v>
      </c>
      <c r="AK195" s="79">
        <v>2</v>
      </c>
      <c r="AL195" s="85" t="s">
        <v>1064</v>
      </c>
      <c r="AM195" s="79" t="s">
        <v>1153</v>
      </c>
      <c r="AN195" s="79" t="b">
        <v>0</v>
      </c>
      <c r="AO195" s="85" t="s">
        <v>1064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314</v>
      </c>
      <c r="B196" s="64" t="s">
        <v>314</v>
      </c>
      <c r="C196" s="65" t="s">
        <v>3182</v>
      </c>
      <c r="D196" s="66">
        <v>3</v>
      </c>
      <c r="E196" s="67" t="s">
        <v>132</v>
      </c>
      <c r="F196" s="68">
        <v>32</v>
      </c>
      <c r="G196" s="65"/>
      <c r="H196" s="69"/>
      <c r="I196" s="70"/>
      <c r="J196" s="70"/>
      <c r="K196" s="34" t="s">
        <v>65</v>
      </c>
      <c r="L196" s="77">
        <v>196</v>
      </c>
      <c r="M196" s="77"/>
      <c r="N196" s="72"/>
      <c r="O196" s="79" t="s">
        <v>176</v>
      </c>
      <c r="P196" s="81">
        <v>43635.82690972222</v>
      </c>
      <c r="Q196" s="79" t="s">
        <v>512</v>
      </c>
      <c r="R196" s="79"/>
      <c r="S196" s="79"/>
      <c r="T196" s="79" t="s">
        <v>559</v>
      </c>
      <c r="U196" s="79"/>
      <c r="V196" s="82" t="s">
        <v>726</v>
      </c>
      <c r="W196" s="81">
        <v>43635.82690972222</v>
      </c>
      <c r="X196" s="82" t="s">
        <v>888</v>
      </c>
      <c r="Y196" s="79"/>
      <c r="Z196" s="79"/>
      <c r="AA196" s="85" t="s">
        <v>1076</v>
      </c>
      <c r="AB196" s="79"/>
      <c r="AC196" s="79" t="b">
        <v>0</v>
      </c>
      <c r="AD196" s="79">
        <v>11</v>
      </c>
      <c r="AE196" s="85" t="s">
        <v>1130</v>
      </c>
      <c r="AF196" s="79" t="b">
        <v>0</v>
      </c>
      <c r="AG196" s="79" t="s">
        <v>1149</v>
      </c>
      <c r="AH196" s="79"/>
      <c r="AI196" s="85" t="s">
        <v>1130</v>
      </c>
      <c r="AJ196" s="79" t="b">
        <v>0</v>
      </c>
      <c r="AK196" s="79">
        <v>0</v>
      </c>
      <c r="AL196" s="85" t="s">
        <v>1130</v>
      </c>
      <c r="AM196" s="79" t="s">
        <v>1153</v>
      </c>
      <c r="AN196" s="79" t="b">
        <v>0</v>
      </c>
      <c r="AO196" s="85" t="s">
        <v>1076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3</v>
      </c>
      <c r="BK196" s="49">
        <v>100</v>
      </c>
      <c r="BL196" s="48">
        <v>3</v>
      </c>
    </row>
    <row r="197" spans="1:64" ht="15">
      <c r="A197" s="64" t="s">
        <v>314</v>
      </c>
      <c r="B197" s="64" t="s">
        <v>338</v>
      </c>
      <c r="C197" s="65" t="s">
        <v>3183</v>
      </c>
      <c r="D197" s="66">
        <v>10</v>
      </c>
      <c r="E197" s="67" t="s">
        <v>136</v>
      </c>
      <c r="F197" s="68">
        <v>28.285714285714285</v>
      </c>
      <c r="G197" s="65"/>
      <c r="H197" s="69"/>
      <c r="I197" s="70"/>
      <c r="J197" s="70"/>
      <c r="K197" s="34" t="s">
        <v>65</v>
      </c>
      <c r="L197" s="77">
        <v>197</v>
      </c>
      <c r="M197" s="77"/>
      <c r="N197" s="72"/>
      <c r="O197" s="79" t="s">
        <v>370</v>
      </c>
      <c r="P197" s="81">
        <v>43641.734375</v>
      </c>
      <c r="Q197" s="79" t="s">
        <v>513</v>
      </c>
      <c r="R197" s="79"/>
      <c r="S197" s="79"/>
      <c r="T197" s="79" t="s">
        <v>575</v>
      </c>
      <c r="U197" s="79"/>
      <c r="V197" s="82" t="s">
        <v>726</v>
      </c>
      <c r="W197" s="81">
        <v>43641.734375</v>
      </c>
      <c r="X197" s="82" t="s">
        <v>889</v>
      </c>
      <c r="Y197" s="79"/>
      <c r="Z197" s="79"/>
      <c r="AA197" s="85" t="s">
        <v>1077</v>
      </c>
      <c r="AB197" s="79"/>
      <c r="AC197" s="79" t="b">
        <v>0</v>
      </c>
      <c r="AD197" s="79">
        <v>29</v>
      </c>
      <c r="AE197" s="85" t="s">
        <v>1130</v>
      </c>
      <c r="AF197" s="79" t="b">
        <v>0</v>
      </c>
      <c r="AG197" s="79" t="s">
        <v>1149</v>
      </c>
      <c r="AH197" s="79"/>
      <c r="AI197" s="85" t="s">
        <v>1130</v>
      </c>
      <c r="AJ197" s="79" t="b">
        <v>0</v>
      </c>
      <c r="AK197" s="79">
        <v>0</v>
      </c>
      <c r="AL197" s="85" t="s">
        <v>1130</v>
      </c>
      <c r="AM197" s="79" t="s">
        <v>1153</v>
      </c>
      <c r="AN197" s="79" t="b">
        <v>0</v>
      </c>
      <c r="AO197" s="85" t="s">
        <v>1077</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7</v>
      </c>
      <c r="BC197" s="78" t="str">
        <f>REPLACE(INDEX(GroupVertices[Group],MATCH(Edges[[#This Row],[Vertex 2]],GroupVertices[Vertex],0)),1,1,"")</f>
        <v>6</v>
      </c>
      <c r="BD197" s="48">
        <v>2</v>
      </c>
      <c r="BE197" s="49">
        <v>8.695652173913043</v>
      </c>
      <c r="BF197" s="48">
        <v>0</v>
      </c>
      <c r="BG197" s="49">
        <v>0</v>
      </c>
      <c r="BH197" s="48">
        <v>0</v>
      </c>
      <c r="BI197" s="49">
        <v>0</v>
      </c>
      <c r="BJ197" s="48">
        <v>21</v>
      </c>
      <c r="BK197" s="49">
        <v>91.30434782608695</v>
      </c>
      <c r="BL197" s="48">
        <v>23</v>
      </c>
    </row>
    <row r="198" spans="1:64" ht="15">
      <c r="A198" s="64" t="s">
        <v>314</v>
      </c>
      <c r="B198" s="64" t="s">
        <v>357</v>
      </c>
      <c r="C198" s="65" t="s">
        <v>3182</v>
      </c>
      <c r="D198" s="66">
        <v>3</v>
      </c>
      <c r="E198" s="67" t="s">
        <v>132</v>
      </c>
      <c r="F198" s="68">
        <v>32</v>
      </c>
      <c r="G198" s="65"/>
      <c r="H198" s="69"/>
      <c r="I198" s="70"/>
      <c r="J198" s="70"/>
      <c r="K198" s="34" t="s">
        <v>65</v>
      </c>
      <c r="L198" s="77">
        <v>198</v>
      </c>
      <c r="M198" s="77"/>
      <c r="N198" s="72"/>
      <c r="O198" s="79" t="s">
        <v>370</v>
      </c>
      <c r="P198" s="81">
        <v>43642.71773148148</v>
      </c>
      <c r="Q198" s="79" t="s">
        <v>503</v>
      </c>
      <c r="R198" s="79"/>
      <c r="S198" s="79"/>
      <c r="T198" s="79"/>
      <c r="U198" s="79"/>
      <c r="V198" s="82" t="s">
        <v>726</v>
      </c>
      <c r="W198" s="81">
        <v>43642.71773148148</v>
      </c>
      <c r="X198" s="82" t="s">
        <v>890</v>
      </c>
      <c r="Y198" s="79"/>
      <c r="Z198" s="79"/>
      <c r="AA198" s="85" t="s">
        <v>1078</v>
      </c>
      <c r="AB198" s="79"/>
      <c r="AC198" s="79" t="b">
        <v>0</v>
      </c>
      <c r="AD198" s="79">
        <v>0</v>
      </c>
      <c r="AE198" s="85" t="s">
        <v>1130</v>
      </c>
      <c r="AF198" s="79" t="b">
        <v>0</v>
      </c>
      <c r="AG198" s="79" t="s">
        <v>1149</v>
      </c>
      <c r="AH198" s="79"/>
      <c r="AI198" s="85" t="s">
        <v>1130</v>
      </c>
      <c r="AJ198" s="79" t="b">
        <v>0</v>
      </c>
      <c r="AK198" s="79">
        <v>4</v>
      </c>
      <c r="AL198" s="85" t="s">
        <v>1106</v>
      </c>
      <c r="AM198" s="79" t="s">
        <v>1153</v>
      </c>
      <c r="AN198" s="79" t="b">
        <v>0</v>
      </c>
      <c r="AO198" s="85" t="s">
        <v>1106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c r="BE198" s="49"/>
      <c r="BF198" s="48"/>
      <c r="BG198" s="49"/>
      <c r="BH198" s="48"/>
      <c r="BI198" s="49"/>
      <c r="BJ198" s="48"/>
      <c r="BK198" s="49"/>
      <c r="BL198" s="48"/>
    </row>
    <row r="199" spans="1:64" ht="15">
      <c r="A199" s="64" t="s">
        <v>314</v>
      </c>
      <c r="B199" s="64" t="s">
        <v>358</v>
      </c>
      <c r="C199" s="65" t="s">
        <v>3182</v>
      </c>
      <c r="D199" s="66">
        <v>3</v>
      </c>
      <c r="E199" s="67" t="s">
        <v>132</v>
      </c>
      <c r="F199" s="68">
        <v>32</v>
      </c>
      <c r="G199" s="65"/>
      <c r="H199" s="69"/>
      <c r="I199" s="70"/>
      <c r="J199" s="70"/>
      <c r="K199" s="34" t="s">
        <v>65</v>
      </c>
      <c r="L199" s="77">
        <v>199</v>
      </c>
      <c r="M199" s="77"/>
      <c r="N199" s="72"/>
      <c r="O199" s="79" t="s">
        <v>370</v>
      </c>
      <c r="P199" s="81">
        <v>43642.71773148148</v>
      </c>
      <c r="Q199" s="79" t="s">
        <v>503</v>
      </c>
      <c r="R199" s="79"/>
      <c r="S199" s="79"/>
      <c r="T199" s="79"/>
      <c r="U199" s="79"/>
      <c r="V199" s="82" t="s">
        <v>726</v>
      </c>
      <c r="W199" s="81">
        <v>43642.71773148148</v>
      </c>
      <c r="X199" s="82" t="s">
        <v>890</v>
      </c>
      <c r="Y199" s="79"/>
      <c r="Z199" s="79"/>
      <c r="AA199" s="85" t="s">
        <v>1078</v>
      </c>
      <c r="AB199" s="79"/>
      <c r="AC199" s="79" t="b">
        <v>0</v>
      </c>
      <c r="AD199" s="79">
        <v>0</v>
      </c>
      <c r="AE199" s="85" t="s">
        <v>1130</v>
      </c>
      <c r="AF199" s="79" t="b">
        <v>0</v>
      </c>
      <c r="AG199" s="79" t="s">
        <v>1149</v>
      </c>
      <c r="AH199" s="79"/>
      <c r="AI199" s="85" t="s">
        <v>1130</v>
      </c>
      <c r="AJ199" s="79" t="b">
        <v>0</v>
      </c>
      <c r="AK199" s="79">
        <v>4</v>
      </c>
      <c r="AL199" s="85" t="s">
        <v>1106</v>
      </c>
      <c r="AM199" s="79" t="s">
        <v>1153</v>
      </c>
      <c r="AN199" s="79" t="b">
        <v>0</v>
      </c>
      <c r="AO199" s="85" t="s">
        <v>1106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7</v>
      </c>
      <c r="BC199" s="78" t="str">
        <f>REPLACE(INDEX(GroupVertices[Group],MATCH(Edges[[#This Row],[Vertex 2]],GroupVertices[Vertex],0)),1,1,"")</f>
        <v>7</v>
      </c>
      <c r="BD199" s="48"/>
      <c r="BE199" s="49"/>
      <c r="BF199" s="48"/>
      <c r="BG199" s="49"/>
      <c r="BH199" s="48"/>
      <c r="BI199" s="49"/>
      <c r="BJ199" s="48"/>
      <c r="BK199" s="49"/>
      <c r="BL199" s="48"/>
    </row>
    <row r="200" spans="1:64" ht="15">
      <c r="A200" s="64" t="s">
        <v>314</v>
      </c>
      <c r="B200" s="64" t="s">
        <v>359</v>
      </c>
      <c r="C200" s="65" t="s">
        <v>3182</v>
      </c>
      <c r="D200" s="66">
        <v>3</v>
      </c>
      <c r="E200" s="67" t="s">
        <v>132</v>
      </c>
      <c r="F200" s="68">
        <v>32</v>
      </c>
      <c r="G200" s="65"/>
      <c r="H200" s="69"/>
      <c r="I200" s="70"/>
      <c r="J200" s="70"/>
      <c r="K200" s="34" t="s">
        <v>65</v>
      </c>
      <c r="L200" s="77">
        <v>200</v>
      </c>
      <c r="M200" s="77"/>
      <c r="N200" s="72"/>
      <c r="O200" s="79" t="s">
        <v>370</v>
      </c>
      <c r="P200" s="81">
        <v>43642.71773148148</v>
      </c>
      <c r="Q200" s="79" t="s">
        <v>503</v>
      </c>
      <c r="R200" s="79"/>
      <c r="S200" s="79"/>
      <c r="T200" s="79"/>
      <c r="U200" s="79"/>
      <c r="V200" s="82" t="s">
        <v>726</v>
      </c>
      <c r="W200" s="81">
        <v>43642.71773148148</v>
      </c>
      <c r="X200" s="82" t="s">
        <v>890</v>
      </c>
      <c r="Y200" s="79"/>
      <c r="Z200" s="79"/>
      <c r="AA200" s="85" t="s">
        <v>1078</v>
      </c>
      <c r="AB200" s="79"/>
      <c r="AC200" s="79" t="b">
        <v>0</v>
      </c>
      <c r="AD200" s="79">
        <v>0</v>
      </c>
      <c r="AE200" s="85" t="s">
        <v>1130</v>
      </c>
      <c r="AF200" s="79" t="b">
        <v>0</v>
      </c>
      <c r="AG200" s="79" t="s">
        <v>1149</v>
      </c>
      <c r="AH200" s="79"/>
      <c r="AI200" s="85" t="s">
        <v>1130</v>
      </c>
      <c r="AJ200" s="79" t="b">
        <v>0</v>
      </c>
      <c r="AK200" s="79">
        <v>4</v>
      </c>
      <c r="AL200" s="85" t="s">
        <v>1106</v>
      </c>
      <c r="AM200" s="79" t="s">
        <v>1153</v>
      </c>
      <c r="AN200" s="79" t="b">
        <v>0</v>
      </c>
      <c r="AO200" s="85" t="s">
        <v>1106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c r="BE200" s="49"/>
      <c r="BF200" s="48"/>
      <c r="BG200" s="49"/>
      <c r="BH200" s="48"/>
      <c r="BI200" s="49"/>
      <c r="BJ200" s="48"/>
      <c r="BK200" s="49"/>
      <c r="BL200" s="48"/>
    </row>
    <row r="201" spans="1:64" ht="15">
      <c r="A201" s="64" t="s">
        <v>314</v>
      </c>
      <c r="B201" s="64" t="s">
        <v>360</v>
      </c>
      <c r="C201" s="65" t="s">
        <v>3182</v>
      </c>
      <c r="D201" s="66">
        <v>3</v>
      </c>
      <c r="E201" s="67" t="s">
        <v>132</v>
      </c>
      <c r="F201" s="68">
        <v>32</v>
      </c>
      <c r="G201" s="65"/>
      <c r="H201" s="69"/>
      <c r="I201" s="70"/>
      <c r="J201" s="70"/>
      <c r="K201" s="34" t="s">
        <v>65</v>
      </c>
      <c r="L201" s="77">
        <v>201</v>
      </c>
      <c r="M201" s="77"/>
      <c r="N201" s="72"/>
      <c r="O201" s="79" t="s">
        <v>370</v>
      </c>
      <c r="P201" s="81">
        <v>43642.71773148148</v>
      </c>
      <c r="Q201" s="79" t="s">
        <v>503</v>
      </c>
      <c r="R201" s="79"/>
      <c r="S201" s="79"/>
      <c r="T201" s="79"/>
      <c r="U201" s="79"/>
      <c r="V201" s="82" t="s">
        <v>726</v>
      </c>
      <c r="W201" s="81">
        <v>43642.71773148148</v>
      </c>
      <c r="X201" s="82" t="s">
        <v>890</v>
      </c>
      <c r="Y201" s="79"/>
      <c r="Z201" s="79"/>
      <c r="AA201" s="85" t="s">
        <v>1078</v>
      </c>
      <c r="AB201" s="79"/>
      <c r="AC201" s="79" t="b">
        <v>0</v>
      </c>
      <c r="AD201" s="79">
        <v>0</v>
      </c>
      <c r="AE201" s="85" t="s">
        <v>1130</v>
      </c>
      <c r="AF201" s="79" t="b">
        <v>0</v>
      </c>
      <c r="AG201" s="79" t="s">
        <v>1149</v>
      </c>
      <c r="AH201" s="79"/>
      <c r="AI201" s="85" t="s">
        <v>1130</v>
      </c>
      <c r="AJ201" s="79" t="b">
        <v>0</v>
      </c>
      <c r="AK201" s="79">
        <v>4</v>
      </c>
      <c r="AL201" s="85" t="s">
        <v>1106</v>
      </c>
      <c r="AM201" s="79" t="s">
        <v>1153</v>
      </c>
      <c r="AN201" s="79" t="b">
        <v>0</v>
      </c>
      <c r="AO201" s="85" t="s">
        <v>1106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7</v>
      </c>
      <c r="BC201" s="78" t="str">
        <f>REPLACE(INDEX(GroupVertices[Group],MATCH(Edges[[#This Row],[Vertex 2]],GroupVertices[Vertex],0)),1,1,"")</f>
        <v>7</v>
      </c>
      <c r="BD201" s="48"/>
      <c r="BE201" s="49"/>
      <c r="BF201" s="48"/>
      <c r="BG201" s="49"/>
      <c r="BH201" s="48"/>
      <c r="BI201" s="49"/>
      <c r="BJ201" s="48"/>
      <c r="BK201" s="49"/>
      <c r="BL201" s="48"/>
    </row>
    <row r="202" spans="1:64" ht="15">
      <c r="A202" s="64" t="s">
        <v>314</v>
      </c>
      <c r="B202" s="64" t="s">
        <v>338</v>
      </c>
      <c r="C202" s="65" t="s">
        <v>3183</v>
      </c>
      <c r="D202" s="66">
        <v>10</v>
      </c>
      <c r="E202" s="67" t="s">
        <v>136</v>
      </c>
      <c r="F202" s="68">
        <v>28.285714285714285</v>
      </c>
      <c r="G202" s="65"/>
      <c r="H202" s="69"/>
      <c r="I202" s="70"/>
      <c r="J202" s="70"/>
      <c r="K202" s="34" t="s">
        <v>65</v>
      </c>
      <c r="L202" s="77">
        <v>202</v>
      </c>
      <c r="M202" s="77"/>
      <c r="N202" s="72"/>
      <c r="O202" s="79" t="s">
        <v>370</v>
      </c>
      <c r="P202" s="81">
        <v>43642.71773148148</v>
      </c>
      <c r="Q202" s="79" t="s">
        <v>503</v>
      </c>
      <c r="R202" s="79"/>
      <c r="S202" s="79"/>
      <c r="T202" s="79"/>
      <c r="U202" s="79"/>
      <c r="V202" s="82" t="s">
        <v>726</v>
      </c>
      <c r="W202" s="81">
        <v>43642.71773148148</v>
      </c>
      <c r="X202" s="82" t="s">
        <v>890</v>
      </c>
      <c r="Y202" s="79"/>
      <c r="Z202" s="79"/>
      <c r="AA202" s="85" t="s">
        <v>1078</v>
      </c>
      <c r="AB202" s="79"/>
      <c r="AC202" s="79" t="b">
        <v>0</v>
      </c>
      <c r="AD202" s="79">
        <v>0</v>
      </c>
      <c r="AE202" s="85" t="s">
        <v>1130</v>
      </c>
      <c r="AF202" s="79" t="b">
        <v>0</v>
      </c>
      <c r="AG202" s="79" t="s">
        <v>1149</v>
      </c>
      <c r="AH202" s="79"/>
      <c r="AI202" s="85" t="s">
        <v>1130</v>
      </c>
      <c r="AJ202" s="79" t="b">
        <v>0</v>
      </c>
      <c r="AK202" s="79">
        <v>4</v>
      </c>
      <c r="AL202" s="85" t="s">
        <v>1106</v>
      </c>
      <c r="AM202" s="79" t="s">
        <v>1153</v>
      </c>
      <c r="AN202" s="79" t="b">
        <v>0</v>
      </c>
      <c r="AO202" s="85" t="s">
        <v>1106</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7</v>
      </c>
      <c r="BC202" s="78" t="str">
        <f>REPLACE(INDEX(GroupVertices[Group],MATCH(Edges[[#This Row],[Vertex 2]],GroupVertices[Vertex],0)),1,1,"")</f>
        <v>6</v>
      </c>
      <c r="BD202" s="48"/>
      <c r="BE202" s="49"/>
      <c r="BF202" s="48"/>
      <c r="BG202" s="49"/>
      <c r="BH202" s="48"/>
      <c r="BI202" s="49"/>
      <c r="BJ202" s="48"/>
      <c r="BK202" s="49"/>
      <c r="BL202" s="48"/>
    </row>
    <row r="203" spans="1:64" ht="15">
      <c r="A203" s="64" t="s">
        <v>314</v>
      </c>
      <c r="B203" s="64" t="s">
        <v>325</v>
      </c>
      <c r="C203" s="65" t="s">
        <v>3182</v>
      </c>
      <c r="D203" s="66">
        <v>3</v>
      </c>
      <c r="E203" s="67" t="s">
        <v>132</v>
      </c>
      <c r="F203" s="68">
        <v>32</v>
      </c>
      <c r="G203" s="65"/>
      <c r="H203" s="69"/>
      <c r="I203" s="70"/>
      <c r="J203" s="70"/>
      <c r="K203" s="34" t="s">
        <v>65</v>
      </c>
      <c r="L203" s="77">
        <v>203</v>
      </c>
      <c r="M203" s="77"/>
      <c r="N203" s="72"/>
      <c r="O203" s="79" t="s">
        <v>370</v>
      </c>
      <c r="P203" s="81">
        <v>43642.71773148148</v>
      </c>
      <c r="Q203" s="79" t="s">
        <v>503</v>
      </c>
      <c r="R203" s="79"/>
      <c r="S203" s="79"/>
      <c r="T203" s="79"/>
      <c r="U203" s="79"/>
      <c r="V203" s="82" t="s">
        <v>726</v>
      </c>
      <c r="W203" s="81">
        <v>43642.71773148148</v>
      </c>
      <c r="X203" s="82" t="s">
        <v>890</v>
      </c>
      <c r="Y203" s="79"/>
      <c r="Z203" s="79"/>
      <c r="AA203" s="85" t="s">
        <v>1078</v>
      </c>
      <c r="AB203" s="79"/>
      <c r="AC203" s="79" t="b">
        <v>0</v>
      </c>
      <c r="AD203" s="79">
        <v>0</v>
      </c>
      <c r="AE203" s="85" t="s">
        <v>1130</v>
      </c>
      <c r="AF203" s="79" t="b">
        <v>0</v>
      </c>
      <c r="AG203" s="79" t="s">
        <v>1149</v>
      </c>
      <c r="AH203" s="79"/>
      <c r="AI203" s="85" t="s">
        <v>1130</v>
      </c>
      <c r="AJ203" s="79" t="b">
        <v>0</v>
      </c>
      <c r="AK203" s="79">
        <v>4</v>
      </c>
      <c r="AL203" s="85" t="s">
        <v>1106</v>
      </c>
      <c r="AM203" s="79" t="s">
        <v>1153</v>
      </c>
      <c r="AN203" s="79" t="b">
        <v>0</v>
      </c>
      <c r="AO203" s="85" t="s">
        <v>1106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7</v>
      </c>
      <c r="BC203" s="78" t="str">
        <f>REPLACE(INDEX(GroupVertices[Group],MATCH(Edges[[#This Row],[Vertex 2]],GroupVertices[Vertex],0)),1,1,"")</f>
        <v>7</v>
      </c>
      <c r="BD203" s="48">
        <v>1</v>
      </c>
      <c r="BE203" s="49">
        <v>5</v>
      </c>
      <c r="BF203" s="48">
        <v>0</v>
      </c>
      <c r="BG203" s="49">
        <v>0</v>
      </c>
      <c r="BH203" s="48">
        <v>0</v>
      </c>
      <c r="BI203" s="49">
        <v>0</v>
      </c>
      <c r="BJ203" s="48">
        <v>19</v>
      </c>
      <c r="BK203" s="49">
        <v>95</v>
      </c>
      <c r="BL203" s="48">
        <v>20</v>
      </c>
    </row>
    <row r="204" spans="1:64" ht="15">
      <c r="A204" s="64" t="s">
        <v>315</v>
      </c>
      <c r="B204" s="64" t="s">
        <v>308</v>
      </c>
      <c r="C204" s="65" t="s">
        <v>3182</v>
      </c>
      <c r="D204" s="66">
        <v>3</v>
      </c>
      <c r="E204" s="67" t="s">
        <v>132</v>
      </c>
      <c r="F204" s="68">
        <v>32</v>
      </c>
      <c r="G204" s="65"/>
      <c r="H204" s="69"/>
      <c r="I204" s="70"/>
      <c r="J204" s="70"/>
      <c r="K204" s="34" t="s">
        <v>65</v>
      </c>
      <c r="L204" s="77">
        <v>204</v>
      </c>
      <c r="M204" s="77"/>
      <c r="N204" s="72"/>
      <c r="O204" s="79" t="s">
        <v>370</v>
      </c>
      <c r="P204" s="81">
        <v>43642.718819444446</v>
      </c>
      <c r="Q204" s="79" t="s">
        <v>496</v>
      </c>
      <c r="R204" s="79"/>
      <c r="S204" s="79"/>
      <c r="T204" s="79" t="s">
        <v>559</v>
      </c>
      <c r="U204" s="79"/>
      <c r="V204" s="82" t="s">
        <v>727</v>
      </c>
      <c r="W204" s="81">
        <v>43642.718819444446</v>
      </c>
      <c r="X204" s="82" t="s">
        <v>891</v>
      </c>
      <c r="Y204" s="79"/>
      <c r="Z204" s="79"/>
      <c r="AA204" s="85" t="s">
        <v>1079</v>
      </c>
      <c r="AB204" s="79"/>
      <c r="AC204" s="79" t="b">
        <v>0</v>
      </c>
      <c r="AD204" s="79">
        <v>0</v>
      </c>
      <c r="AE204" s="85" t="s">
        <v>1130</v>
      </c>
      <c r="AF204" s="79" t="b">
        <v>0</v>
      </c>
      <c r="AG204" s="79" t="s">
        <v>1149</v>
      </c>
      <c r="AH204" s="79"/>
      <c r="AI204" s="85" t="s">
        <v>1130</v>
      </c>
      <c r="AJ204" s="79" t="b">
        <v>0</v>
      </c>
      <c r="AK204" s="79">
        <v>9</v>
      </c>
      <c r="AL204" s="85" t="s">
        <v>1108</v>
      </c>
      <c r="AM204" s="79" t="s">
        <v>1153</v>
      </c>
      <c r="AN204" s="79" t="b">
        <v>0</v>
      </c>
      <c r="AO204" s="85" t="s">
        <v>1108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23</v>
      </c>
      <c r="BK204" s="49">
        <v>100</v>
      </c>
      <c r="BL204" s="48">
        <v>23</v>
      </c>
    </row>
    <row r="205" spans="1:64" ht="15">
      <c r="A205" s="64" t="s">
        <v>316</v>
      </c>
      <c r="B205" s="64" t="s">
        <v>364</v>
      </c>
      <c r="C205" s="65" t="s">
        <v>3182</v>
      </c>
      <c r="D205" s="66">
        <v>3</v>
      </c>
      <c r="E205" s="67" t="s">
        <v>132</v>
      </c>
      <c r="F205" s="68">
        <v>32</v>
      </c>
      <c r="G205" s="65"/>
      <c r="H205" s="69"/>
      <c r="I205" s="70"/>
      <c r="J205" s="70"/>
      <c r="K205" s="34" t="s">
        <v>65</v>
      </c>
      <c r="L205" s="77">
        <v>205</v>
      </c>
      <c r="M205" s="77"/>
      <c r="N205" s="72"/>
      <c r="O205" s="79" t="s">
        <v>370</v>
      </c>
      <c r="P205" s="81">
        <v>43642.71928240741</v>
      </c>
      <c r="Q205" s="79" t="s">
        <v>514</v>
      </c>
      <c r="R205" s="79"/>
      <c r="S205" s="79"/>
      <c r="T205" s="79" t="s">
        <v>559</v>
      </c>
      <c r="U205" s="82" t="s">
        <v>671</v>
      </c>
      <c r="V205" s="82" t="s">
        <v>671</v>
      </c>
      <c r="W205" s="81">
        <v>43642.71928240741</v>
      </c>
      <c r="X205" s="82" t="s">
        <v>892</v>
      </c>
      <c r="Y205" s="79"/>
      <c r="Z205" s="79"/>
      <c r="AA205" s="85" t="s">
        <v>1080</v>
      </c>
      <c r="AB205" s="79"/>
      <c r="AC205" s="79" t="b">
        <v>0</v>
      </c>
      <c r="AD205" s="79">
        <v>7</v>
      </c>
      <c r="AE205" s="85" t="s">
        <v>1130</v>
      </c>
      <c r="AF205" s="79" t="b">
        <v>0</v>
      </c>
      <c r="AG205" s="79" t="s">
        <v>1149</v>
      </c>
      <c r="AH205" s="79"/>
      <c r="AI205" s="85" t="s">
        <v>1130</v>
      </c>
      <c r="AJ205" s="79" t="b">
        <v>0</v>
      </c>
      <c r="AK205" s="79">
        <v>0</v>
      </c>
      <c r="AL205" s="85" t="s">
        <v>1130</v>
      </c>
      <c r="AM205" s="79" t="s">
        <v>1155</v>
      </c>
      <c r="AN205" s="79" t="b">
        <v>0</v>
      </c>
      <c r="AO205" s="85" t="s">
        <v>1080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1</v>
      </c>
      <c r="BE205" s="49">
        <v>9.090909090909092</v>
      </c>
      <c r="BF205" s="48">
        <v>0</v>
      </c>
      <c r="BG205" s="49">
        <v>0</v>
      </c>
      <c r="BH205" s="48">
        <v>0</v>
      </c>
      <c r="BI205" s="49">
        <v>0</v>
      </c>
      <c r="BJ205" s="48">
        <v>10</v>
      </c>
      <c r="BK205" s="49">
        <v>90.9090909090909</v>
      </c>
      <c r="BL205" s="48">
        <v>11</v>
      </c>
    </row>
    <row r="206" spans="1:64" ht="15">
      <c r="A206" s="64" t="s">
        <v>316</v>
      </c>
      <c r="B206" s="64" t="s">
        <v>316</v>
      </c>
      <c r="C206" s="65" t="s">
        <v>3185</v>
      </c>
      <c r="D206" s="66">
        <v>10</v>
      </c>
      <c r="E206" s="67" t="s">
        <v>136</v>
      </c>
      <c r="F206" s="68">
        <v>6</v>
      </c>
      <c r="G206" s="65"/>
      <c r="H206" s="69"/>
      <c r="I206" s="70"/>
      <c r="J206" s="70"/>
      <c r="K206" s="34" t="s">
        <v>65</v>
      </c>
      <c r="L206" s="77">
        <v>206</v>
      </c>
      <c r="M206" s="77"/>
      <c r="N206" s="72"/>
      <c r="O206" s="79" t="s">
        <v>176</v>
      </c>
      <c r="P206" s="81">
        <v>43638.04957175926</v>
      </c>
      <c r="Q206" s="79" t="s">
        <v>515</v>
      </c>
      <c r="R206" s="79"/>
      <c r="S206" s="79"/>
      <c r="T206" s="79" t="s">
        <v>575</v>
      </c>
      <c r="U206" s="79"/>
      <c r="V206" s="82" t="s">
        <v>728</v>
      </c>
      <c r="W206" s="81">
        <v>43638.04957175926</v>
      </c>
      <c r="X206" s="82" t="s">
        <v>893</v>
      </c>
      <c r="Y206" s="79"/>
      <c r="Z206" s="79"/>
      <c r="AA206" s="85" t="s">
        <v>1081</v>
      </c>
      <c r="AB206" s="79"/>
      <c r="AC206" s="79" t="b">
        <v>0</v>
      </c>
      <c r="AD206" s="79">
        <v>5</v>
      </c>
      <c r="AE206" s="85" t="s">
        <v>1130</v>
      </c>
      <c r="AF206" s="79" t="b">
        <v>0</v>
      </c>
      <c r="AG206" s="79" t="s">
        <v>1149</v>
      </c>
      <c r="AH206" s="79"/>
      <c r="AI206" s="85" t="s">
        <v>1130</v>
      </c>
      <c r="AJ206" s="79" t="b">
        <v>0</v>
      </c>
      <c r="AK206" s="79">
        <v>0</v>
      </c>
      <c r="AL206" s="85" t="s">
        <v>1130</v>
      </c>
      <c r="AM206" s="79" t="s">
        <v>1153</v>
      </c>
      <c r="AN206" s="79" t="b">
        <v>0</v>
      </c>
      <c r="AO206" s="85" t="s">
        <v>1081</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4</v>
      </c>
      <c r="BC206" s="78" t="str">
        <f>REPLACE(INDEX(GroupVertices[Group],MATCH(Edges[[#This Row],[Vertex 2]],GroupVertices[Vertex],0)),1,1,"")</f>
        <v>4</v>
      </c>
      <c r="BD206" s="48">
        <v>0</v>
      </c>
      <c r="BE206" s="49">
        <v>0</v>
      </c>
      <c r="BF206" s="48">
        <v>0</v>
      </c>
      <c r="BG206" s="49">
        <v>0</v>
      </c>
      <c r="BH206" s="48">
        <v>0</v>
      </c>
      <c r="BI206" s="49">
        <v>0</v>
      </c>
      <c r="BJ206" s="48">
        <v>17</v>
      </c>
      <c r="BK206" s="49">
        <v>100</v>
      </c>
      <c r="BL206" s="48">
        <v>17</v>
      </c>
    </row>
    <row r="207" spans="1:64" ht="15">
      <c r="A207" s="64" t="s">
        <v>316</v>
      </c>
      <c r="B207" s="64" t="s">
        <v>316</v>
      </c>
      <c r="C207" s="65" t="s">
        <v>3185</v>
      </c>
      <c r="D207" s="66">
        <v>10</v>
      </c>
      <c r="E207" s="67" t="s">
        <v>136</v>
      </c>
      <c r="F207" s="68">
        <v>6</v>
      </c>
      <c r="G207" s="65"/>
      <c r="H207" s="69"/>
      <c r="I207" s="70"/>
      <c r="J207" s="70"/>
      <c r="K207" s="34" t="s">
        <v>65</v>
      </c>
      <c r="L207" s="77">
        <v>207</v>
      </c>
      <c r="M207" s="77"/>
      <c r="N207" s="72"/>
      <c r="O207" s="79" t="s">
        <v>176</v>
      </c>
      <c r="P207" s="81">
        <v>43640.88182870371</v>
      </c>
      <c r="Q207" s="79" t="s">
        <v>516</v>
      </c>
      <c r="R207" s="79"/>
      <c r="S207" s="79"/>
      <c r="T207" s="79" t="s">
        <v>559</v>
      </c>
      <c r="U207" s="79"/>
      <c r="V207" s="82" t="s">
        <v>728</v>
      </c>
      <c r="W207" s="81">
        <v>43640.88182870371</v>
      </c>
      <c r="X207" s="82" t="s">
        <v>894</v>
      </c>
      <c r="Y207" s="79"/>
      <c r="Z207" s="79"/>
      <c r="AA207" s="85" t="s">
        <v>1082</v>
      </c>
      <c r="AB207" s="79"/>
      <c r="AC207" s="79" t="b">
        <v>0</v>
      </c>
      <c r="AD207" s="79">
        <v>14</v>
      </c>
      <c r="AE207" s="85" t="s">
        <v>1130</v>
      </c>
      <c r="AF207" s="79" t="b">
        <v>0</v>
      </c>
      <c r="AG207" s="79" t="s">
        <v>1152</v>
      </c>
      <c r="AH207" s="79"/>
      <c r="AI207" s="85" t="s">
        <v>1130</v>
      </c>
      <c r="AJ207" s="79" t="b">
        <v>0</v>
      </c>
      <c r="AK207" s="79">
        <v>0</v>
      </c>
      <c r="AL207" s="85" t="s">
        <v>1130</v>
      </c>
      <c r="AM207" s="79" t="s">
        <v>1160</v>
      </c>
      <c r="AN207" s="79" t="b">
        <v>0</v>
      </c>
      <c r="AO207" s="85" t="s">
        <v>1082</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1</v>
      </c>
      <c r="BK207" s="49">
        <v>100</v>
      </c>
      <c r="BL207" s="48">
        <v>1</v>
      </c>
    </row>
    <row r="208" spans="1:64" ht="15">
      <c r="A208" s="64" t="s">
        <v>316</v>
      </c>
      <c r="B208" s="64" t="s">
        <v>316</v>
      </c>
      <c r="C208" s="65" t="s">
        <v>3185</v>
      </c>
      <c r="D208" s="66">
        <v>10</v>
      </c>
      <c r="E208" s="67" t="s">
        <v>136</v>
      </c>
      <c r="F208" s="68">
        <v>6</v>
      </c>
      <c r="G208" s="65"/>
      <c r="H208" s="69"/>
      <c r="I208" s="70"/>
      <c r="J208" s="70"/>
      <c r="K208" s="34" t="s">
        <v>65</v>
      </c>
      <c r="L208" s="77">
        <v>208</v>
      </c>
      <c r="M208" s="77"/>
      <c r="N208" s="72"/>
      <c r="O208" s="79" t="s">
        <v>176</v>
      </c>
      <c r="P208" s="81">
        <v>43641.50980324074</v>
      </c>
      <c r="Q208" s="79" t="s">
        <v>517</v>
      </c>
      <c r="R208" s="79"/>
      <c r="S208" s="79"/>
      <c r="T208" s="79" t="s">
        <v>575</v>
      </c>
      <c r="U208" s="79"/>
      <c r="V208" s="82" t="s">
        <v>728</v>
      </c>
      <c r="W208" s="81">
        <v>43641.50980324074</v>
      </c>
      <c r="X208" s="82" t="s">
        <v>895</v>
      </c>
      <c r="Y208" s="79"/>
      <c r="Z208" s="79"/>
      <c r="AA208" s="85" t="s">
        <v>1083</v>
      </c>
      <c r="AB208" s="85" t="s">
        <v>1127</v>
      </c>
      <c r="AC208" s="79" t="b">
        <v>0</v>
      </c>
      <c r="AD208" s="79">
        <v>4</v>
      </c>
      <c r="AE208" s="85" t="s">
        <v>1145</v>
      </c>
      <c r="AF208" s="79" t="b">
        <v>0</v>
      </c>
      <c r="AG208" s="79" t="s">
        <v>1149</v>
      </c>
      <c r="AH208" s="79"/>
      <c r="AI208" s="85" t="s">
        <v>1130</v>
      </c>
      <c r="AJ208" s="79" t="b">
        <v>0</v>
      </c>
      <c r="AK208" s="79">
        <v>0</v>
      </c>
      <c r="AL208" s="85" t="s">
        <v>1130</v>
      </c>
      <c r="AM208" s="79" t="s">
        <v>1153</v>
      </c>
      <c r="AN208" s="79" t="b">
        <v>0</v>
      </c>
      <c r="AO208" s="85" t="s">
        <v>1127</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16</v>
      </c>
      <c r="BK208" s="49">
        <v>100</v>
      </c>
      <c r="BL208" s="48">
        <v>16</v>
      </c>
    </row>
    <row r="209" spans="1:64" ht="15">
      <c r="A209" s="64" t="s">
        <v>316</v>
      </c>
      <c r="B209" s="64" t="s">
        <v>316</v>
      </c>
      <c r="C209" s="65" t="s">
        <v>3185</v>
      </c>
      <c r="D209" s="66">
        <v>10</v>
      </c>
      <c r="E209" s="67" t="s">
        <v>136</v>
      </c>
      <c r="F209" s="68">
        <v>6</v>
      </c>
      <c r="G209" s="65"/>
      <c r="H209" s="69"/>
      <c r="I209" s="70"/>
      <c r="J209" s="70"/>
      <c r="K209" s="34" t="s">
        <v>65</v>
      </c>
      <c r="L209" s="77">
        <v>209</v>
      </c>
      <c r="M209" s="77"/>
      <c r="N209" s="72"/>
      <c r="O209" s="79" t="s">
        <v>176</v>
      </c>
      <c r="P209" s="81">
        <v>43642.233935185184</v>
      </c>
      <c r="Q209" s="79" t="s">
        <v>518</v>
      </c>
      <c r="R209" s="79"/>
      <c r="S209" s="79"/>
      <c r="T209" s="79" t="s">
        <v>559</v>
      </c>
      <c r="U209" s="79"/>
      <c r="V209" s="82" t="s">
        <v>728</v>
      </c>
      <c r="W209" s="81">
        <v>43642.233935185184</v>
      </c>
      <c r="X209" s="82" t="s">
        <v>896</v>
      </c>
      <c r="Y209" s="79"/>
      <c r="Z209" s="79"/>
      <c r="AA209" s="85" t="s">
        <v>1084</v>
      </c>
      <c r="AB209" s="79"/>
      <c r="AC209" s="79" t="b">
        <v>0</v>
      </c>
      <c r="AD209" s="79">
        <v>5</v>
      </c>
      <c r="AE209" s="85" t="s">
        <v>1130</v>
      </c>
      <c r="AF209" s="79" t="b">
        <v>0</v>
      </c>
      <c r="AG209" s="79" t="s">
        <v>1149</v>
      </c>
      <c r="AH209" s="79"/>
      <c r="AI209" s="85" t="s">
        <v>1130</v>
      </c>
      <c r="AJ209" s="79" t="b">
        <v>0</v>
      </c>
      <c r="AK209" s="79">
        <v>0</v>
      </c>
      <c r="AL209" s="85" t="s">
        <v>1130</v>
      </c>
      <c r="AM209" s="79" t="s">
        <v>1153</v>
      </c>
      <c r="AN209" s="79" t="b">
        <v>0</v>
      </c>
      <c r="AO209" s="85" t="s">
        <v>1084</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20</v>
      </c>
      <c r="BK209" s="49">
        <v>100</v>
      </c>
      <c r="BL209" s="48">
        <v>20</v>
      </c>
    </row>
    <row r="210" spans="1:64" ht="15">
      <c r="A210" s="64" t="s">
        <v>316</v>
      </c>
      <c r="B210" s="64" t="s">
        <v>316</v>
      </c>
      <c r="C210" s="65" t="s">
        <v>3185</v>
      </c>
      <c r="D210" s="66">
        <v>10</v>
      </c>
      <c r="E210" s="67" t="s">
        <v>136</v>
      </c>
      <c r="F210" s="68">
        <v>6</v>
      </c>
      <c r="G210" s="65"/>
      <c r="H210" s="69"/>
      <c r="I210" s="70"/>
      <c r="J210" s="70"/>
      <c r="K210" s="34" t="s">
        <v>65</v>
      </c>
      <c r="L210" s="77">
        <v>210</v>
      </c>
      <c r="M210" s="77"/>
      <c r="N210" s="72"/>
      <c r="O210" s="79" t="s">
        <v>176</v>
      </c>
      <c r="P210" s="81">
        <v>43642.648356481484</v>
      </c>
      <c r="Q210" s="79" t="s">
        <v>519</v>
      </c>
      <c r="R210" s="79"/>
      <c r="S210" s="79"/>
      <c r="T210" s="79" t="s">
        <v>559</v>
      </c>
      <c r="U210" s="82" t="s">
        <v>672</v>
      </c>
      <c r="V210" s="82" t="s">
        <v>672</v>
      </c>
      <c r="W210" s="81">
        <v>43642.648356481484</v>
      </c>
      <c r="X210" s="82" t="s">
        <v>897</v>
      </c>
      <c r="Y210" s="79"/>
      <c r="Z210" s="79"/>
      <c r="AA210" s="85" t="s">
        <v>1085</v>
      </c>
      <c r="AB210" s="79"/>
      <c r="AC210" s="79" t="b">
        <v>0</v>
      </c>
      <c r="AD210" s="79">
        <v>17</v>
      </c>
      <c r="AE210" s="85" t="s">
        <v>1130</v>
      </c>
      <c r="AF210" s="79" t="b">
        <v>0</v>
      </c>
      <c r="AG210" s="79" t="s">
        <v>1149</v>
      </c>
      <c r="AH210" s="79"/>
      <c r="AI210" s="85" t="s">
        <v>1130</v>
      </c>
      <c r="AJ210" s="79" t="b">
        <v>0</v>
      </c>
      <c r="AK210" s="79">
        <v>0</v>
      </c>
      <c r="AL210" s="85" t="s">
        <v>1130</v>
      </c>
      <c r="AM210" s="79" t="s">
        <v>1153</v>
      </c>
      <c r="AN210" s="79" t="b">
        <v>0</v>
      </c>
      <c r="AO210" s="85" t="s">
        <v>1085</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4</v>
      </c>
      <c r="BC210" s="78" t="str">
        <f>REPLACE(INDEX(GroupVertices[Group],MATCH(Edges[[#This Row],[Vertex 2]],GroupVertices[Vertex],0)),1,1,"")</f>
        <v>4</v>
      </c>
      <c r="BD210" s="48">
        <v>0</v>
      </c>
      <c r="BE210" s="49">
        <v>0</v>
      </c>
      <c r="BF210" s="48">
        <v>0</v>
      </c>
      <c r="BG210" s="49">
        <v>0</v>
      </c>
      <c r="BH210" s="48">
        <v>0</v>
      </c>
      <c r="BI210" s="49">
        <v>0</v>
      </c>
      <c r="BJ210" s="48">
        <v>4</v>
      </c>
      <c r="BK210" s="49">
        <v>100</v>
      </c>
      <c r="BL210" s="48">
        <v>4</v>
      </c>
    </row>
    <row r="211" spans="1:64" ht="15">
      <c r="A211" s="64" t="s">
        <v>316</v>
      </c>
      <c r="B211" s="64" t="s">
        <v>316</v>
      </c>
      <c r="C211" s="65" t="s">
        <v>3185</v>
      </c>
      <c r="D211" s="66">
        <v>10</v>
      </c>
      <c r="E211" s="67" t="s">
        <v>136</v>
      </c>
      <c r="F211" s="68">
        <v>6</v>
      </c>
      <c r="G211" s="65"/>
      <c r="H211" s="69"/>
      <c r="I211" s="70"/>
      <c r="J211" s="70"/>
      <c r="K211" s="34" t="s">
        <v>65</v>
      </c>
      <c r="L211" s="77">
        <v>211</v>
      </c>
      <c r="M211" s="77"/>
      <c r="N211" s="72"/>
      <c r="O211" s="79" t="s">
        <v>176</v>
      </c>
      <c r="P211" s="81">
        <v>43642.70621527778</v>
      </c>
      <c r="Q211" s="79" t="s">
        <v>520</v>
      </c>
      <c r="R211" s="79"/>
      <c r="S211" s="79"/>
      <c r="T211" s="79" t="s">
        <v>559</v>
      </c>
      <c r="U211" s="79"/>
      <c r="V211" s="82" t="s">
        <v>728</v>
      </c>
      <c r="W211" s="81">
        <v>43642.70621527778</v>
      </c>
      <c r="X211" s="82" t="s">
        <v>898</v>
      </c>
      <c r="Y211" s="79"/>
      <c r="Z211" s="79"/>
      <c r="AA211" s="85" t="s">
        <v>1086</v>
      </c>
      <c r="AB211" s="79"/>
      <c r="AC211" s="79" t="b">
        <v>0</v>
      </c>
      <c r="AD211" s="79">
        <v>6</v>
      </c>
      <c r="AE211" s="85" t="s">
        <v>1130</v>
      </c>
      <c r="AF211" s="79" t="b">
        <v>0</v>
      </c>
      <c r="AG211" s="79" t="s">
        <v>1149</v>
      </c>
      <c r="AH211" s="79"/>
      <c r="AI211" s="85" t="s">
        <v>1130</v>
      </c>
      <c r="AJ211" s="79" t="b">
        <v>0</v>
      </c>
      <c r="AK211" s="79">
        <v>1</v>
      </c>
      <c r="AL211" s="85" t="s">
        <v>1130</v>
      </c>
      <c r="AM211" s="79" t="s">
        <v>1155</v>
      </c>
      <c r="AN211" s="79" t="b">
        <v>0</v>
      </c>
      <c r="AO211" s="85" t="s">
        <v>1086</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4</v>
      </c>
      <c r="BC211" s="78" t="str">
        <f>REPLACE(INDEX(GroupVertices[Group],MATCH(Edges[[#This Row],[Vertex 2]],GroupVertices[Vertex],0)),1,1,"")</f>
        <v>4</v>
      </c>
      <c r="BD211" s="48">
        <v>2</v>
      </c>
      <c r="BE211" s="49">
        <v>7.407407407407407</v>
      </c>
      <c r="BF211" s="48">
        <v>0</v>
      </c>
      <c r="BG211" s="49">
        <v>0</v>
      </c>
      <c r="BH211" s="48">
        <v>0</v>
      </c>
      <c r="BI211" s="49">
        <v>0</v>
      </c>
      <c r="BJ211" s="48">
        <v>25</v>
      </c>
      <c r="BK211" s="49">
        <v>92.5925925925926</v>
      </c>
      <c r="BL211" s="48">
        <v>27</v>
      </c>
    </row>
    <row r="212" spans="1:64" ht="15">
      <c r="A212" s="64" t="s">
        <v>316</v>
      </c>
      <c r="B212" s="64" t="s">
        <v>316</v>
      </c>
      <c r="C212" s="65" t="s">
        <v>3185</v>
      </c>
      <c r="D212" s="66">
        <v>10</v>
      </c>
      <c r="E212" s="67" t="s">
        <v>136</v>
      </c>
      <c r="F212" s="68">
        <v>6</v>
      </c>
      <c r="G212" s="65"/>
      <c r="H212" s="69"/>
      <c r="I212" s="70"/>
      <c r="J212" s="70"/>
      <c r="K212" s="34" t="s">
        <v>65</v>
      </c>
      <c r="L212" s="77">
        <v>212</v>
      </c>
      <c r="M212" s="77"/>
      <c r="N212" s="72"/>
      <c r="O212" s="79" t="s">
        <v>176</v>
      </c>
      <c r="P212" s="81">
        <v>43642.71270833333</v>
      </c>
      <c r="Q212" s="79" t="s">
        <v>521</v>
      </c>
      <c r="R212" s="79"/>
      <c r="S212" s="79"/>
      <c r="T212" s="79" t="s">
        <v>559</v>
      </c>
      <c r="U212" s="79"/>
      <c r="V212" s="82" t="s">
        <v>728</v>
      </c>
      <c r="W212" s="81">
        <v>43642.71270833333</v>
      </c>
      <c r="X212" s="82" t="s">
        <v>899</v>
      </c>
      <c r="Y212" s="79"/>
      <c r="Z212" s="79"/>
      <c r="AA212" s="85" t="s">
        <v>1087</v>
      </c>
      <c r="AB212" s="79"/>
      <c r="AC212" s="79" t="b">
        <v>0</v>
      </c>
      <c r="AD212" s="79">
        <v>1</v>
      </c>
      <c r="AE212" s="85" t="s">
        <v>1130</v>
      </c>
      <c r="AF212" s="79" t="b">
        <v>0</v>
      </c>
      <c r="AG212" s="79" t="s">
        <v>1149</v>
      </c>
      <c r="AH212" s="79"/>
      <c r="AI212" s="85" t="s">
        <v>1130</v>
      </c>
      <c r="AJ212" s="79" t="b">
        <v>0</v>
      </c>
      <c r="AK212" s="79">
        <v>0</v>
      </c>
      <c r="AL212" s="85" t="s">
        <v>1130</v>
      </c>
      <c r="AM212" s="79" t="s">
        <v>1155</v>
      </c>
      <c r="AN212" s="79" t="b">
        <v>0</v>
      </c>
      <c r="AO212" s="85" t="s">
        <v>1087</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4</v>
      </c>
      <c r="BC212" s="78" t="str">
        <f>REPLACE(INDEX(GroupVertices[Group],MATCH(Edges[[#This Row],[Vertex 2]],GroupVertices[Vertex],0)),1,1,"")</f>
        <v>4</v>
      </c>
      <c r="BD212" s="48">
        <v>3</v>
      </c>
      <c r="BE212" s="49">
        <v>8.108108108108109</v>
      </c>
      <c r="BF212" s="48">
        <v>0</v>
      </c>
      <c r="BG212" s="49">
        <v>0</v>
      </c>
      <c r="BH212" s="48">
        <v>0</v>
      </c>
      <c r="BI212" s="49">
        <v>0</v>
      </c>
      <c r="BJ212" s="48">
        <v>34</v>
      </c>
      <c r="BK212" s="49">
        <v>91.89189189189189</v>
      </c>
      <c r="BL212" s="48">
        <v>37</v>
      </c>
    </row>
    <row r="213" spans="1:64" ht="15">
      <c r="A213" s="64" t="s">
        <v>316</v>
      </c>
      <c r="B213" s="64" t="s">
        <v>316</v>
      </c>
      <c r="C213" s="65" t="s">
        <v>3185</v>
      </c>
      <c r="D213" s="66">
        <v>10</v>
      </c>
      <c r="E213" s="67" t="s">
        <v>136</v>
      </c>
      <c r="F213" s="68">
        <v>6</v>
      </c>
      <c r="G213" s="65"/>
      <c r="H213" s="69"/>
      <c r="I213" s="70"/>
      <c r="J213" s="70"/>
      <c r="K213" s="34" t="s">
        <v>65</v>
      </c>
      <c r="L213" s="77">
        <v>213</v>
      </c>
      <c r="M213" s="77"/>
      <c r="N213" s="72"/>
      <c r="O213" s="79" t="s">
        <v>176</v>
      </c>
      <c r="P213" s="81">
        <v>43642.71502314815</v>
      </c>
      <c r="Q213" s="79" t="s">
        <v>522</v>
      </c>
      <c r="R213" s="79"/>
      <c r="S213" s="79"/>
      <c r="T213" s="79" t="s">
        <v>559</v>
      </c>
      <c r="U213" s="79"/>
      <c r="V213" s="82" t="s">
        <v>728</v>
      </c>
      <c r="W213" s="81">
        <v>43642.71502314815</v>
      </c>
      <c r="X213" s="82" t="s">
        <v>900</v>
      </c>
      <c r="Y213" s="79"/>
      <c r="Z213" s="79"/>
      <c r="AA213" s="85" t="s">
        <v>1088</v>
      </c>
      <c r="AB213" s="79"/>
      <c r="AC213" s="79" t="b">
        <v>0</v>
      </c>
      <c r="AD213" s="79">
        <v>2</v>
      </c>
      <c r="AE213" s="85" t="s">
        <v>1130</v>
      </c>
      <c r="AF213" s="79" t="b">
        <v>0</v>
      </c>
      <c r="AG213" s="79" t="s">
        <v>1149</v>
      </c>
      <c r="AH213" s="79"/>
      <c r="AI213" s="85" t="s">
        <v>1130</v>
      </c>
      <c r="AJ213" s="79" t="b">
        <v>0</v>
      </c>
      <c r="AK213" s="79">
        <v>0</v>
      </c>
      <c r="AL213" s="85" t="s">
        <v>1130</v>
      </c>
      <c r="AM213" s="79" t="s">
        <v>1155</v>
      </c>
      <c r="AN213" s="79" t="b">
        <v>0</v>
      </c>
      <c r="AO213" s="85" t="s">
        <v>1088</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4</v>
      </c>
      <c r="BC213" s="78" t="str">
        <f>REPLACE(INDEX(GroupVertices[Group],MATCH(Edges[[#This Row],[Vertex 2]],GroupVertices[Vertex],0)),1,1,"")</f>
        <v>4</v>
      </c>
      <c r="BD213" s="48">
        <v>1</v>
      </c>
      <c r="BE213" s="49">
        <v>5.882352941176471</v>
      </c>
      <c r="BF213" s="48">
        <v>0</v>
      </c>
      <c r="BG213" s="49">
        <v>0</v>
      </c>
      <c r="BH213" s="48">
        <v>0</v>
      </c>
      <c r="BI213" s="49">
        <v>0</v>
      </c>
      <c r="BJ213" s="48">
        <v>16</v>
      </c>
      <c r="BK213" s="49">
        <v>94.11764705882354</v>
      </c>
      <c r="BL213" s="48">
        <v>17</v>
      </c>
    </row>
    <row r="214" spans="1:64" ht="15">
      <c r="A214" s="64" t="s">
        <v>316</v>
      </c>
      <c r="B214" s="64" t="s">
        <v>308</v>
      </c>
      <c r="C214" s="65" t="s">
        <v>3182</v>
      </c>
      <c r="D214" s="66">
        <v>3</v>
      </c>
      <c r="E214" s="67" t="s">
        <v>132</v>
      </c>
      <c r="F214" s="68">
        <v>32</v>
      </c>
      <c r="G214" s="65"/>
      <c r="H214" s="69"/>
      <c r="I214" s="70"/>
      <c r="J214" s="70"/>
      <c r="K214" s="34" t="s">
        <v>65</v>
      </c>
      <c r="L214" s="77">
        <v>214</v>
      </c>
      <c r="M214" s="77"/>
      <c r="N214" s="72"/>
      <c r="O214" s="79" t="s">
        <v>370</v>
      </c>
      <c r="P214" s="81">
        <v>43642.715162037035</v>
      </c>
      <c r="Q214" s="79" t="s">
        <v>496</v>
      </c>
      <c r="R214" s="79"/>
      <c r="S214" s="79"/>
      <c r="T214" s="79" t="s">
        <v>559</v>
      </c>
      <c r="U214" s="79"/>
      <c r="V214" s="82" t="s">
        <v>728</v>
      </c>
      <c r="W214" s="81">
        <v>43642.715162037035</v>
      </c>
      <c r="X214" s="82" t="s">
        <v>901</v>
      </c>
      <c r="Y214" s="79"/>
      <c r="Z214" s="79"/>
      <c r="AA214" s="85" t="s">
        <v>1089</v>
      </c>
      <c r="AB214" s="79"/>
      <c r="AC214" s="79" t="b">
        <v>0</v>
      </c>
      <c r="AD214" s="79">
        <v>0</v>
      </c>
      <c r="AE214" s="85" t="s">
        <v>1130</v>
      </c>
      <c r="AF214" s="79" t="b">
        <v>0</v>
      </c>
      <c r="AG214" s="79" t="s">
        <v>1149</v>
      </c>
      <c r="AH214" s="79"/>
      <c r="AI214" s="85" t="s">
        <v>1130</v>
      </c>
      <c r="AJ214" s="79" t="b">
        <v>0</v>
      </c>
      <c r="AK214" s="79">
        <v>9</v>
      </c>
      <c r="AL214" s="85" t="s">
        <v>1108</v>
      </c>
      <c r="AM214" s="79" t="s">
        <v>1155</v>
      </c>
      <c r="AN214" s="79" t="b">
        <v>0</v>
      </c>
      <c r="AO214" s="85" t="s">
        <v>1108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23</v>
      </c>
      <c r="BK214" s="49">
        <v>100</v>
      </c>
      <c r="BL214" s="48">
        <v>23</v>
      </c>
    </row>
    <row r="215" spans="1:64" ht="15">
      <c r="A215" s="64" t="s">
        <v>317</v>
      </c>
      <c r="B215" s="64" t="s">
        <v>316</v>
      </c>
      <c r="C215" s="65" t="s">
        <v>3182</v>
      </c>
      <c r="D215" s="66">
        <v>3</v>
      </c>
      <c r="E215" s="67" t="s">
        <v>132</v>
      </c>
      <c r="F215" s="68">
        <v>32</v>
      </c>
      <c r="G215" s="65"/>
      <c r="H215" s="69"/>
      <c r="I215" s="70"/>
      <c r="J215" s="70"/>
      <c r="K215" s="34" t="s">
        <v>65</v>
      </c>
      <c r="L215" s="77">
        <v>215</v>
      </c>
      <c r="M215" s="77"/>
      <c r="N215" s="72"/>
      <c r="O215" s="79" t="s">
        <v>370</v>
      </c>
      <c r="P215" s="81">
        <v>43642.719409722224</v>
      </c>
      <c r="Q215" s="79" t="s">
        <v>523</v>
      </c>
      <c r="R215" s="79"/>
      <c r="S215" s="79"/>
      <c r="T215" s="79"/>
      <c r="U215" s="79"/>
      <c r="V215" s="82" t="s">
        <v>729</v>
      </c>
      <c r="W215" s="81">
        <v>43642.719409722224</v>
      </c>
      <c r="X215" s="82" t="s">
        <v>902</v>
      </c>
      <c r="Y215" s="79"/>
      <c r="Z215" s="79"/>
      <c r="AA215" s="85" t="s">
        <v>1090</v>
      </c>
      <c r="AB215" s="79"/>
      <c r="AC215" s="79" t="b">
        <v>0</v>
      </c>
      <c r="AD215" s="79">
        <v>0</v>
      </c>
      <c r="AE215" s="85" t="s">
        <v>1130</v>
      </c>
      <c r="AF215" s="79" t="b">
        <v>0</v>
      </c>
      <c r="AG215" s="79" t="s">
        <v>1149</v>
      </c>
      <c r="AH215" s="79"/>
      <c r="AI215" s="85" t="s">
        <v>1130</v>
      </c>
      <c r="AJ215" s="79" t="b">
        <v>0</v>
      </c>
      <c r="AK215" s="79">
        <v>1</v>
      </c>
      <c r="AL215" s="85" t="s">
        <v>1086</v>
      </c>
      <c r="AM215" s="79" t="s">
        <v>1160</v>
      </c>
      <c r="AN215" s="79" t="b">
        <v>0</v>
      </c>
      <c r="AO215" s="85" t="s">
        <v>1086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2</v>
      </c>
      <c r="BE215" s="49">
        <v>9.090909090909092</v>
      </c>
      <c r="BF215" s="48">
        <v>0</v>
      </c>
      <c r="BG215" s="49">
        <v>0</v>
      </c>
      <c r="BH215" s="48">
        <v>0</v>
      </c>
      <c r="BI215" s="49">
        <v>0</v>
      </c>
      <c r="BJ215" s="48">
        <v>20</v>
      </c>
      <c r="BK215" s="49">
        <v>90.9090909090909</v>
      </c>
      <c r="BL215" s="48">
        <v>22</v>
      </c>
    </row>
    <row r="216" spans="1:64" ht="15">
      <c r="A216" s="64" t="s">
        <v>317</v>
      </c>
      <c r="B216" s="64" t="s">
        <v>308</v>
      </c>
      <c r="C216" s="65" t="s">
        <v>3182</v>
      </c>
      <c r="D216" s="66">
        <v>3</v>
      </c>
      <c r="E216" s="67" t="s">
        <v>132</v>
      </c>
      <c r="F216" s="68">
        <v>32</v>
      </c>
      <c r="G216" s="65"/>
      <c r="H216" s="69"/>
      <c r="I216" s="70"/>
      <c r="J216" s="70"/>
      <c r="K216" s="34" t="s">
        <v>65</v>
      </c>
      <c r="L216" s="77">
        <v>216</v>
      </c>
      <c r="M216" s="77"/>
      <c r="N216" s="72"/>
      <c r="O216" s="79" t="s">
        <v>370</v>
      </c>
      <c r="P216" s="81">
        <v>43642.71803240741</v>
      </c>
      <c r="Q216" s="79" t="s">
        <v>496</v>
      </c>
      <c r="R216" s="79"/>
      <c r="S216" s="79"/>
      <c r="T216" s="79" t="s">
        <v>559</v>
      </c>
      <c r="U216" s="79"/>
      <c r="V216" s="82" t="s">
        <v>729</v>
      </c>
      <c r="W216" s="81">
        <v>43642.71803240741</v>
      </c>
      <c r="X216" s="82" t="s">
        <v>903</v>
      </c>
      <c r="Y216" s="79"/>
      <c r="Z216" s="79"/>
      <c r="AA216" s="85" t="s">
        <v>1091</v>
      </c>
      <c r="AB216" s="79"/>
      <c r="AC216" s="79" t="b">
        <v>0</v>
      </c>
      <c r="AD216" s="79">
        <v>0</v>
      </c>
      <c r="AE216" s="85" t="s">
        <v>1130</v>
      </c>
      <c r="AF216" s="79" t="b">
        <v>0</v>
      </c>
      <c r="AG216" s="79" t="s">
        <v>1149</v>
      </c>
      <c r="AH216" s="79"/>
      <c r="AI216" s="85" t="s">
        <v>1130</v>
      </c>
      <c r="AJ216" s="79" t="b">
        <v>0</v>
      </c>
      <c r="AK216" s="79">
        <v>9</v>
      </c>
      <c r="AL216" s="85" t="s">
        <v>1108</v>
      </c>
      <c r="AM216" s="79" t="s">
        <v>1160</v>
      </c>
      <c r="AN216" s="79" t="b">
        <v>0</v>
      </c>
      <c r="AO216" s="85" t="s">
        <v>1108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0</v>
      </c>
      <c r="BE216" s="49">
        <v>0</v>
      </c>
      <c r="BF216" s="48">
        <v>0</v>
      </c>
      <c r="BG216" s="49">
        <v>0</v>
      </c>
      <c r="BH216" s="48">
        <v>0</v>
      </c>
      <c r="BI216" s="49">
        <v>0</v>
      </c>
      <c r="BJ216" s="48">
        <v>23</v>
      </c>
      <c r="BK216" s="49">
        <v>100</v>
      </c>
      <c r="BL216" s="48">
        <v>23</v>
      </c>
    </row>
    <row r="217" spans="1:64" ht="15">
      <c r="A217" s="64" t="s">
        <v>318</v>
      </c>
      <c r="B217" s="64" t="s">
        <v>308</v>
      </c>
      <c r="C217" s="65" t="s">
        <v>3182</v>
      </c>
      <c r="D217" s="66">
        <v>3</v>
      </c>
      <c r="E217" s="67" t="s">
        <v>132</v>
      </c>
      <c r="F217" s="68">
        <v>32</v>
      </c>
      <c r="G217" s="65"/>
      <c r="H217" s="69"/>
      <c r="I217" s="70"/>
      <c r="J217" s="70"/>
      <c r="K217" s="34" t="s">
        <v>65</v>
      </c>
      <c r="L217" s="77">
        <v>217</v>
      </c>
      <c r="M217" s="77"/>
      <c r="N217" s="72"/>
      <c r="O217" s="79" t="s">
        <v>370</v>
      </c>
      <c r="P217" s="81">
        <v>43642.72</v>
      </c>
      <c r="Q217" s="79" t="s">
        <v>496</v>
      </c>
      <c r="R217" s="79"/>
      <c r="S217" s="79"/>
      <c r="T217" s="79" t="s">
        <v>559</v>
      </c>
      <c r="U217" s="79"/>
      <c r="V217" s="82" t="s">
        <v>730</v>
      </c>
      <c r="W217" s="81">
        <v>43642.72</v>
      </c>
      <c r="X217" s="82" t="s">
        <v>904</v>
      </c>
      <c r="Y217" s="79"/>
      <c r="Z217" s="79"/>
      <c r="AA217" s="85" t="s">
        <v>1092</v>
      </c>
      <c r="AB217" s="79"/>
      <c r="AC217" s="79" t="b">
        <v>0</v>
      </c>
      <c r="AD217" s="79">
        <v>0</v>
      </c>
      <c r="AE217" s="85" t="s">
        <v>1130</v>
      </c>
      <c r="AF217" s="79" t="b">
        <v>0</v>
      </c>
      <c r="AG217" s="79" t="s">
        <v>1149</v>
      </c>
      <c r="AH217" s="79"/>
      <c r="AI217" s="85" t="s">
        <v>1130</v>
      </c>
      <c r="AJ217" s="79" t="b">
        <v>0</v>
      </c>
      <c r="AK217" s="79">
        <v>9</v>
      </c>
      <c r="AL217" s="85" t="s">
        <v>1108</v>
      </c>
      <c r="AM217" s="79" t="s">
        <v>1153</v>
      </c>
      <c r="AN217" s="79" t="b">
        <v>0</v>
      </c>
      <c r="AO217" s="85" t="s">
        <v>1108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23</v>
      </c>
      <c r="BK217" s="49">
        <v>100</v>
      </c>
      <c r="BL217" s="48">
        <v>23</v>
      </c>
    </row>
    <row r="218" spans="1:64" ht="15">
      <c r="A218" s="64" t="s">
        <v>308</v>
      </c>
      <c r="B218" s="64" t="s">
        <v>366</v>
      </c>
      <c r="C218" s="65" t="s">
        <v>3182</v>
      </c>
      <c r="D218" s="66">
        <v>3</v>
      </c>
      <c r="E218" s="67" t="s">
        <v>132</v>
      </c>
      <c r="F218" s="68">
        <v>32</v>
      </c>
      <c r="G218" s="65"/>
      <c r="H218" s="69"/>
      <c r="I218" s="70"/>
      <c r="J218" s="70"/>
      <c r="K218" s="34" t="s">
        <v>65</v>
      </c>
      <c r="L218" s="77">
        <v>218</v>
      </c>
      <c r="M218" s="77"/>
      <c r="N218" s="72"/>
      <c r="O218" s="79" t="s">
        <v>370</v>
      </c>
      <c r="P218" s="81">
        <v>43642.715787037036</v>
      </c>
      <c r="Q218" s="79" t="s">
        <v>501</v>
      </c>
      <c r="R218" s="79"/>
      <c r="S218" s="79"/>
      <c r="T218" s="79" t="s">
        <v>559</v>
      </c>
      <c r="U218" s="79"/>
      <c r="V218" s="82" t="s">
        <v>722</v>
      </c>
      <c r="W218" s="81">
        <v>43642.715787037036</v>
      </c>
      <c r="X218" s="82" t="s">
        <v>876</v>
      </c>
      <c r="Y218" s="79"/>
      <c r="Z218" s="79"/>
      <c r="AA218" s="85" t="s">
        <v>1064</v>
      </c>
      <c r="AB218" s="79"/>
      <c r="AC218" s="79" t="b">
        <v>0</v>
      </c>
      <c r="AD218" s="79">
        <v>12</v>
      </c>
      <c r="AE218" s="85" t="s">
        <v>1130</v>
      </c>
      <c r="AF218" s="79" t="b">
        <v>0</v>
      </c>
      <c r="AG218" s="79" t="s">
        <v>1149</v>
      </c>
      <c r="AH218" s="79"/>
      <c r="AI218" s="85" t="s">
        <v>1130</v>
      </c>
      <c r="AJ218" s="79" t="b">
        <v>0</v>
      </c>
      <c r="AK218" s="79">
        <v>2</v>
      </c>
      <c r="AL218" s="85" t="s">
        <v>1130</v>
      </c>
      <c r="AM218" s="79" t="s">
        <v>1155</v>
      </c>
      <c r="AN218" s="79" t="b">
        <v>0</v>
      </c>
      <c r="AO218" s="85" t="s">
        <v>1064</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319</v>
      </c>
      <c r="B219" s="64" t="s">
        <v>366</v>
      </c>
      <c r="C219" s="65" t="s">
        <v>3182</v>
      </c>
      <c r="D219" s="66">
        <v>3</v>
      </c>
      <c r="E219" s="67" t="s">
        <v>132</v>
      </c>
      <c r="F219" s="68">
        <v>32</v>
      </c>
      <c r="G219" s="65"/>
      <c r="H219" s="69"/>
      <c r="I219" s="70"/>
      <c r="J219" s="70"/>
      <c r="K219" s="34" t="s">
        <v>65</v>
      </c>
      <c r="L219" s="77">
        <v>219</v>
      </c>
      <c r="M219" s="77"/>
      <c r="N219" s="72"/>
      <c r="O219" s="79" t="s">
        <v>370</v>
      </c>
      <c r="P219" s="81">
        <v>43642.720729166664</v>
      </c>
      <c r="Q219" s="79" t="s">
        <v>511</v>
      </c>
      <c r="R219" s="79"/>
      <c r="S219" s="79"/>
      <c r="T219" s="79" t="s">
        <v>559</v>
      </c>
      <c r="U219" s="79"/>
      <c r="V219" s="82" t="s">
        <v>731</v>
      </c>
      <c r="W219" s="81">
        <v>43642.720729166664</v>
      </c>
      <c r="X219" s="82" t="s">
        <v>905</v>
      </c>
      <c r="Y219" s="79"/>
      <c r="Z219" s="79"/>
      <c r="AA219" s="85" t="s">
        <v>1093</v>
      </c>
      <c r="AB219" s="79"/>
      <c r="AC219" s="79" t="b">
        <v>0</v>
      </c>
      <c r="AD219" s="79">
        <v>0</v>
      </c>
      <c r="AE219" s="85" t="s">
        <v>1130</v>
      </c>
      <c r="AF219" s="79" t="b">
        <v>0</v>
      </c>
      <c r="AG219" s="79" t="s">
        <v>1149</v>
      </c>
      <c r="AH219" s="79"/>
      <c r="AI219" s="85" t="s">
        <v>1130</v>
      </c>
      <c r="AJ219" s="79" t="b">
        <v>0</v>
      </c>
      <c r="AK219" s="79">
        <v>2</v>
      </c>
      <c r="AL219" s="85" t="s">
        <v>1064</v>
      </c>
      <c r="AM219" s="79" t="s">
        <v>1153</v>
      </c>
      <c r="AN219" s="79" t="b">
        <v>0</v>
      </c>
      <c r="AO219" s="85" t="s">
        <v>1064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308</v>
      </c>
      <c r="B220" s="64" t="s">
        <v>367</v>
      </c>
      <c r="C220" s="65" t="s">
        <v>3182</v>
      </c>
      <c r="D220" s="66">
        <v>3</v>
      </c>
      <c r="E220" s="67" t="s">
        <v>132</v>
      </c>
      <c r="F220" s="68">
        <v>32</v>
      </c>
      <c r="G220" s="65"/>
      <c r="H220" s="69"/>
      <c r="I220" s="70"/>
      <c r="J220" s="70"/>
      <c r="K220" s="34" t="s">
        <v>65</v>
      </c>
      <c r="L220" s="77">
        <v>220</v>
      </c>
      <c r="M220" s="77"/>
      <c r="N220" s="72"/>
      <c r="O220" s="79" t="s">
        <v>370</v>
      </c>
      <c r="P220" s="81">
        <v>43642.715787037036</v>
      </c>
      <c r="Q220" s="79" t="s">
        <v>501</v>
      </c>
      <c r="R220" s="79"/>
      <c r="S220" s="79"/>
      <c r="T220" s="79" t="s">
        <v>559</v>
      </c>
      <c r="U220" s="79"/>
      <c r="V220" s="82" t="s">
        <v>722</v>
      </c>
      <c r="W220" s="81">
        <v>43642.715787037036</v>
      </c>
      <c r="X220" s="82" t="s">
        <v>876</v>
      </c>
      <c r="Y220" s="79"/>
      <c r="Z220" s="79"/>
      <c r="AA220" s="85" t="s">
        <v>1064</v>
      </c>
      <c r="AB220" s="79"/>
      <c r="AC220" s="79" t="b">
        <v>0</v>
      </c>
      <c r="AD220" s="79">
        <v>12</v>
      </c>
      <c r="AE220" s="85" t="s">
        <v>1130</v>
      </c>
      <c r="AF220" s="79" t="b">
        <v>0</v>
      </c>
      <c r="AG220" s="79" t="s">
        <v>1149</v>
      </c>
      <c r="AH220" s="79"/>
      <c r="AI220" s="85" t="s">
        <v>1130</v>
      </c>
      <c r="AJ220" s="79" t="b">
        <v>0</v>
      </c>
      <c r="AK220" s="79">
        <v>2</v>
      </c>
      <c r="AL220" s="85" t="s">
        <v>1130</v>
      </c>
      <c r="AM220" s="79" t="s">
        <v>1155</v>
      </c>
      <c r="AN220" s="79" t="b">
        <v>0</v>
      </c>
      <c r="AO220" s="85" t="s">
        <v>1064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319</v>
      </c>
      <c r="B221" s="64" t="s">
        <v>367</v>
      </c>
      <c r="C221" s="65" t="s">
        <v>3182</v>
      </c>
      <c r="D221" s="66">
        <v>3</v>
      </c>
      <c r="E221" s="67" t="s">
        <v>132</v>
      </c>
      <c r="F221" s="68">
        <v>32</v>
      </c>
      <c r="G221" s="65"/>
      <c r="H221" s="69"/>
      <c r="I221" s="70"/>
      <c r="J221" s="70"/>
      <c r="K221" s="34" t="s">
        <v>65</v>
      </c>
      <c r="L221" s="77">
        <v>221</v>
      </c>
      <c r="M221" s="77"/>
      <c r="N221" s="72"/>
      <c r="O221" s="79" t="s">
        <v>370</v>
      </c>
      <c r="P221" s="81">
        <v>43642.720729166664</v>
      </c>
      <c r="Q221" s="79" t="s">
        <v>511</v>
      </c>
      <c r="R221" s="79"/>
      <c r="S221" s="79"/>
      <c r="T221" s="79" t="s">
        <v>559</v>
      </c>
      <c r="U221" s="79"/>
      <c r="V221" s="82" t="s">
        <v>731</v>
      </c>
      <c r="W221" s="81">
        <v>43642.720729166664</v>
      </c>
      <c r="X221" s="82" t="s">
        <v>905</v>
      </c>
      <c r="Y221" s="79"/>
      <c r="Z221" s="79"/>
      <c r="AA221" s="85" t="s">
        <v>1093</v>
      </c>
      <c r="AB221" s="79"/>
      <c r="AC221" s="79" t="b">
        <v>0</v>
      </c>
      <c r="AD221" s="79">
        <v>0</v>
      </c>
      <c r="AE221" s="85" t="s">
        <v>1130</v>
      </c>
      <c r="AF221" s="79" t="b">
        <v>0</v>
      </c>
      <c r="AG221" s="79" t="s">
        <v>1149</v>
      </c>
      <c r="AH221" s="79"/>
      <c r="AI221" s="85" t="s">
        <v>1130</v>
      </c>
      <c r="AJ221" s="79" t="b">
        <v>0</v>
      </c>
      <c r="AK221" s="79">
        <v>2</v>
      </c>
      <c r="AL221" s="85" t="s">
        <v>1064</v>
      </c>
      <c r="AM221" s="79" t="s">
        <v>1153</v>
      </c>
      <c r="AN221" s="79" t="b">
        <v>0</v>
      </c>
      <c r="AO221" s="85" t="s">
        <v>1064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308</v>
      </c>
      <c r="B222" s="64" t="s">
        <v>368</v>
      </c>
      <c r="C222" s="65" t="s">
        <v>3182</v>
      </c>
      <c r="D222" s="66">
        <v>3</v>
      </c>
      <c r="E222" s="67" t="s">
        <v>132</v>
      </c>
      <c r="F222" s="68">
        <v>32</v>
      </c>
      <c r="G222" s="65"/>
      <c r="H222" s="69"/>
      <c r="I222" s="70"/>
      <c r="J222" s="70"/>
      <c r="K222" s="34" t="s">
        <v>65</v>
      </c>
      <c r="L222" s="77">
        <v>222</v>
      </c>
      <c r="M222" s="77"/>
      <c r="N222" s="72"/>
      <c r="O222" s="79" t="s">
        <v>370</v>
      </c>
      <c r="P222" s="81">
        <v>43642.715787037036</v>
      </c>
      <c r="Q222" s="79" t="s">
        <v>501</v>
      </c>
      <c r="R222" s="79"/>
      <c r="S222" s="79"/>
      <c r="T222" s="79" t="s">
        <v>559</v>
      </c>
      <c r="U222" s="79"/>
      <c r="V222" s="82" t="s">
        <v>722</v>
      </c>
      <c r="W222" s="81">
        <v>43642.715787037036</v>
      </c>
      <c r="X222" s="82" t="s">
        <v>876</v>
      </c>
      <c r="Y222" s="79"/>
      <c r="Z222" s="79"/>
      <c r="AA222" s="85" t="s">
        <v>1064</v>
      </c>
      <c r="AB222" s="79"/>
      <c r="AC222" s="79" t="b">
        <v>0</v>
      </c>
      <c r="AD222" s="79">
        <v>12</v>
      </c>
      <c r="AE222" s="85" t="s">
        <v>1130</v>
      </c>
      <c r="AF222" s="79" t="b">
        <v>0</v>
      </c>
      <c r="AG222" s="79" t="s">
        <v>1149</v>
      </c>
      <c r="AH222" s="79"/>
      <c r="AI222" s="85" t="s">
        <v>1130</v>
      </c>
      <c r="AJ222" s="79" t="b">
        <v>0</v>
      </c>
      <c r="AK222" s="79">
        <v>2</v>
      </c>
      <c r="AL222" s="85" t="s">
        <v>1130</v>
      </c>
      <c r="AM222" s="79" t="s">
        <v>1155</v>
      </c>
      <c r="AN222" s="79" t="b">
        <v>0</v>
      </c>
      <c r="AO222" s="85" t="s">
        <v>1064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1</v>
      </c>
      <c r="BE222" s="49">
        <v>5</v>
      </c>
      <c r="BF222" s="48">
        <v>0</v>
      </c>
      <c r="BG222" s="49">
        <v>0</v>
      </c>
      <c r="BH222" s="48">
        <v>0</v>
      </c>
      <c r="BI222" s="49">
        <v>0</v>
      </c>
      <c r="BJ222" s="48">
        <v>19</v>
      </c>
      <c r="BK222" s="49">
        <v>95</v>
      </c>
      <c r="BL222" s="48">
        <v>20</v>
      </c>
    </row>
    <row r="223" spans="1:64" ht="15">
      <c r="A223" s="64" t="s">
        <v>319</v>
      </c>
      <c r="B223" s="64" t="s">
        <v>368</v>
      </c>
      <c r="C223" s="65" t="s">
        <v>3182</v>
      </c>
      <c r="D223" s="66">
        <v>3</v>
      </c>
      <c r="E223" s="67" t="s">
        <v>132</v>
      </c>
      <c r="F223" s="68">
        <v>32</v>
      </c>
      <c r="G223" s="65"/>
      <c r="H223" s="69"/>
      <c r="I223" s="70"/>
      <c r="J223" s="70"/>
      <c r="K223" s="34" t="s">
        <v>65</v>
      </c>
      <c r="L223" s="77">
        <v>223</v>
      </c>
      <c r="M223" s="77"/>
      <c r="N223" s="72"/>
      <c r="O223" s="79" t="s">
        <v>370</v>
      </c>
      <c r="P223" s="81">
        <v>43642.720729166664</v>
      </c>
      <c r="Q223" s="79" t="s">
        <v>511</v>
      </c>
      <c r="R223" s="79"/>
      <c r="S223" s="79"/>
      <c r="T223" s="79" t="s">
        <v>559</v>
      </c>
      <c r="U223" s="79"/>
      <c r="V223" s="82" t="s">
        <v>731</v>
      </c>
      <c r="W223" s="81">
        <v>43642.720729166664</v>
      </c>
      <c r="X223" s="82" t="s">
        <v>905</v>
      </c>
      <c r="Y223" s="79"/>
      <c r="Z223" s="79"/>
      <c r="AA223" s="85" t="s">
        <v>1093</v>
      </c>
      <c r="AB223" s="79"/>
      <c r="AC223" s="79" t="b">
        <v>0</v>
      </c>
      <c r="AD223" s="79">
        <v>0</v>
      </c>
      <c r="AE223" s="85" t="s">
        <v>1130</v>
      </c>
      <c r="AF223" s="79" t="b">
        <v>0</v>
      </c>
      <c r="AG223" s="79" t="s">
        <v>1149</v>
      </c>
      <c r="AH223" s="79"/>
      <c r="AI223" s="85" t="s">
        <v>1130</v>
      </c>
      <c r="AJ223" s="79" t="b">
        <v>0</v>
      </c>
      <c r="AK223" s="79">
        <v>2</v>
      </c>
      <c r="AL223" s="85" t="s">
        <v>1064</v>
      </c>
      <c r="AM223" s="79" t="s">
        <v>1153</v>
      </c>
      <c r="AN223" s="79" t="b">
        <v>0</v>
      </c>
      <c r="AO223" s="85" t="s">
        <v>1064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319</v>
      </c>
      <c r="B224" s="64" t="s">
        <v>308</v>
      </c>
      <c r="C224" s="65" t="s">
        <v>3182</v>
      </c>
      <c r="D224" s="66">
        <v>3</v>
      </c>
      <c r="E224" s="67" t="s">
        <v>132</v>
      </c>
      <c r="F224" s="68">
        <v>32</v>
      </c>
      <c r="G224" s="65"/>
      <c r="H224" s="69"/>
      <c r="I224" s="70"/>
      <c r="J224" s="70"/>
      <c r="K224" s="34" t="s">
        <v>65</v>
      </c>
      <c r="L224" s="77">
        <v>224</v>
      </c>
      <c r="M224" s="77"/>
      <c r="N224" s="72"/>
      <c r="O224" s="79" t="s">
        <v>370</v>
      </c>
      <c r="P224" s="81">
        <v>43642.720729166664</v>
      </c>
      <c r="Q224" s="79" t="s">
        <v>511</v>
      </c>
      <c r="R224" s="79"/>
      <c r="S224" s="79"/>
      <c r="T224" s="79" t="s">
        <v>559</v>
      </c>
      <c r="U224" s="79"/>
      <c r="V224" s="82" t="s">
        <v>731</v>
      </c>
      <c r="W224" s="81">
        <v>43642.720729166664</v>
      </c>
      <c r="X224" s="82" t="s">
        <v>905</v>
      </c>
      <c r="Y224" s="79"/>
      <c r="Z224" s="79"/>
      <c r="AA224" s="85" t="s">
        <v>1093</v>
      </c>
      <c r="AB224" s="79"/>
      <c r="AC224" s="79" t="b">
        <v>0</v>
      </c>
      <c r="AD224" s="79">
        <v>0</v>
      </c>
      <c r="AE224" s="85" t="s">
        <v>1130</v>
      </c>
      <c r="AF224" s="79" t="b">
        <v>0</v>
      </c>
      <c r="AG224" s="79" t="s">
        <v>1149</v>
      </c>
      <c r="AH224" s="79"/>
      <c r="AI224" s="85" t="s">
        <v>1130</v>
      </c>
      <c r="AJ224" s="79" t="b">
        <v>0</v>
      </c>
      <c r="AK224" s="79">
        <v>2</v>
      </c>
      <c r="AL224" s="85" t="s">
        <v>1064</v>
      </c>
      <c r="AM224" s="79" t="s">
        <v>1153</v>
      </c>
      <c r="AN224" s="79" t="b">
        <v>0</v>
      </c>
      <c r="AO224" s="85" t="s">
        <v>1064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1</v>
      </c>
      <c r="BE224" s="49">
        <v>5.555555555555555</v>
      </c>
      <c r="BF224" s="48">
        <v>0</v>
      </c>
      <c r="BG224" s="49">
        <v>0</v>
      </c>
      <c r="BH224" s="48">
        <v>0</v>
      </c>
      <c r="BI224" s="49">
        <v>0</v>
      </c>
      <c r="BJ224" s="48">
        <v>17</v>
      </c>
      <c r="BK224" s="49">
        <v>94.44444444444444</v>
      </c>
      <c r="BL224" s="48">
        <v>18</v>
      </c>
    </row>
    <row r="225" spans="1:64" ht="15">
      <c r="A225" s="64" t="s">
        <v>320</v>
      </c>
      <c r="B225" s="64" t="s">
        <v>320</v>
      </c>
      <c r="C225" s="65" t="s">
        <v>3184</v>
      </c>
      <c r="D225" s="66">
        <v>10</v>
      </c>
      <c r="E225" s="67" t="s">
        <v>136</v>
      </c>
      <c r="F225" s="68">
        <v>24.57142857142857</v>
      </c>
      <c r="G225" s="65"/>
      <c r="H225" s="69"/>
      <c r="I225" s="70"/>
      <c r="J225" s="70"/>
      <c r="K225" s="34" t="s">
        <v>65</v>
      </c>
      <c r="L225" s="77">
        <v>225</v>
      </c>
      <c r="M225" s="77"/>
      <c r="N225" s="72"/>
      <c r="O225" s="79" t="s">
        <v>176</v>
      </c>
      <c r="P225" s="81">
        <v>43640.44496527778</v>
      </c>
      <c r="Q225" s="79" t="s">
        <v>524</v>
      </c>
      <c r="R225" s="79"/>
      <c r="S225" s="79"/>
      <c r="T225" s="79" t="s">
        <v>559</v>
      </c>
      <c r="U225" s="79"/>
      <c r="V225" s="82" t="s">
        <v>732</v>
      </c>
      <c r="W225" s="81">
        <v>43640.44496527778</v>
      </c>
      <c r="X225" s="82" t="s">
        <v>906</v>
      </c>
      <c r="Y225" s="79"/>
      <c r="Z225" s="79"/>
      <c r="AA225" s="85" t="s">
        <v>1094</v>
      </c>
      <c r="AB225" s="79"/>
      <c r="AC225" s="79" t="b">
        <v>0</v>
      </c>
      <c r="AD225" s="79">
        <v>24</v>
      </c>
      <c r="AE225" s="85" t="s">
        <v>1130</v>
      </c>
      <c r="AF225" s="79" t="b">
        <v>0</v>
      </c>
      <c r="AG225" s="79" t="s">
        <v>1149</v>
      </c>
      <c r="AH225" s="79"/>
      <c r="AI225" s="85" t="s">
        <v>1130</v>
      </c>
      <c r="AJ225" s="79" t="b">
        <v>0</v>
      </c>
      <c r="AK225" s="79">
        <v>0</v>
      </c>
      <c r="AL225" s="85" t="s">
        <v>1130</v>
      </c>
      <c r="AM225" s="79" t="s">
        <v>1155</v>
      </c>
      <c r="AN225" s="79" t="b">
        <v>0</v>
      </c>
      <c r="AO225" s="85" t="s">
        <v>1094</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9</v>
      </c>
      <c r="BC225" s="78" t="str">
        <f>REPLACE(INDEX(GroupVertices[Group],MATCH(Edges[[#This Row],[Vertex 2]],GroupVertices[Vertex],0)),1,1,"")</f>
        <v>9</v>
      </c>
      <c r="BD225" s="48">
        <v>0</v>
      </c>
      <c r="BE225" s="49">
        <v>0</v>
      </c>
      <c r="BF225" s="48">
        <v>0</v>
      </c>
      <c r="BG225" s="49">
        <v>0</v>
      </c>
      <c r="BH225" s="48">
        <v>0</v>
      </c>
      <c r="BI225" s="49">
        <v>0</v>
      </c>
      <c r="BJ225" s="48">
        <v>4</v>
      </c>
      <c r="BK225" s="49">
        <v>100</v>
      </c>
      <c r="BL225" s="48">
        <v>4</v>
      </c>
    </row>
    <row r="226" spans="1:64" ht="15">
      <c r="A226" s="64" t="s">
        <v>320</v>
      </c>
      <c r="B226" s="64" t="s">
        <v>320</v>
      </c>
      <c r="C226" s="65" t="s">
        <v>3184</v>
      </c>
      <c r="D226" s="66">
        <v>10</v>
      </c>
      <c r="E226" s="67" t="s">
        <v>136</v>
      </c>
      <c r="F226" s="68">
        <v>24.57142857142857</v>
      </c>
      <c r="G226" s="65"/>
      <c r="H226" s="69"/>
      <c r="I226" s="70"/>
      <c r="J226" s="70"/>
      <c r="K226" s="34" t="s">
        <v>65</v>
      </c>
      <c r="L226" s="77">
        <v>226</v>
      </c>
      <c r="M226" s="77"/>
      <c r="N226" s="72"/>
      <c r="O226" s="79" t="s">
        <v>176</v>
      </c>
      <c r="P226" s="81">
        <v>43642.636030092595</v>
      </c>
      <c r="Q226" s="79" t="s">
        <v>525</v>
      </c>
      <c r="R226" s="79"/>
      <c r="S226" s="79"/>
      <c r="T226" s="79" t="s">
        <v>559</v>
      </c>
      <c r="U226" s="82" t="s">
        <v>673</v>
      </c>
      <c r="V226" s="82" t="s">
        <v>673</v>
      </c>
      <c r="W226" s="81">
        <v>43642.636030092595</v>
      </c>
      <c r="X226" s="82" t="s">
        <v>907</v>
      </c>
      <c r="Y226" s="79"/>
      <c r="Z226" s="79"/>
      <c r="AA226" s="85" t="s">
        <v>1095</v>
      </c>
      <c r="AB226" s="79"/>
      <c r="AC226" s="79" t="b">
        <v>0</v>
      </c>
      <c r="AD226" s="79">
        <v>4</v>
      </c>
      <c r="AE226" s="85" t="s">
        <v>1130</v>
      </c>
      <c r="AF226" s="79" t="b">
        <v>0</v>
      </c>
      <c r="AG226" s="79" t="s">
        <v>1152</v>
      </c>
      <c r="AH226" s="79"/>
      <c r="AI226" s="85" t="s">
        <v>1130</v>
      </c>
      <c r="AJ226" s="79" t="b">
        <v>0</v>
      </c>
      <c r="AK226" s="79">
        <v>0</v>
      </c>
      <c r="AL226" s="85" t="s">
        <v>1130</v>
      </c>
      <c r="AM226" s="79" t="s">
        <v>1153</v>
      </c>
      <c r="AN226" s="79" t="b">
        <v>0</v>
      </c>
      <c r="AO226" s="85" t="s">
        <v>1095</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9</v>
      </c>
      <c r="BC226" s="78" t="str">
        <f>REPLACE(INDEX(GroupVertices[Group],MATCH(Edges[[#This Row],[Vertex 2]],GroupVertices[Vertex],0)),1,1,"")</f>
        <v>9</v>
      </c>
      <c r="BD226" s="48">
        <v>0</v>
      </c>
      <c r="BE226" s="49">
        <v>0</v>
      </c>
      <c r="BF226" s="48">
        <v>0</v>
      </c>
      <c r="BG226" s="49">
        <v>0</v>
      </c>
      <c r="BH226" s="48">
        <v>0</v>
      </c>
      <c r="BI226" s="49">
        <v>0</v>
      </c>
      <c r="BJ226" s="48">
        <v>1</v>
      </c>
      <c r="BK226" s="49">
        <v>100</v>
      </c>
      <c r="BL226" s="48">
        <v>1</v>
      </c>
    </row>
    <row r="227" spans="1:64" ht="15">
      <c r="A227" s="64" t="s">
        <v>320</v>
      </c>
      <c r="B227" s="64" t="s">
        <v>320</v>
      </c>
      <c r="C227" s="65" t="s">
        <v>3184</v>
      </c>
      <c r="D227" s="66">
        <v>10</v>
      </c>
      <c r="E227" s="67" t="s">
        <v>136</v>
      </c>
      <c r="F227" s="68">
        <v>24.57142857142857</v>
      </c>
      <c r="G227" s="65"/>
      <c r="H227" s="69"/>
      <c r="I227" s="70"/>
      <c r="J227" s="70"/>
      <c r="K227" s="34" t="s">
        <v>65</v>
      </c>
      <c r="L227" s="77">
        <v>227</v>
      </c>
      <c r="M227" s="77"/>
      <c r="N227" s="72"/>
      <c r="O227" s="79" t="s">
        <v>176</v>
      </c>
      <c r="P227" s="81">
        <v>43642.66371527778</v>
      </c>
      <c r="Q227" s="79" t="s">
        <v>526</v>
      </c>
      <c r="R227" s="79"/>
      <c r="S227" s="79"/>
      <c r="T227" s="79" t="s">
        <v>559</v>
      </c>
      <c r="U227" s="82" t="s">
        <v>674</v>
      </c>
      <c r="V227" s="82" t="s">
        <v>674</v>
      </c>
      <c r="W227" s="81">
        <v>43642.66371527778</v>
      </c>
      <c r="X227" s="82" t="s">
        <v>908</v>
      </c>
      <c r="Y227" s="79"/>
      <c r="Z227" s="79"/>
      <c r="AA227" s="85" t="s">
        <v>1096</v>
      </c>
      <c r="AB227" s="79"/>
      <c r="AC227" s="79" t="b">
        <v>0</v>
      </c>
      <c r="AD227" s="79">
        <v>12</v>
      </c>
      <c r="AE227" s="85" t="s">
        <v>1130</v>
      </c>
      <c r="AF227" s="79" t="b">
        <v>0</v>
      </c>
      <c r="AG227" s="79" t="s">
        <v>1149</v>
      </c>
      <c r="AH227" s="79"/>
      <c r="AI227" s="85" t="s">
        <v>1130</v>
      </c>
      <c r="AJ227" s="79" t="b">
        <v>0</v>
      </c>
      <c r="AK227" s="79">
        <v>0</v>
      </c>
      <c r="AL227" s="85" t="s">
        <v>1130</v>
      </c>
      <c r="AM227" s="79" t="s">
        <v>1153</v>
      </c>
      <c r="AN227" s="79" t="b">
        <v>0</v>
      </c>
      <c r="AO227" s="85" t="s">
        <v>1096</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9</v>
      </c>
      <c r="BC227" s="78" t="str">
        <f>REPLACE(INDEX(GroupVertices[Group],MATCH(Edges[[#This Row],[Vertex 2]],GroupVertices[Vertex],0)),1,1,"")</f>
        <v>9</v>
      </c>
      <c r="BD227" s="48">
        <v>0</v>
      </c>
      <c r="BE227" s="49">
        <v>0</v>
      </c>
      <c r="BF227" s="48">
        <v>0</v>
      </c>
      <c r="BG227" s="49">
        <v>0</v>
      </c>
      <c r="BH227" s="48">
        <v>0</v>
      </c>
      <c r="BI227" s="49">
        <v>0</v>
      </c>
      <c r="BJ227" s="48">
        <v>6</v>
      </c>
      <c r="BK227" s="49">
        <v>100</v>
      </c>
      <c r="BL227" s="48">
        <v>6</v>
      </c>
    </row>
    <row r="228" spans="1:64" ht="15">
      <c r="A228" s="64" t="s">
        <v>321</v>
      </c>
      <c r="B228" s="64" t="s">
        <v>320</v>
      </c>
      <c r="C228" s="65" t="s">
        <v>3182</v>
      </c>
      <c r="D228" s="66">
        <v>3</v>
      </c>
      <c r="E228" s="67" t="s">
        <v>132</v>
      </c>
      <c r="F228" s="68">
        <v>32</v>
      </c>
      <c r="G228" s="65"/>
      <c r="H228" s="69"/>
      <c r="I228" s="70"/>
      <c r="J228" s="70"/>
      <c r="K228" s="34" t="s">
        <v>65</v>
      </c>
      <c r="L228" s="77">
        <v>228</v>
      </c>
      <c r="M228" s="77"/>
      <c r="N228" s="72"/>
      <c r="O228" s="79" t="s">
        <v>369</v>
      </c>
      <c r="P228" s="81">
        <v>43640.47524305555</v>
      </c>
      <c r="Q228" s="79" t="s">
        <v>527</v>
      </c>
      <c r="R228" s="79"/>
      <c r="S228" s="79"/>
      <c r="T228" s="79" t="s">
        <v>559</v>
      </c>
      <c r="U228" s="79"/>
      <c r="V228" s="82" t="s">
        <v>733</v>
      </c>
      <c r="W228" s="81">
        <v>43640.47524305555</v>
      </c>
      <c r="X228" s="82" t="s">
        <v>909</v>
      </c>
      <c r="Y228" s="79"/>
      <c r="Z228" s="79"/>
      <c r="AA228" s="85" t="s">
        <v>1097</v>
      </c>
      <c r="AB228" s="85" t="s">
        <v>1094</v>
      </c>
      <c r="AC228" s="79" t="b">
        <v>0</v>
      </c>
      <c r="AD228" s="79">
        <v>1</v>
      </c>
      <c r="AE228" s="85" t="s">
        <v>1146</v>
      </c>
      <c r="AF228" s="79" t="b">
        <v>0</v>
      </c>
      <c r="AG228" s="79" t="s">
        <v>1149</v>
      </c>
      <c r="AH228" s="79"/>
      <c r="AI228" s="85" t="s">
        <v>1130</v>
      </c>
      <c r="AJ228" s="79" t="b">
        <v>0</v>
      </c>
      <c r="AK228" s="79">
        <v>0</v>
      </c>
      <c r="AL228" s="85" t="s">
        <v>1130</v>
      </c>
      <c r="AM228" s="79" t="s">
        <v>1153</v>
      </c>
      <c r="AN228" s="79" t="b">
        <v>0</v>
      </c>
      <c r="AO228" s="85" t="s">
        <v>1094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9</v>
      </c>
      <c r="BC228" s="78" t="str">
        <f>REPLACE(INDEX(GroupVertices[Group],MATCH(Edges[[#This Row],[Vertex 2]],GroupVertices[Vertex],0)),1,1,"")</f>
        <v>9</v>
      </c>
      <c r="BD228" s="48">
        <v>0</v>
      </c>
      <c r="BE228" s="49">
        <v>0</v>
      </c>
      <c r="BF228" s="48">
        <v>0</v>
      </c>
      <c r="BG228" s="49">
        <v>0</v>
      </c>
      <c r="BH228" s="48">
        <v>0</v>
      </c>
      <c r="BI228" s="49">
        <v>0</v>
      </c>
      <c r="BJ228" s="48">
        <v>6</v>
      </c>
      <c r="BK228" s="49">
        <v>100</v>
      </c>
      <c r="BL228" s="48">
        <v>6</v>
      </c>
    </row>
    <row r="229" spans="1:64" ht="15">
      <c r="A229" s="64" t="s">
        <v>322</v>
      </c>
      <c r="B229" s="64" t="s">
        <v>322</v>
      </c>
      <c r="C229" s="65" t="s">
        <v>3182</v>
      </c>
      <c r="D229" s="66">
        <v>3</v>
      </c>
      <c r="E229" s="67" t="s">
        <v>132</v>
      </c>
      <c r="F229" s="68">
        <v>32</v>
      </c>
      <c r="G229" s="65"/>
      <c r="H229" s="69"/>
      <c r="I229" s="70"/>
      <c r="J229" s="70"/>
      <c r="K229" s="34" t="s">
        <v>65</v>
      </c>
      <c r="L229" s="77">
        <v>229</v>
      </c>
      <c r="M229" s="77"/>
      <c r="N229" s="72"/>
      <c r="O229" s="79" t="s">
        <v>176</v>
      </c>
      <c r="P229" s="81">
        <v>43640.68616898148</v>
      </c>
      <c r="Q229" s="79" t="s">
        <v>528</v>
      </c>
      <c r="R229" s="79"/>
      <c r="S229" s="79"/>
      <c r="T229" s="79" t="s">
        <v>559</v>
      </c>
      <c r="U229" s="79"/>
      <c r="V229" s="82" t="s">
        <v>734</v>
      </c>
      <c r="W229" s="81">
        <v>43640.68616898148</v>
      </c>
      <c r="X229" s="82" t="s">
        <v>910</v>
      </c>
      <c r="Y229" s="79"/>
      <c r="Z229" s="79"/>
      <c r="AA229" s="85" t="s">
        <v>1098</v>
      </c>
      <c r="AB229" s="79"/>
      <c r="AC229" s="79" t="b">
        <v>0</v>
      </c>
      <c r="AD229" s="79">
        <v>7</v>
      </c>
      <c r="AE229" s="85" t="s">
        <v>1130</v>
      </c>
      <c r="AF229" s="79" t="b">
        <v>0</v>
      </c>
      <c r="AG229" s="79" t="s">
        <v>1149</v>
      </c>
      <c r="AH229" s="79"/>
      <c r="AI229" s="85" t="s">
        <v>1130</v>
      </c>
      <c r="AJ229" s="79" t="b">
        <v>0</v>
      </c>
      <c r="AK229" s="79">
        <v>0</v>
      </c>
      <c r="AL229" s="85" t="s">
        <v>1130</v>
      </c>
      <c r="AM229" s="79" t="s">
        <v>1153</v>
      </c>
      <c r="AN229" s="79" t="b">
        <v>0</v>
      </c>
      <c r="AO229" s="85" t="s">
        <v>1098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9</v>
      </c>
      <c r="BC229" s="78" t="str">
        <f>REPLACE(INDEX(GroupVertices[Group],MATCH(Edges[[#This Row],[Vertex 2]],GroupVertices[Vertex],0)),1,1,"")</f>
        <v>9</v>
      </c>
      <c r="BD229" s="48">
        <v>0</v>
      </c>
      <c r="BE229" s="49">
        <v>0</v>
      </c>
      <c r="BF229" s="48">
        <v>0</v>
      </c>
      <c r="BG229" s="49">
        <v>0</v>
      </c>
      <c r="BH229" s="48">
        <v>0</v>
      </c>
      <c r="BI229" s="49">
        <v>0</v>
      </c>
      <c r="BJ229" s="48">
        <v>10</v>
      </c>
      <c r="BK229" s="49">
        <v>100</v>
      </c>
      <c r="BL229" s="48">
        <v>10</v>
      </c>
    </row>
    <row r="230" spans="1:64" ht="15">
      <c r="A230" s="64" t="s">
        <v>321</v>
      </c>
      <c r="B230" s="64" t="s">
        <v>322</v>
      </c>
      <c r="C230" s="65" t="s">
        <v>3182</v>
      </c>
      <c r="D230" s="66">
        <v>3</v>
      </c>
      <c r="E230" s="67" t="s">
        <v>132</v>
      </c>
      <c r="F230" s="68">
        <v>32</v>
      </c>
      <c r="G230" s="65"/>
      <c r="H230" s="69"/>
      <c r="I230" s="70"/>
      <c r="J230" s="70"/>
      <c r="K230" s="34" t="s">
        <v>65</v>
      </c>
      <c r="L230" s="77">
        <v>230</v>
      </c>
      <c r="M230" s="77"/>
      <c r="N230" s="72"/>
      <c r="O230" s="79" t="s">
        <v>370</v>
      </c>
      <c r="P230" s="81">
        <v>43640.68800925926</v>
      </c>
      <c r="Q230" s="79" t="s">
        <v>529</v>
      </c>
      <c r="R230" s="79"/>
      <c r="S230" s="79"/>
      <c r="T230" s="79" t="s">
        <v>559</v>
      </c>
      <c r="U230" s="79"/>
      <c r="V230" s="82" t="s">
        <v>733</v>
      </c>
      <c r="W230" s="81">
        <v>43640.68800925926</v>
      </c>
      <c r="X230" s="82" t="s">
        <v>911</v>
      </c>
      <c r="Y230" s="79"/>
      <c r="Z230" s="79"/>
      <c r="AA230" s="85" t="s">
        <v>1099</v>
      </c>
      <c r="AB230" s="85" t="s">
        <v>1128</v>
      </c>
      <c r="AC230" s="79" t="b">
        <v>0</v>
      </c>
      <c r="AD230" s="79">
        <v>1</v>
      </c>
      <c r="AE230" s="85" t="s">
        <v>1147</v>
      </c>
      <c r="AF230" s="79" t="b">
        <v>0</v>
      </c>
      <c r="AG230" s="79" t="s">
        <v>1152</v>
      </c>
      <c r="AH230" s="79"/>
      <c r="AI230" s="85" t="s">
        <v>1130</v>
      </c>
      <c r="AJ230" s="79" t="b">
        <v>0</v>
      </c>
      <c r="AK230" s="79">
        <v>0</v>
      </c>
      <c r="AL230" s="85" t="s">
        <v>1130</v>
      </c>
      <c r="AM230" s="79" t="s">
        <v>1153</v>
      </c>
      <c r="AN230" s="79" t="b">
        <v>0</v>
      </c>
      <c r="AO230" s="85" t="s">
        <v>1128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9</v>
      </c>
      <c r="BC230" s="78" t="str">
        <f>REPLACE(INDEX(GroupVertices[Group],MATCH(Edges[[#This Row],[Vertex 2]],GroupVertices[Vertex],0)),1,1,"")</f>
        <v>9</v>
      </c>
      <c r="BD230" s="48"/>
      <c r="BE230" s="49"/>
      <c r="BF230" s="48"/>
      <c r="BG230" s="49"/>
      <c r="BH230" s="48"/>
      <c r="BI230" s="49"/>
      <c r="BJ230" s="48"/>
      <c r="BK230" s="49"/>
      <c r="BL230" s="48"/>
    </row>
    <row r="231" spans="1:64" ht="15">
      <c r="A231" s="64" t="s">
        <v>323</v>
      </c>
      <c r="B231" s="64" t="s">
        <v>323</v>
      </c>
      <c r="C231" s="65" t="s">
        <v>3183</v>
      </c>
      <c r="D231" s="66">
        <v>10</v>
      </c>
      <c r="E231" s="67" t="s">
        <v>136</v>
      </c>
      <c r="F231" s="68">
        <v>28.285714285714285</v>
      </c>
      <c r="G231" s="65"/>
      <c r="H231" s="69"/>
      <c r="I231" s="70"/>
      <c r="J231" s="70"/>
      <c r="K231" s="34" t="s">
        <v>65</v>
      </c>
      <c r="L231" s="77">
        <v>231</v>
      </c>
      <c r="M231" s="77"/>
      <c r="N231" s="72"/>
      <c r="O231" s="79" t="s">
        <v>176</v>
      </c>
      <c r="P231" s="81">
        <v>43640.954513888886</v>
      </c>
      <c r="Q231" s="79" t="s">
        <v>530</v>
      </c>
      <c r="R231" s="79"/>
      <c r="S231" s="79"/>
      <c r="T231" s="79" t="s">
        <v>559</v>
      </c>
      <c r="U231" s="82" t="s">
        <v>675</v>
      </c>
      <c r="V231" s="82" t="s">
        <v>675</v>
      </c>
      <c r="W231" s="81">
        <v>43640.954513888886</v>
      </c>
      <c r="X231" s="82" t="s">
        <v>912</v>
      </c>
      <c r="Y231" s="79"/>
      <c r="Z231" s="79"/>
      <c r="AA231" s="85" t="s">
        <v>1100</v>
      </c>
      <c r="AB231" s="79"/>
      <c r="AC231" s="79" t="b">
        <v>0</v>
      </c>
      <c r="AD231" s="79">
        <v>22</v>
      </c>
      <c r="AE231" s="85" t="s">
        <v>1130</v>
      </c>
      <c r="AF231" s="79" t="b">
        <v>0</v>
      </c>
      <c r="AG231" s="79" t="s">
        <v>1149</v>
      </c>
      <c r="AH231" s="79"/>
      <c r="AI231" s="85" t="s">
        <v>1130</v>
      </c>
      <c r="AJ231" s="79" t="b">
        <v>0</v>
      </c>
      <c r="AK231" s="79">
        <v>0</v>
      </c>
      <c r="AL231" s="85" t="s">
        <v>1130</v>
      </c>
      <c r="AM231" s="79" t="s">
        <v>1153</v>
      </c>
      <c r="AN231" s="79" t="b">
        <v>0</v>
      </c>
      <c r="AO231" s="85" t="s">
        <v>1100</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9</v>
      </c>
      <c r="BC231" s="78" t="str">
        <f>REPLACE(INDEX(GroupVertices[Group],MATCH(Edges[[#This Row],[Vertex 2]],GroupVertices[Vertex],0)),1,1,"")</f>
        <v>9</v>
      </c>
      <c r="BD231" s="48">
        <v>1</v>
      </c>
      <c r="BE231" s="49">
        <v>16.666666666666668</v>
      </c>
      <c r="BF231" s="48">
        <v>0</v>
      </c>
      <c r="BG231" s="49">
        <v>0</v>
      </c>
      <c r="BH231" s="48">
        <v>0</v>
      </c>
      <c r="BI231" s="49">
        <v>0</v>
      </c>
      <c r="BJ231" s="48">
        <v>5</v>
      </c>
      <c r="BK231" s="49">
        <v>83.33333333333333</v>
      </c>
      <c r="BL231" s="48">
        <v>6</v>
      </c>
    </row>
    <row r="232" spans="1:64" ht="15">
      <c r="A232" s="64" t="s">
        <v>323</v>
      </c>
      <c r="B232" s="64" t="s">
        <v>323</v>
      </c>
      <c r="C232" s="65" t="s">
        <v>3183</v>
      </c>
      <c r="D232" s="66">
        <v>10</v>
      </c>
      <c r="E232" s="67" t="s">
        <v>136</v>
      </c>
      <c r="F232" s="68">
        <v>28.285714285714285</v>
      </c>
      <c r="G232" s="65"/>
      <c r="H232" s="69"/>
      <c r="I232" s="70"/>
      <c r="J232" s="70"/>
      <c r="K232" s="34" t="s">
        <v>65</v>
      </c>
      <c r="L232" s="77">
        <v>232</v>
      </c>
      <c r="M232" s="77"/>
      <c r="N232" s="72"/>
      <c r="O232" s="79" t="s">
        <v>176</v>
      </c>
      <c r="P232" s="81">
        <v>43642.72015046296</v>
      </c>
      <c r="Q232" s="79" t="s">
        <v>531</v>
      </c>
      <c r="R232" s="79"/>
      <c r="S232" s="79"/>
      <c r="T232" s="79" t="s">
        <v>559</v>
      </c>
      <c r="U232" s="82" t="s">
        <v>676</v>
      </c>
      <c r="V232" s="82" t="s">
        <v>676</v>
      </c>
      <c r="W232" s="81">
        <v>43642.72015046296</v>
      </c>
      <c r="X232" s="82" t="s">
        <v>913</v>
      </c>
      <c r="Y232" s="79"/>
      <c r="Z232" s="79"/>
      <c r="AA232" s="85" t="s">
        <v>1101</v>
      </c>
      <c r="AB232" s="79"/>
      <c r="AC232" s="79" t="b">
        <v>0</v>
      </c>
      <c r="AD232" s="79">
        <v>8</v>
      </c>
      <c r="AE232" s="85" t="s">
        <v>1130</v>
      </c>
      <c r="AF232" s="79" t="b">
        <v>0</v>
      </c>
      <c r="AG232" s="79" t="s">
        <v>1152</v>
      </c>
      <c r="AH232" s="79"/>
      <c r="AI232" s="85" t="s">
        <v>1130</v>
      </c>
      <c r="AJ232" s="79" t="b">
        <v>0</v>
      </c>
      <c r="AK232" s="79">
        <v>0</v>
      </c>
      <c r="AL232" s="85" t="s">
        <v>1130</v>
      </c>
      <c r="AM232" s="79" t="s">
        <v>1153</v>
      </c>
      <c r="AN232" s="79" t="b">
        <v>0</v>
      </c>
      <c r="AO232" s="85" t="s">
        <v>1101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9</v>
      </c>
      <c r="BC232" s="78" t="str">
        <f>REPLACE(INDEX(GroupVertices[Group],MATCH(Edges[[#This Row],[Vertex 2]],GroupVertices[Vertex],0)),1,1,"")</f>
        <v>9</v>
      </c>
      <c r="BD232" s="48">
        <v>0</v>
      </c>
      <c r="BE232" s="49">
        <v>0</v>
      </c>
      <c r="BF232" s="48">
        <v>0</v>
      </c>
      <c r="BG232" s="49">
        <v>0</v>
      </c>
      <c r="BH232" s="48">
        <v>0</v>
      </c>
      <c r="BI232" s="49">
        <v>0</v>
      </c>
      <c r="BJ232" s="48">
        <v>1</v>
      </c>
      <c r="BK232" s="49">
        <v>100</v>
      </c>
      <c r="BL232" s="48">
        <v>1</v>
      </c>
    </row>
    <row r="233" spans="1:64" ht="15">
      <c r="A233" s="64" t="s">
        <v>321</v>
      </c>
      <c r="B233" s="64" t="s">
        <v>323</v>
      </c>
      <c r="C233" s="65" t="s">
        <v>3182</v>
      </c>
      <c r="D233" s="66">
        <v>3</v>
      </c>
      <c r="E233" s="67" t="s">
        <v>132</v>
      </c>
      <c r="F233" s="68">
        <v>32</v>
      </c>
      <c r="G233" s="65"/>
      <c r="H233" s="69"/>
      <c r="I233" s="70"/>
      <c r="J233" s="70"/>
      <c r="K233" s="34" t="s">
        <v>65</v>
      </c>
      <c r="L233" s="77">
        <v>233</v>
      </c>
      <c r="M233" s="77"/>
      <c r="N233" s="72"/>
      <c r="O233" s="79" t="s">
        <v>369</v>
      </c>
      <c r="P233" s="81">
        <v>43640.68800925926</v>
      </c>
      <c r="Q233" s="79" t="s">
        <v>529</v>
      </c>
      <c r="R233" s="79"/>
      <c r="S233" s="79"/>
      <c r="T233" s="79" t="s">
        <v>559</v>
      </c>
      <c r="U233" s="79"/>
      <c r="V233" s="82" t="s">
        <v>733</v>
      </c>
      <c r="W233" s="81">
        <v>43640.68800925926</v>
      </c>
      <c r="X233" s="82" t="s">
        <v>911</v>
      </c>
      <c r="Y233" s="79"/>
      <c r="Z233" s="79"/>
      <c r="AA233" s="85" t="s">
        <v>1099</v>
      </c>
      <c r="AB233" s="85" t="s">
        <v>1128</v>
      </c>
      <c r="AC233" s="79" t="b">
        <v>0</v>
      </c>
      <c r="AD233" s="79">
        <v>1</v>
      </c>
      <c r="AE233" s="85" t="s">
        <v>1147</v>
      </c>
      <c r="AF233" s="79" t="b">
        <v>0</v>
      </c>
      <c r="AG233" s="79" t="s">
        <v>1152</v>
      </c>
      <c r="AH233" s="79"/>
      <c r="AI233" s="85" t="s">
        <v>1130</v>
      </c>
      <c r="AJ233" s="79" t="b">
        <v>0</v>
      </c>
      <c r="AK233" s="79">
        <v>0</v>
      </c>
      <c r="AL233" s="85" t="s">
        <v>1130</v>
      </c>
      <c r="AM233" s="79" t="s">
        <v>1153</v>
      </c>
      <c r="AN233" s="79" t="b">
        <v>0</v>
      </c>
      <c r="AO233" s="85" t="s">
        <v>1128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0</v>
      </c>
      <c r="BE233" s="49">
        <v>0</v>
      </c>
      <c r="BF233" s="48">
        <v>0</v>
      </c>
      <c r="BG233" s="49">
        <v>0</v>
      </c>
      <c r="BH233" s="48">
        <v>0</v>
      </c>
      <c r="BI233" s="49">
        <v>0</v>
      </c>
      <c r="BJ233" s="48">
        <v>3</v>
      </c>
      <c r="BK233" s="49">
        <v>100</v>
      </c>
      <c r="BL233" s="48">
        <v>3</v>
      </c>
    </row>
    <row r="234" spans="1:64" ht="15">
      <c r="A234" s="64" t="s">
        <v>324</v>
      </c>
      <c r="B234" s="64" t="s">
        <v>324</v>
      </c>
      <c r="C234" s="65" t="s">
        <v>3182</v>
      </c>
      <c r="D234" s="66">
        <v>3</v>
      </c>
      <c r="E234" s="67" t="s">
        <v>132</v>
      </c>
      <c r="F234" s="68">
        <v>32</v>
      </c>
      <c r="G234" s="65"/>
      <c r="H234" s="69"/>
      <c r="I234" s="70"/>
      <c r="J234" s="70"/>
      <c r="K234" s="34" t="s">
        <v>65</v>
      </c>
      <c r="L234" s="77">
        <v>234</v>
      </c>
      <c r="M234" s="77"/>
      <c r="N234" s="72"/>
      <c r="O234" s="79" t="s">
        <v>176</v>
      </c>
      <c r="P234" s="81">
        <v>43640.08546296296</v>
      </c>
      <c r="Q234" s="79" t="s">
        <v>532</v>
      </c>
      <c r="R234" s="79"/>
      <c r="S234" s="79"/>
      <c r="T234" s="79" t="s">
        <v>559</v>
      </c>
      <c r="U234" s="79"/>
      <c r="V234" s="82" t="s">
        <v>735</v>
      </c>
      <c r="W234" s="81">
        <v>43640.08546296296</v>
      </c>
      <c r="X234" s="82" t="s">
        <v>914</v>
      </c>
      <c r="Y234" s="79"/>
      <c r="Z234" s="79"/>
      <c r="AA234" s="85" t="s">
        <v>1102</v>
      </c>
      <c r="AB234" s="79"/>
      <c r="AC234" s="79" t="b">
        <v>0</v>
      </c>
      <c r="AD234" s="79">
        <v>12</v>
      </c>
      <c r="AE234" s="85" t="s">
        <v>1130</v>
      </c>
      <c r="AF234" s="79" t="b">
        <v>0</v>
      </c>
      <c r="AG234" s="79" t="s">
        <v>1149</v>
      </c>
      <c r="AH234" s="79"/>
      <c r="AI234" s="85" t="s">
        <v>1130</v>
      </c>
      <c r="AJ234" s="79" t="b">
        <v>0</v>
      </c>
      <c r="AK234" s="79">
        <v>0</v>
      </c>
      <c r="AL234" s="85" t="s">
        <v>1130</v>
      </c>
      <c r="AM234" s="79" t="s">
        <v>1153</v>
      </c>
      <c r="AN234" s="79" t="b">
        <v>0</v>
      </c>
      <c r="AO234" s="85" t="s">
        <v>1102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9</v>
      </c>
      <c r="BC234" s="78" t="str">
        <f>REPLACE(INDEX(GroupVertices[Group],MATCH(Edges[[#This Row],[Vertex 2]],GroupVertices[Vertex],0)),1,1,"")</f>
        <v>9</v>
      </c>
      <c r="BD234" s="48">
        <v>0</v>
      </c>
      <c r="BE234" s="49">
        <v>0</v>
      </c>
      <c r="BF234" s="48">
        <v>0</v>
      </c>
      <c r="BG234" s="49">
        <v>0</v>
      </c>
      <c r="BH234" s="48">
        <v>0</v>
      </c>
      <c r="BI234" s="49">
        <v>0</v>
      </c>
      <c r="BJ234" s="48">
        <v>10</v>
      </c>
      <c r="BK234" s="49">
        <v>100</v>
      </c>
      <c r="BL234" s="48">
        <v>10</v>
      </c>
    </row>
    <row r="235" spans="1:64" ht="15">
      <c r="A235" s="64" t="s">
        <v>321</v>
      </c>
      <c r="B235" s="64" t="s">
        <v>324</v>
      </c>
      <c r="C235" s="65" t="s">
        <v>3182</v>
      </c>
      <c r="D235" s="66">
        <v>3</v>
      </c>
      <c r="E235" s="67" t="s">
        <v>132</v>
      </c>
      <c r="F235" s="68">
        <v>32</v>
      </c>
      <c r="G235" s="65"/>
      <c r="H235" s="69"/>
      <c r="I235" s="70"/>
      <c r="J235" s="70"/>
      <c r="K235" s="34" t="s">
        <v>65</v>
      </c>
      <c r="L235" s="77">
        <v>235</v>
      </c>
      <c r="M235" s="77"/>
      <c r="N235" s="72"/>
      <c r="O235" s="79" t="s">
        <v>370</v>
      </c>
      <c r="P235" s="81">
        <v>43640.68866898148</v>
      </c>
      <c r="Q235" s="79" t="s">
        <v>533</v>
      </c>
      <c r="R235" s="79"/>
      <c r="S235" s="79"/>
      <c r="T235" s="79" t="s">
        <v>559</v>
      </c>
      <c r="U235" s="79"/>
      <c r="V235" s="82" t="s">
        <v>733</v>
      </c>
      <c r="W235" s="81">
        <v>43640.68866898148</v>
      </c>
      <c r="X235" s="82" t="s">
        <v>915</v>
      </c>
      <c r="Y235" s="79"/>
      <c r="Z235" s="79"/>
      <c r="AA235" s="85" t="s">
        <v>1103</v>
      </c>
      <c r="AB235" s="85" t="s">
        <v>1129</v>
      </c>
      <c r="AC235" s="79" t="b">
        <v>0</v>
      </c>
      <c r="AD235" s="79">
        <v>1</v>
      </c>
      <c r="AE235" s="85" t="s">
        <v>1148</v>
      </c>
      <c r="AF235" s="79" t="b">
        <v>0</v>
      </c>
      <c r="AG235" s="79" t="s">
        <v>1152</v>
      </c>
      <c r="AH235" s="79"/>
      <c r="AI235" s="85" t="s">
        <v>1130</v>
      </c>
      <c r="AJ235" s="79" t="b">
        <v>0</v>
      </c>
      <c r="AK235" s="79">
        <v>0</v>
      </c>
      <c r="AL235" s="85" t="s">
        <v>1130</v>
      </c>
      <c r="AM235" s="79" t="s">
        <v>1153</v>
      </c>
      <c r="AN235" s="79" t="b">
        <v>0</v>
      </c>
      <c r="AO235" s="85" t="s">
        <v>1129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3</v>
      </c>
      <c r="BK235" s="49">
        <v>100</v>
      </c>
      <c r="BL235" s="48">
        <v>3</v>
      </c>
    </row>
    <row r="236" spans="1:64" ht="15">
      <c r="A236" s="64" t="s">
        <v>321</v>
      </c>
      <c r="B236" s="64" t="s">
        <v>308</v>
      </c>
      <c r="C236" s="65" t="s">
        <v>3182</v>
      </c>
      <c r="D236" s="66">
        <v>3</v>
      </c>
      <c r="E236" s="67" t="s">
        <v>132</v>
      </c>
      <c r="F236" s="68">
        <v>32</v>
      </c>
      <c r="G236" s="65"/>
      <c r="H236" s="69"/>
      <c r="I236" s="70"/>
      <c r="J236" s="70"/>
      <c r="K236" s="34" t="s">
        <v>65</v>
      </c>
      <c r="L236" s="77">
        <v>236</v>
      </c>
      <c r="M236" s="77"/>
      <c r="N236" s="72"/>
      <c r="O236" s="79" t="s">
        <v>369</v>
      </c>
      <c r="P236" s="81">
        <v>43640.68866898148</v>
      </c>
      <c r="Q236" s="79" t="s">
        <v>533</v>
      </c>
      <c r="R236" s="79"/>
      <c r="S236" s="79"/>
      <c r="T236" s="79" t="s">
        <v>559</v>
      </c>
      <c r="U236" s="79"/>
      <c r="V236" s="82" t="s">
        <v>733</v>
      </c>
      <c r="W236" s="81">
        <v>43640.68866898148</v>
      </c>
      <c r="X236" s="82" t="s">
        <v>915</v>
      </c>
      <c r="Y236" s="79"/>
      <c r="Z236" s="79"/>
      <c r="AA236" s="85" t="s">
        <v>1103</v>
      </c>
      <c r="AB236" s="85" t="s">
        <v>1129</v>
      </c>
      <c r="AC236" s="79" t="b">
        <v>0</v>
      </c>
      <c r="AD236" s="79">
        <v>1</v>
      </c>
      <c r="AE236" s="85" t="s">
        <v>1148</v>
      </c>
      <c r="AF236" s="79" t="b">
        <v>0</v>
      </c>
      <c r="AG236" s="79" t="s">
        <v>1152</v>
      </c>
      <c r="AH236" s="79"/>
      <c r="AI236" s="85" t="s">
        <v>1130</v>
      </c>
      <c r="AJ236" s="79" t="b">
        <v>0</v>
      </c>
      <c r="AK236" s="79">
        <v>0</v>
      </c>
      <c r="AL236" s="85" t="s">
        <v>1130</v>
      </c>
      <c r="AM236" s="79" t="s">
        <v>1153</v>
      </c>
      <c r="AN236" s="79" t="b">
        <v>0</v>
      </c>
      <c r="AO236" s="85" t="s">
        <v>1129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9</v>
      </c>
      <c r="BC236" s="78" t="str">
        <f>REPLACE(INDEX(GroupVertices[Group],MATCH(Edges[[#This Row],[Vertex 2]],GroupVertices[Vertex],0)),1,1,"")</f>
        <v>4</v>
      </c>
      <c r="BD236" s="48"/>
      <c r="BE236" s="49"/>
      <c r="BF236" s="48"/>
      <c r="BG236" s="49"/>
      <c r="BH236" s="48"/>
      <c r="BI236" s="49"/>
      <c r="BJ236" s="48"/>
      <c r="BK236" s="49"/>
      <c r="BL236" s="48"/>
    </row>
    <row r="237" spans="1:64" ht="15">
      <c r="A237" s="64" t="s">
        <v>321</v>
      </c>
      <c r="B237" s="64" t="s">
        <v>321</v>
      </c>
      <c r="C237" s="65" t="s">
        <v>3182</v>
      </c>
      <c r="D237" s="66">
        <v>3</v>
      </c>
      <c r="E237" s="67" t="s">
        <v>132</v>
      </c>
      <c r="F237" s="68">
        <v>32</v>
      </c>
      <c r="G237" s="65"/>
      <c r="H237" s="69"/>
      <c r="I237" s="70"/>
      <c r="J237" s="70"/>
      <c r="K237" s="34" t="s">
        <v>65</v>
      </c>
      <c r="L237" s="77">
        <v>237</v>
      </c>
      <c r="M237" s="77"/>
      <c r="N237" s="72"/>
      <c r="O237" s="79" t="s">
        <v>176</v>
      </c>
      <c r="P237" s="81">
        <v>43642.65244212963</v>
      </c>
      <c r="Q237" s="79" t="s">
        <v>534</v>
      </c>
      <c r="R237" s="79"/>
      <c r="S237" s="79"/>
      <c r="T237" s="79" t="s">
        <v>559</v>
      </c>
      <c r="U237" s="82" t="s">
        <v>677</v>
      </c>
      <c r="V237" s="82" t="s">
        <v>677</v>
      </c>
      <c r="W237" s="81">
        <v>43642.65244212963</v>
      </c>
      <c r="X237" s="82" t="s">
        <v>916</v>
      </c>
      <c r="Y237" s="79"/>
      <c r="Z237" s="79"/>
      <c r="AA237" s="85" t="s">
        <v>1104</v>
      </c>
      <c r="AB237" s="79"/>
      <c r="AC237" s="79" t="b">
        <v>0</v>
      </c>
      <c r="AD237" s="79">
        <v>21</v>
      </c>
      <c r="AE237" s="85" t="s">
        <v>1130</v>
      </c>
      <c r="AF237" s="79" t="b">
        <v>0</v>
      </c>
      <c r="AG237" s="79" t="s">
        <v>1152</v>
      </c>
      <c r="AH237" s="79"/>
      <c r="AI237" s="85" t="s">
        <v>1130</v>
      </c>
      <c r="AJ237" s="79" t="b">
        <v>0</v>
      </c>
      <c r="AK237" s="79">
        <v>0</v>
      </c>
      <c r="AL237" s="85" t="s">
        <v>1130</v>
      </c>
      <c r="AM237" s="79" t="s">
        <v>1153</v>
      </c>
      <c r="AN237" s="79" t="b">
        <v>0</v>
      </c>
      <c r="AO237" s="85" t="s">
        <v>1104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9</v>
      </c>
      <c r="BC237" s="78" t="str">
        <f>REPLACE(INDEX(GroupVertices[Group],MATCH(Edges[[#This Row],[Vertex 2]],GroupVertices[Vertex],0)),1,1,"")</f>
        <v>9</v>
      </c>
      <c r="BD237" s="48">
        <v>0</v>
      </c>
      <c r="BE237" s="49">
        <v>0</v>
      </c>
      <c r="BF237" s="48">
        <v>0</v>
      </c>
      <c r="BG237" s="49">
        <v>0</v>
      </c>
      <c r="BH237" s="48">
        <v>0</v>
      </c>
      <c r="BI237" s="49">
        <v>0</v>
      </c>
      <c r="BJ237" s="48">
        <v>1</v>
      </c>
      <c r="BK237" s="49">
        <v>100</v>
      </c>
      <c r="BL237" s="48">
        <v>1</v>
      </c>
    </row>
    <row r="238" spans="1:64" ht="15">
      <c r="A238" s="64" t="s">
        <v>321</v>
      </c>
      <c r="B238" s="64" t="s">
        <v>308</v>
      </c>
      <c r="C238" s="65" t="s">
        <v>3182</v>
      </c>
      <c r="D238" s="66">
        <v>3</v>
      </c>
      <c r="E238" s="67" t="s">
        <v>132</v>
      </c>
      <c r="F238" s="68">
        <v>32</v>
      </c>
      <c r="G238" s="65"/>
      <c r="H238" s="69"/>
      <c r="I238" s="70"/>
      <c r="J238" s="70"/>
      <c r="K238" s="34" t="s">
        <v>65</v>
      </c>
      <c r="L238" s="77">
        <v>238</v>
      </c>
      <c r="M238" s="77"/>
      <c r="N238" s="72"/>
      <c r="O238" s="79" t="s">
        <v>370</v>
      </c>
      <c r="P238" s="81">
        <v>43642.721030092594</v>
      </c>
      <c r="Q238" s="79" t="s">
        <v>496</v>
      </c>
      <c r="R238" s="79"/>
      <c r="S238" s="79"/>
      <c r="T238" s="79" t="s">
        <v>559</v>
      </c>
      <c r="U238" s="79"/>
      <c r="V238" s="82" t="s">
        <v>733</v>
      </c>
      <c r="W238" s="81">
        <v>43642.721030092594</v>
      </c>
      <c r="X238" s="82" t="s">
        <v>917</v>
      </c>
      <c r="Y238" s="79"/>
      <c r="Z238" s="79"/>
      <c r="AA238" s="85" t="s">
        <v>1105</v>
      </c>
      <c r="AB238" s="79"/>
      <c r="AC238" s="79" t="b">
        <v>0</v>
      </c>
      <c r="AD238" s="79">
        <v>0</v>
      </c>
      <c r="AE238" s="85" t="s">
        <v>1130</v>
      </c>
      <c r="AF238" s="79" t="b">
        <v>0</v>
      </c>
      <c r="AG238" s="79" t="s">
        <v>1149</v>
      </c>
      <c r="AH238" s="79"/>
      <c r="AI238" s="85" t="s">
        <v>1130</v>
      </c>
      <c r="AJ238" s="79" t="b">
        <v>0</v>
      </c>
      <c r="AK238" s="79">
        <v>9</v>
      </c>
      <c r="AL238" s="85" t="s">
        <v>1108</v>
      </c>
      <c r="AM238" s="79" t="s">
        <v>1153</v>
      </c>
      <c r="AN238" s="79" t="b">
        <v>0</v>
      </c>
      <c r="AO238" s="85" t="s">
        <v>1108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9</v>
      </c>
      <c r="BC238" s="78" t="str">
        <f>REPLACE(INDEX(GroupVertices[Group],MATCH(Edges[[#This Row],[Vertex 2]],GroupVertices[Vertex],0)),1,1,"")</f>
        <v>4</v>
      </c>
      <c r="BD238" s="48">
        <v>0</v>
      </c>
      <c r="BE238" s="49">
        <v>0</v>
      </c>
      <c r="BF238" s="48">
        <v>0</v>
      </c>
      <c r="BG238" s="49">
        <v>0</v>
      </c>
      <c r="BH238" s="48">
        <v>0</v>
      </c>
      <c r="BI238" s="49">
        <v>0</v>
      </c>
      <c r="BJ238" s="48">
        <v>23</v>
      </c>
      <c r="BK238" s="49">
        <v>100</v>
      </c>
      <c r="BL238" s="48">
        <v>23</v>
      </c>
    </row>
    <row r="239" spans="1:64" ht="15">
      <c r="A239" s="64" t="s">
        <v>325</v>
      </c>
      <c r="B239" s="64" t="s">
        <v>357</v>
      </c>
      <c r="C239" s="65" t="s">
        <v>3182</v>
      </c>
      <c r="D239" s="66">
        <v>3</v>
      </c>
      <c r="E239" s="67" t="s">
        <v>132</v>
      </c>
      <c r="F239" s="68">
        <v>32</v>
      </c>
      <c r="G239" s="65"/>
      <c r="H239" s="69"/>
      <c r="I239" s="70"/>
      <c r="J239" s="70"/>
      <c r="K239" s="34" t="s">
        <v>65</v>
      </c>
      <c r="L239" s="77">
        <v>239</v>
      </c>
      <c r="M239" s="77"/>
      <c r="N239" s="72"/>
      <c r="O239" s="79" t="s">
        <v>370</v>
      </c>
      <c r="P239" s="81">
        <v>43642.70825231481</v>
      </c>
      <c r="Q239" s="79" t="s">
        <v>535</v>
      </c>
      <c r="R239" s="79"/>
      <c r="S239" s="79"/>
      <c r="T239" s="79" t="s">
        <v>559</v>
      </c>
      <c r="U239" s="82" t="s">
        <v>678</v>
      </c>
      <c r="V239" s="82" t="s">
        <v>678</v>
      </c>
      <c r="W239" s="81">
        <v>43642.70825231481</v>
      </c>
      <c r="X239" s="82" t="s">
        <v>918</v>
      </c>
      <c r="Y239" s="79"/>
      <c r="Z239" s="79"/>
      <c r="AA239" s="85" t="s">
        <v>1106</v>
      </c>
      <c r="AB239" s="79"/>
      <c r="AC239" s="79" t="b">
        <v>0</v>
      </c>
      <c r="AD239" s="79">
        <v>24</v>
      </c>
      <c r="AE239" s="85" t="s">
        <v>1130</v>
      </c>
      <c r="AF239" s="79" t="b">
        <v>0</v>
      </c>
      <c r="AG239" s="79" t="s">
        <v>1149</v>
      </c>
      <c r="AH239" s="79"/>
      <c r="AI239" s="85" t="s">
        <v>1130</v>
      </c>
      <c r="AJ239" s="79" t="b">
        <v>0</v>
      </c>
      <c r="AK239" s="79">
        <v>4</v>
      </c>
      <c r="AL239" s="85" t="s">
        <v>1130</v>
      </c>
      <c r="AM239" s="79" t="s">
        <v>1162</v>
      </c>
      <c r="AN239" s="79" t="b">
        <v>0</v>
      </c>
      <c r="AO239" s="85" t="s">
        <v>1106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7</v>
      </c>
      <c r="BC239" s="78" t="str">
        <f>REPLACE(INDEX(GroupVertices[Group],MATCH(Edges[[#This Row],[Vertex 2]],GroupVertices[Vertex],0)),1,1,"")</f>
        <v>7</v>
      </c>
      <c r="BD239" s="48"/>
      <c r="BE239" s="49"/>
      <c r="BF239" s="48"/>
      <c r="BG239" s="49"/>
      <c r="BH239" s="48"/>
      <c r="BI239" s="49"/>
      <c r="BJ239" s="48"/>
      <c r="BK239" s="49"/>
      <c r="BL239" s="48"/>
    </row>
    <row r="240" spans="1:64" ht="15">
      <c r="A240" s="64" t="s">
        <v>326</v>
      </c>
      <c r="B240" s="64" t="s">
        <v>357</v>
      </c>
      <c r="C240" s="65" t="s">
        <v>3182</v>
      </c>
      <c r="D240" s="66">
        <v>3</v>
      </c>
      <c r="E240" s="67" t="s">
        <v>132</v>
      </c>
      <c r="F240" s="68">
        <v>32</v>
      </c>
      <c r="G240" s="65"/>
      <c r="H240" s="69"/>
      <c r="I240" s="70"/>
      <c r="J240" s="70"/>
      <c r="K240" s="34" t="s">
        <v>65</v>
      </c>
      <c r="L240" s="77">
        <v>240</v>
      </c>
      <c r="M240" s="77"/>
      <c r="N240" s="72"/>
      <c r="O240" s="79" t="s">
        <v>370</v>
      </c>
      <c r="P240" s="81">
        <v>43642.71644675926</v>
      </c>
      <c r="Q240" s="79" t="s">
        <v>503</v>
      </c>
      <c r="R240" s="79"/>
      <c r="S240" s="79"/>
      <c r="T240" s="79"/>
      <c r="U240" s="79"/>
      <c r="V240" s="82" t="s">
        <v>736</v>
      </c>
      <c r="W240" s="81">
        <v>43642.71644675926</v>
      </c>
      <c r="X240" s="82" t="s">
        <v>919</v>
      </c>
      <c r="Y240" s="79"/>
      <c r="Z240" s="79"/>
      <c r="AA240" s="85" t="s">
        <v>1107</v>
      </c>
      <c r="AB240" s="79"/>
      <c r="AC240" s="79" t="b">
        <v>0</v>
      </c>
      <c r="AD240" s="79">
        <v>0</v>
      </c>
      <c r="AE240" s="85" t="s">
        <v>1130</v>
      </c>
      <c r="AF240" s="79" t="b">
        <v>0</v>
      </c>
      <c r="AG240" s="79" t="s">
        <v>1149</v>
      </c>
      <c r="AH240" s="79"/>
      <c r="AI240" s="85" t="s">
        <v>1130</v>
      </c>
      <c r="AJ240" s="79" t="b">
        <v>0</v>
      </c>
      <c r="AK240" s="79">
        <v>4</v>
      </c>
      <c r="AL240" s="85" t="s">
        <v>1106</v>
      </c>
      <c r="AM240" s="79" t="s">
        <v>1153</v>
      </c>
      <c r="AN240" s="79" t="b">
        <v>0</v>
      </c>
      <c r="AO240" s="85" t="s">
        <v>1106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7</v>
      </c>
      <c r="BC240" s="78" t="str">
        <f>REPLACE(INDEX(GroupVertices[Group],MATCH(Edges[[#This Row],[Vertex 2]],GroupVertices[Vertex],0)),1,1,"")</f>
        <v>7</v>
      </c>
      <c r="BD240" s="48"/>
      <c r="BE240" s="49"/>
      <c r="BF240" s="48"/>
      <c r="BG240" s="49"/>
      <c r="BH240" s="48"/>
      <c r="BI240" s="49"/>
      <c r="BJ240" s="48"/>
      <c r="BK240" s="49"/>
      <c r="BL240" s="48"/>
    </row>
    <row r="241" spans="1:64" ht="15">
      <c r="A241" s="64" t="s">
        <v>325</v>
      </c>
      <c r="B241" s="64" t="s">
        <v>358</v>
      </c>
      <c r="C241" s="65" t="s">
        <v>3182</v>
      </c>
      <c r="D241" s="66">
        <v>3</v>
      </c>
      <c r="E241" s="67" t="s">
        <v>132</v>
      </c>
      <c r="F241" s="68">
        <v>32</v>
      </c>
      <c r="G241" s="65"/>
      <c r="H241" s="69"/>
      <c r="I241" s="70"/>
      <c r="J241" s="70"/>
      <c r="K241" s="34" t="s">
        <v>65</v>
      </c>
      <c r="L241" s="77">
        <v>241</v>
      </c>
      <c r="M241" s="77"/>
      <c r="N241" s="72"/>
      <c r="O241" s="79" t="s">
        <v>370</v>
      </c>
      <c r="P241" s="81">
        <v>43642.70825231481</v>
      </c>
      <c r="Q241" s="79" t="s">
        <v>535</v>
      </c>
      <c r="R241" s="79"/>
      <c r="S241" s="79"/>
      <c r="T241" s="79" t="s">
        <v>559</v>
      </c>
      <c r="U241" s="82" t="s">
        <v>678</v>
      </c>
      <c r="V241" s="82" t="s">
        <v>678</v>
      </c>
      <c r="W241" s="81">
        <v>43642.70825231481</v>
      </c>
      <c r="X241" s="82" t="s">
        <v>918</v>
      </c>
      <c r="Y241" s="79"/>
      <c r="Z241" s="79"/>
      <c r="AA241" s="85" t="s">
        <v>1106</v>
      </c>
      <c r="AB241" s="79"/>
      <c r="AC241" s="79" t="b">
        <v>0</v>
      </c>
      <c r="AD241" s="79">
        <v>24</v>
      </c>
      <c r="AE241" s="85" t="s">
        <v>1130</v>
      </c>
      <c r="AF241" s="79" t="b">
        <v>0</v>
      </c>
      <c r="AG241" s="79" t="s">
        <v>1149</v>
      </c>
      <c r="AH241" s="79"/>
      <c r="AI241" s="85" t="s">
        <v>1130</v>
      </c>
      <c r="AJ241" s="79" t="b">
        <v>0</v>
      </c>
      <c r="AK241" s="79">
        <v>4</v>
      </c>
      <c r="AL241" s="85" t="s">
        <v>1130</v>
      </c>
      <c r="AM241" s="79" t="s">
        <v>1162</v>
      </c>
      <c r="AN241" s="79" t="b">
        <v>0</v>
      </c>
      <c r="AO241" s="85" t="s">
        <v>1106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7</v>
      </c>
      <c r="BC241" s="78" t="str">
        <f>REPLACE(INDEX(GroupVertices[Group],MATCH(Edges[[#This Row],[Vertex 2]],GroupVertices[Vertex],0)),1,1,"")</f>
        <v>7</v>
      </c>
      <c r="BD241" s="48"/>
      <c r="BE241" s="49"/>
      <c r="BF241" s="48"/>
      <c r="BG241" s="49"/>
      <c r="BH241" s="48"/>
      <c r="BI241" s="49"/>
      <c r="BJ241" s="48"/>
      <c r="BK241" s="49"/>
      <c r="BL241" s="48"/>
    </row>
    <row r="242" spans="1:64" ht="15">
      <c r="A242" s="64" t="s">
        <v>326</v>
      </c>
      <c r="B242" s="64" t="s">
        <v>358</v>
      </c>
      <c r="C242" s="65" t="s">
        <v>3182</v>
      </c>
      <c r="D242" s="66">
        <v>3</v>
      </c>
      <c r="E242" s="67" t="s">
        <v>132</v>
      </c>
      <c r="F242" s="68">
        <v>32</v>
      </c>
      <c r="G242" s="65"/>
      <c r="H242" s="69"/>
      <c r="I242" s="70"/>
      <c r="J242" s="70"/>
      <c r="K242" s="34" t="s">
        <v>65</v>
      </c>
      <c r="L242" s="77">
        <v>242</v>
      </c>
      <c r="M242" s="77"/>
      <c r="N242" s="72"/>
      <c r="O242" s="79" t="s">
        <v>370</v>
      </c>
      <c r="P242" s="81">
        <v>43642.71644675926</v>
      </c>
      <c r="Q242" s="79" t="s">
        <v>503</v>
      </c>
      <c r="R242" s="79"/>
      <c r="S242" s="79"/>
      <c r="T242" s="79"/>
      <c r="U242" s="79"/>
      <c r="V242" s="82" t="s">
        <v>736</v>
      </c>
      <c r="W242" s="81">
        <v>43642.71644675926</v>
      </c>
      <c r="X242" s="82" t="s">
        <v>919</v>
      </c>
      <c r="Y242" s="79"/>
      <c r="Z242" s="79"/>
      <c r="AA242" s="85" t="s">
        <v>1107</v>
      </c>
      <c r="AB242" s="79"/>
      <c r="AC242" s="79" t="b">
        <v>0</v>
      </c>
      <c r="AD242" s="79">
        <v>0</v>
      </c>
      <c r="AE242" s="85" t="s">
        <v>1130</v>
      </c>
      <c r="AF242" s="79" t="b">
        <v>0</v>
      </c>
      <c r="AG242" s="79" t="s">
        <v>1149</v>
      </c>
      <c r="AH242" s="79"/>
      <c r="AI242" s="85" t="s">
        <v>1130</v>
      </c>
      <c r="AJ242" s="79" t="b">
        <v>0</v>
      </c>
      <c r="AK242" s="79">
        <v>4</v>
      </c>
      <c r="AL242" s="85" t="s">
        <v>1106</v>
      </c>
      <c r="AM242" s="79" t="s">
        <v>1153</v>
      </c>
      <c r="AN242" s="79" t="b">
        <v>0</v>
      </c>
      <c r="AO242" s="85" t="s">
        <v>1106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325</v>
      </c>
      <c r="B243" s="64" t="s">
        <v>359</v>
      </c>
      <c r="C243" s="65" t="s">
        <v>3182</v>
      </c>
      <c r="D243" s="66">
        <v>3</v>
      </c>
      <c r="E243" s="67" t="s">
        <v>132</v>
      </c>
      <c r="F243" s="68">
        <v>32</v>
      </c>
      <c r="G243" s="65"/>
      <c r="H243" s="69"/>
      <c r="I243" s="70"/>
      <c r="J243" s="70"/>
      <c r="K243" s="34" t="s">
        <v>65</v>
      </c>
      <c r="L243" s="77">
        <v>243</v>
      </c>
      <c r="M243" s="77"/>
      <c r="N243" s="72"/>
      <c r="O243" s="79" t="s">
        <v>370</v>
      </c>
      <c r="P243" s="81">
        <v>43642.70825231481</v>
      </c>
      <c r="Q243" s="79" t="s">
        <v>535</v>
      </c>
      <c r="R243" s="79"/>
      <c r="S243" s="79"/>
      <c r="T243" s="79" t="s">
        <v>559</v>
      </c>
      <c r="U243" s="82" t="s">
        <v>678</v>
      </c>
      <c r="V243" s="82" t="s">
        <v>678</v>
      </c>
      <c r="W243" s="81">
        <v>43642.70825231481</v>
      </c>
      <c r="X243" s="82" t="s">
        <v>918</v>
      </c>
      <c r="Y243" s="79"/>
      <c r="Z243" s="79"/>
      <c r="AA243" s="85" t="s">
        <v>1106</v>
      </c>
      <c r="AB243" s="79"/>
      <c r="AC243" s="79" t="b">
        <v>0</v>
      </c>
      <c r="AD243" s="79">
        <v>24</v>
      </c>
      <c r="AE243" s="85" t="s">
        <v>1130</v>
      </c>
      <c r="AF243" s="79" t="b">
        <v>0</v>
      </c>
      <c r="AG243" s="79" t="s">
        <v>1149</v>
      </c>
      <c r="AH243" s="79"/>
      <c r="AI243" s="85" t="s">
        <v>1130</v>
      </c>
      <c r="AJ243" s="79" t="b">
        <v>0</v>
      </c>
      <c r="AK243" s="79">
        <v>4</v>
      </c>
      <c r="AL243" s="85" t="s">
        <v>1130</v>
      </c>
      <c r="AM243" s="79" t="s">
        <v>1162</v>
      </c>
      <c r="AN243" s="79" t="b">
        <v>0</v>
      </c>
      <c r="AO243" s="85" t="s">
        <v>1106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7</v>
      </c>
      <c r="BD243" s="48"/>
      <c r="BE243" s="49"/>
      <c r="BF243" s="48"/>
      <c r="BG243" s="49"/>
      <c r="BH243" s="48"/>
      <c r="BI243" s="49"/>
      <c r="BJ243" s="48"/>
      <c r="BK243" s="49"/>
      <c r="BL243" s="48"/>
    </row>
    <row r="244" spans="1:64" ht="15">
      <c r="A244" s="64" t="s">
        <v>326</v>
      </c>
      <c r="B244" s="64" t="s">
        <v>359</v>
      </c>
      <c r="C244" s="65" t="s">
        <v>3182</v>
      </c>
      <c r="D244" s="66">
        <v>3</v>
      </c>
      <c r="E244" s="67" t="s">
        <v>132</v>
      </c>
      <c r="F244" s="68">
        <v>32</v>
      </c>
      <c r="G244" s="65"/>
      <c r="H244" s="69"/>
      <c r="I244" s="70"/>
      <c r="J244" s="70"/>
      <c r="K244" s="34" t="s">
        <v>65</v>
      </c>
      <c r="L244" s="77">
        <v>244</v>
      </c>
      <c r="M244" s="77"/>
      <c r="N244" s="72"/>
      <c r="O244" s="79" t="s">
        <v>370</v>
      </c>
      <c r="P244" s="81">
        <v>43642.71644675926</v>
      </c>
      <c r="Q244" s="79" t="s">
        <v>503</v>
      </c>
      <c r="R244" s="79"/>
      <c r="S244" s="79"/>
      <c r="T244" s="79"/>
      <c r="U244" s="79"/>
      <c r="V244" s="82" t="s">
        <v>736</v>
      </c>
      <c r="W244" s="81">
        <v>43642.71644675926</v>
      </c>
      <c r="X244" s="82" t="s">
        <v>919</v>
      </c>
      <c r="Y244" s="79"/>
      <c r="Z244" s="79"/>
      <c r="AA244" s="85" t="s">
        <v>1107</v>
      </c>
      <c r="AB244" s="79"/>
      <c r="AC244" s="79" t="b">
        <v>0</v>
      </c>
      <c r="AD244" s="79">
        <v>0</v>
      </c>
      <c r="AE244" s="85" t="s">
        <v>1130</v>
      </c>
      <c r="AF244" s="79" t="b">
        <v>0</v>
      </c>
      <c r="AG244" s="79" t="s">
        <v>1149</v>
      </c>
      <c r="AH244" s="79"/>
      <c r="AI244" s="85" t="s">
        <v>1130</v>
      </c>
      <c r="AJ244" s="79" t="b">
        <v>0</v>
      </c>
      <c r="AK244" s="79">
        <v>4</v>
      </c>
      <c r="AL244" s="85" t="s">
        <v>1106</v>
      </c>
      <c r="AM244" s="79" t="s">
        <v>1153</v>
      </c>
      <c r="AN244" s="79" t="b">
        <v>0</v>
      </c>
      <c r="AO244" s="85" t="s">
        <v>1106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c r="BE244" s="49"/>
      <c r="BF244" s="48"/>
      <c r="BG244" s="49"/>
      <c r="BH244" s="48"/>
      <c r="BI244" s="49"/>
      <c r="BJ244" s="48"/>
      <c r="BK244" s="49"/>
      <c r="BL244" s="48"/>
    </row>
    <row r="245" spans="1:64" ht="15">
      <c r="A245" s="64" t="s">
        <v>325</v>
      </c>
      <c r="B245" s="64" t="s">
        <v>360</v>
      </c>
      <c r="C245" s="65" t="s">
        <v>3182</v>
      </c>
      <c r="D245" s="66">
        <v>3</v>
      </c>
      <c r="E245" s="67" t="s">
        <v>132</v>
      </c>
      <c r="F245" s="68">
        <v>32</v>
      </c>
      <c r="G245" s="65"/>
      <c r="H245" s="69"/>
      <c r="I245" s="70"/>
      <c r="J245" s="70"/>
      <c r="K245" s="34" t="s">
        <v>65</v>
      </c>
      <c r="L245" s="77">
        <v>245</v>
      </c>
      <c r="M245" s="77"/>
      <c r="N245" s="72"/>
      <c r="O245" s="79" t="s">
        <v>370</v>
      </c>
      <c r="P245" s="81">
        <v>43642.70825231481</v>
      </c>
      <c r="Q245" s="79" t="s">
        <v>535</v>
      </c>
      <c r="R245" s="79"/>
      <c r="S245" s="79"/>
      <c r="T245" s="79" t="s">
        <v>559</v>
      </c>
      <c r="U245" s="82" t="s">
        <v>678</v>
      </c>
      <c r="V245" s="82" t="s">
        <v>678</v>
      </c>
      <c r="W245" s="81">
        <v>43642.70825231481</v>
      </c>
      <c r="X245" s="82" t="s">
        <v>918</v>
      </c>
      <c r="Y245" s="79"/>
      <c r="Z245" s="79"/>
      <c r="AA245" s="85" t="s">
        <v>1106</v>
      </c>
      <c r="AB245" s="79"/>
      <c r="AC245" s="79" t="b">
        <v>0</v>
      </c>
      <c r="AD245" s="79">
        <v>24</v>
      </c>
      <c r="AE245" s="85" t="s">
        <v>1130</v>
      </c>
      <c r="AF245" s="79" t="b">
        <v>0</v>
      </c>
      <c r="AG245" s="79" t="s">
        <v>1149</v>
      </c>
      <c r="AH245" s="79"/>
      <c r="AI245" s="85" t="s">
        <v>1130</v>
      </c>
      <c r="AJ245" s="79" t="b">
        <v>0</v>
      </c>
      <c r="AK245" s="79">
        <v>4</v>
      </c>
      <c r="AL245" s="85" t="s">
        <v>1130</v>
      </c>
      <c r="AM245" s="79" t="s">
        <v>1162</v>
      </c>
      <c r="AN245" s="79" t="b">
        <v>0</v>
      </c>
      <c r="AO245" s="85" t="s">
        <v>1106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c r="BE245" s="49"/>
      <c r="BF245" s="48"/>
      <c r="BG245" s="49"/>
      <c r="BH245" s="48"/>
      <c r="BI245" s="49"/>
      <c r="BJ245" s="48"/>
      <c r="BK245" s="49"/>
      <c r="BL245" s="48"/>
    </row>
    <row r="246" spans="1:64" ht="15">
      <c r="A246" s="64" t="s">
        <v>326</v>
      </c>
      <c r="B246" s="64" t="s">
        <v>360</v>
      </c>
      <c r="C246" s="65" t="s">
        <v>3182</v>
      </c>
      <c r="D246" s="66">
        <v>3</v>
      </c>
      <c r="E246" s="67" t="s">
        <v>132</v>
      </c>
      <c r="F246" s="68">
        <v>32</v>
      </c>
      <c r="G246" s="65"/>
      <c r="H246" s="69"/>
      <c r="I246" s="70"/>
      <c r="J246" s="70"/>
      <c r="K246" s="34" t="s">
        <v>65</v>
      </c>
      <c r="L246" s="77">
        <v>246</v>
      </c>
      <c r="M246" s="77"/>
      <c r="N246" s="72"/>
      <c r="O246" s="79" t="s">
        <v>370</v>
      </c>
      <c r="P246" s="81">
        <v>43642.71644675926</v>
      </c>
      <c r="Q246" s="79" t="s">
        <v>503</v>
      </c>
      <c r="R246" s="79"/>
      <c r="S246" s="79"/>
      <c r="T246" s="79"/>
      <c r="U246" s="79"/>
      <c r="V246" s="82" t="s">
        <v>736</v>
      </c>
      <c r="W246" s="81">
        <v>43642.71644675926</v>
      </c>
      <c r="X246" s="82" t="s">
        <v>919</v>
      </c>
      <c r="Y246" s="79"/>
      <c r="Z246" s="79"/>
      <c r="AA246" s="85" t="s">
        <v>1107</v>
      </c>
      <c r="AB246" s="79"/>
      <c r="AC246" s="79" t="b">
        <v>0</v>
      </c>
      <c r="AD246" s="79">
        <v>0</v>
      </c>
      <c r="AE246" s="85" t="s">
        <v>1130</v>
      </c>
      <c r="AF246" s="79" t="b">
        <v>0</v>
      </c>
      <c r="AG246" s="79" t="s">
        <v>1149</v>
      </c>
      <c r="AH246" s="79"/>
      <c r="AI246" s="85" t="s">
        <v>1130</v>
      </c>
      <c r="AJ246" s="79" t="b">
        <v>0</v>
      </c>
      <c r="AK246" s="79">
        <v>4</v>
      </c>
      <c r="AL246" s="85" t="s">
        <v>1106</v>
      </c>
      <c r="AM246" s="79" t="s">
        <v>1153</v>
      </c>
      <c r="AN246" s="79" t="b">
        <v>0</v>
      </c>
      <c r="AO246" s="85" t="s">
        <v>1106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c r="BE246" s="49"/>
      <c r="BF246" s="48"/>
      <c r="BG246" s="49"/>
      <c r="BH246" s="48"/>
      <c r="BI246" s="49"/>
      <c r="BJ246" s="48"/>
      <c r="BK246" s="49"/>
      <c r="BL246" s="48"/>
    </row>
    <row r="247" spans="1:64" ht="15">
      <c r="A247" s="64" t="s">
        <v>325</v>
      </c>
      <c r="B247" s="64" t="s">
        <v>338</v>
      </c>
      <c r="C247" s="65" t="s">
        <v>3182</v>
      </c>
      <c r="D247" s="66">
        <v>3</v>
      </c>
      <c r="E247" s="67" t="s">
        <v>132</v>
      </c>
      <c r="F247" s="68">
        <v>32</v>
      </c>
      <c r="G247" s="65"/>
      <c r="H247" s="69"/>
      <c r="I247" s="70"/>
      <c r="J247" s="70"/>
      <c r="K247" s="34" t="s">
        <v>65</v>
      </c>
      <c r="L247" s="77">
        <v>247</v>
      </c>
      <c r="M247" s="77"/>
      <c r="N247" s="72"/>
      <c r="O247" s="79" t="s">
        <v>370</v>
      </c>
      <c r="P247" s="81">
        <v>43642.70825231481</v>
      </c>
      <c r="Q247" s="79" t="s">
        <v>535</v>
      </c>
      <c r="R247" s="79"/>
      <c r="S247" s="79"/>
      <c r="T247" s="79" t="s">
        <v>559</v>
      </c>
      <c r="U247" s="82" t="s">
        <v>678</v>
      </c>
      <c r="V247" s="82" t="s">
        <v>678</v>
      </c>
      <c r="W247" s="81">
        <v>43642.70825231481</v>
      </c>
      <c r="X247" s="82" t="s">
        <v>918</v>
      </c>
      <c r="Y247" s="79"/>
      <c r="Z247" s="79"/>
      <c r="AA247" s="85" t="s">
        <v>1106</v>
      </c>
      <c r="AB247" s="79"/>
      <c r="AC247" s="79" t="b">
        <v>0</v>
      </c>
      <c r="AD247" s="79">
        <v>24</v>
      </c>
      <c r="AE247" s="85" t="s">
        <v>1130</v>
      </c>
      <c r="AF247" s="79" t="b">
        <v>0</v>
      </c>
      <c r="AG247" s="79" t="s">
        <v>1149</v>
      </c>
      <c r="AH247" s="79"/>
      <c r="AI247" s="85" t="s">
        <v>1130</v>
      </c>
      <c r="AJ247" s="79" t="b">
        <v>0</v>
      </c>
      <c r="AK247" s="79">
        <v>4</v>
      </c>
      <c r="AL247" s="85" t="s">
        <v>1130</v>
      </c>
      <c r="AM247" s="79" t="s">
        <v>1162</v>
      </c>
      <c r="AN247" s="79" t="b">
        <v>0</v>
      </c>
      <c r="AO247" s="85" t="s">
        <v>1106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6</v>
      </c>
      <c r="BD247" s="48">
        <v>1</v>
      </c>
      <c r="BE247" s="49">
        <v>2.9411764705882355</v>
      </c>
      <c r="BF247" s="48">
        <v>0</v>
      </c>
      <c r="BG247" s="49">
        <v>0</v>
      </c>
      <c r="BH247" s="48">
        <v>0</v>
      </c>
      <c r="BI247" s="49">
        <v>0</v>
      </c>
      <c r="BJ247" s="48">
        <v>33</v>
      </c>
      <c r="BK247" s="49">
        <v>97.05882352941177</v>
      </c>
      <c r="BL247" s="48">
        <v>34</v>
      </c>
    </row>
    <row r="248" spans="1:64" ht="15">
      <c r="A248" s="64" t="s">
        <v>326</v>
      </c>
      <c r="B248" s="64" t="s">
        <v>325</v>
      </c>
      <c r="C248" s="65" t="s">
        <v>3182</v>
      </c>
      <c r="D248" s="66">
        <v>3</v>
      </c>
      <c r="E248" s="67" t="s">
        <v>132</v>
      </c>
      <c r="F248" s="68">
        <v>32</v>
      </c>
      <c r="G248" s="65"/>
      <c r="H248" s="69"/>
      <c r="I248" s="70"/>
      <c r="J248" s="70"/>
      <c r="K248" s="34" t="s">
        <v>65</v>
      </c>
      <c r="L248" s="77">
        <v>248</v>
      </c>
      <c r="M248" s="77"/>
      <c r="N248" s="72"/>
      <c r="O248" s="79" t="s">
        <v>370</v>
      </c>
      <c r="P248" s="81">
        <v>43642.71644675926</v>
      </c>
      <c r="Q248" s="79" t="s">
        <v>503</v>
      </c>
      <c r="R248" s="79"/>
      <c r="S248" s="79"/>
      <c r="T248" s="79"/>
      <c r="U248" s="79"/>
      <c r="V248" s="82" t="s">
        <v>736</v>
      </c>
      <c r="W248" s="81">
        <v>43642.71644675926</v>
      </c>
      <c r="X248" s="82" t="s">
        <v>919</v>
      </c>
      <c r="Y248" s="79"/>
      <c r="Z248" s="79"/>
      <c r="AA248" s="85" t="s">
        <v>1107</v>
      </c>
      <c r="AB248" s="79"/>
      <c r="AC248" s="79" t="b">
        <v>0</v>
      </c>
      <c r="AD248" s="79">
        <v>0</v>
      </c>
      <c r="AE248" s="85" t="s">
        <v>1130</v>
      </c>
      <c r="AF248" s="79" t="b">
        <v>0</v>
      </c>
      <c r="AG248" s="79" t="s">
        <v>1149</v>
      </c>
      <c r="AH248" s="79"/>
      <c r="AI248" s="85" t="s">
        <v>1130</v>
      </c>
      <c r="AJ248" s="79" t="b">
        <v>0</v>
      </c>
      <c r="AK248" s="79">
        <v>4</v>
      </c>
      <c r="AL248" s="85" t="s">
        <v>1106</v>
      </c>
      <c r="AM248" s="79" t="s">
        <v>1153</v>
      </c>
      <c r="AN248" s="79" t="b">
        <v>0</v>
      </c>
      <c r="AO248" s="85" t="s">
        <v>1106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7</v>
      </c>
      <c r="BD248" s="48"/>
      <c r="BE248" s="49"/>
      <c r="BF248" s="48"/>
      <c r="BG248" s="49"/>
      <c r="BH248" s="48"/>
      <c r="BI248" s="49"/>
      <c r="BJ248" s="48"/>
      <c r="BK248" s="49"/>
      <c r="BL248" s="48"/>
    </row>
    <row r="249" spans="1:64" ht="15">
      <c r="A249" s="64" t="s">
        <v>308</v>
      </c>
      <c r="B249" s="64" t="s">
        <v>308</v>
      </c>
      <c r="C249" s="65" t="s">
        <v>3182</v>
      </c>
      <c r="D249" s="66">
        <v>3</v>
      </c>
      <c r="E249" s="67" t="s">
        <v>132</v>
      </c>
      <c r="F249" s="68">
        <v>32</v>
      </c>
      <c r="G249" s="65"/>
      <c r="H249" s="69"/>
      <c r="I249" s="70"/>
      <c r="J249" s="70"/>
      <c r="K249" s="34" t="s">
        <v>65</v>
      </c>
      <c r="L249" s="77">
        <v>249</v>
      </c>
      <c r="M249" s="77"/>
      <c r="N249" s="72"/>
      <c r="O249" s="79" t="s">
        <v>176</v>
      </c>
      <c r="P249" s="81">
        <v>43642.71365740741</v>
      </c>
      <c r="Q249" s="79" t="s">
        <v>536</v>
      </c>
      <c r="R249" s="79"/>
      <c r="S249" s="79"/>
      <c r="T249" s="79" t="s">
        <v>559</v>
      </c>
      <c r="U249" s="79"/>
      <c r="V249" s="82" t="s">
        <v>722</v>
      </c>
      <c r="W249" s="81">
        <v>43642.71365740741</v>
      </c>
      <c r="X249" s="82" t="s">
        <v>920</v>
      </c>
      <c r="Y249" s="79"/>
      <c r="Z249" s="79"/>
      <c r="AA249" s="85" t="s">
        <v>1108</v>
      </c>
      <c r="AB249" s="79"/>
      <c r="AC249" s="79" t="b">
        <v>0</v>
      </c>
      <c r="AD249" s="79">
        <v>34</v>
      </c>
      <c r="AE249" s="85" t="s">
        <v>1130</v>
      </c>
      <c r="AF249" s="79" t="b">
        <v>0</v>
      </c>
      <c r="AG249" s="79" t="s">
        <v>1149</v>
      </c>
      <c r="AH249" s="79"/>
      <c r="AI249" s="85" t="s">
        <v>1130</v>
      </c>
      <c r="AJ249" s="79" t="b">
        <v>0</v>
      </c>
      <c r="AK249" s="79">
        <v>9</v>
      </c>
      <c r="AL249" s="85" t="s">
        <v>1130</v>
      </c>
      <c r="AM249" s="79" t="s">
        <v>1155</v>
      </c>
      <c r="AN249" s="79" t="b">
        <v>0</v>
      </c>
      <c r="AO249" s="85" t="s">
        <v>1108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v>1</v>
      </c>
      <c r="BE249" s="49">
        <v>2.3255813953488373</v>
      </c>
      <c r="BF249" s="48">
        <v>0</v>
      </c>
      <c r="BG249" s="49">
        <v>0</v>
      </c>
      <c r="BH249" s="48">
        <v>0</v>
      </c>
      <c r="BI249" s="49">
        <v>0</v>
      </c>
      <c r="BJ249" s="48">
        <v>42</v>
      </c>
      <c r="BK249" s="49">
        <v>97.67441860465117</v>
      </c>
      <c r="BL249" s="48">
        <v>43</v>
      </c>
    </row>
    <row r="250" spans="1:64" ht="15">
      <c r="A250" s="64" t="s">
        <v>326</v>
      </c>
      <c r="B250" s="64" t="s">
        <v>308</v>
      </c>
      <c r="C250" s="65" t="s">
        <v>3182</v>
      </c>
      <c r="D250" s="66">
        <v>3</v>
      </c>
      <c r="E250" s="67" t="s">
        <v>132</v>
      </c>
      <c r="F250" s="68">
        <v>32</v>
      </c>
      <c r="G250" s="65"/>
      <c r="H250" s="69"/>
      <c r="I250" s="70"/>
      <c r="J250" s="70"/>
      <c r="K250" s="34" t="s">
        <v>65</v>
      </c>
      <c r="L250" s="77">
        <v>250</v>
      </c>
      <c r="M250" s="77"/>
      <c r="N250" s="72"/>
      <c r="O250" s="79" t="s">
        <v>370</v>
      </c>
      <c r="P250" s="81">
        <v>43642.72429398148</v>
      </c>
      <c r="Q250" s="79" t="s">
        <v>496</v>
      </c>
      <c r="R250" s="79"/>
      <c r="S250" s="79"/>
      <c r="T250" s="79" t="s">
        <v>559</v>
      </c>
      <c r="U250" s="79"/>
      <c r="V250" s="82" t="s">
        <v>736</v>
      </c>
      <c r="W250" s="81">
        <v>43642.72429398148</v>
      </c>
      <c r="X250" s="82" t="s">
        <v>921</v>
      </c>
      <c r="Y250" s="79"/>
      <c r="Z250" s="79"/>
      <c r="AA250" s="85" t="s">
        <v>1109</v>
      </c>
      <c r="AB250" s="79"/>
      <c r="AC250" s="79" t="b">
        <v>0</v>
      </c>
      <c r="AD250" s="79">
        <v>0</v>
      </c>
      <c r="AE250" s="85" t="s">
        <v>1130</v>
      </c>
      <c r="AF250" s="79" t="b">
        <v>0</v>
      </c>
      <c r="AG250" s="79" t="s">
        <v>1149</v>
      </c>
      <c r="AH250" s="79"/>
      <c r="AI250" s="85" t="s">
        <v>1130</v>
      </c>
      <c r="AJ250" s="79" t="b">
        <v>0</v>
      </c>
      <c r="AK250" s="79">
        <v>9</v>
      </c>
      <c r="AL250" s="85" t="s">
        <v>1108</v>
      </c>
      <c r="AM250" s="79" t="s">
        <v>1153</v>
      </c>
      <c r="AN250" s="79" t="b">
        <v>0</v>
      </c>
      <c r="AO250" s="85" t="s">
        <v>1108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7</v>
      </c>
      <c r="BC250" s="78" t="str">
        <f>REPLACE(INDEX(GroupVertices[Group],MATCH(Edges[[#This Row],[Vertex 2]],GroupVertices[Vertex],0)),1,1,"")</f>
        <v>4</v>
      </c>
      <c r="BD250" s="48">
        <v>0</v>
      </c>
      <c r="BE250" s="49">
        <v>0</v>
      </c>
      <c r="BF250" s="48">
        <v>0</v>
      </c>
      <c r="BG250" s="49">
        <v>0</v>
      </c>
      <c r="BH250" s="48">
        <v>0</v>
      </c>
      <c r="BI250" s="49">
        <v>0</v>
      </c>
      <c r="BJ250" s="48">
        <v>23</v>
      </c>
      <c r="BK250" s="49">
        <v>100</v>
      </c>
      <c r="BL250" s="48">
        <v>23</v>
      </c>
    </row>
    <row r="251" spans="1:64" ht="15">
      <c r="A251" s="64" t="s">
        <v>326</v>
      </c>
      <c r="B251" s="64" t="s">
        <v>338</v>
      </c>
      <c r="C251" s="65" t="s">
        <v>3182</v>
      </c>
      <c r="D251" s="66">
        <v>3</v>
      </c>
      <c r="E251" s="67" t="s">
        <v>132</v>
      </c>
      <c r="F251" s="68">
        <v>32</v>
      </c>
      <c r="G251" s="65"/>
      <c r="H251" s="69"/>
      <c r="I251" s="70"/>
      <c r="J251" s="70"/>
      <c r="K251" s="34" t="s">
        <v>65</v>
      </c>
      <c r="L251" s="77">
        <v>251</v>
      </c>
      <c r="M251" s="77"/>
      <c r="N251" s="72"/>
      <c r="O251" s="79" t="s">
        <v>370</v>
      </c>
      <c r="P251" s="81">
        <v>43642.71644675926</v>
      </c>
      <c r="Q251" s="79" t="s">
        <v>503</v>
      </c>
      <c r="R251" s="79"/>
      <c r="S251" s="79"/>
      <c r="T251" s="79"/>
      <c r="U251" s="79"/>
      <c r="V251" s="82" t="s">
        <v>736</v>
      </c>
      <c r="W251" s="81">
        <v>43642.71644675926</v>
      </c>
      <c r="X251" s="82" t="s">
        <v>919</v>
      </c>
      <c r="Y251" s="79"/>
      <c r="Z251" s="79"/>
      <c r="AA251" s="85" t="s">
        <v>1107</v>
      </c>
      <c r="AB251" s="79"/>
      <c r="AC251" s="79" t="b">
        <v>0</v>
      </c>
      <c r="AD251" s="79">
        <v>0</v>
      </c>
      <c r="AE251" s="85" t="s">
        <v>1130</v>
      </c>
      <c r="AF251" s="79" t="b">
        <v>0</v>
      </c>
      <c r="AG251" s="79" t="s">
        <v>1149</v>
      </c>
      <c r="AH251" s="79"/>
      <c r="AI251" s="85" t="s">
        <v>1130</v>
      </c>
      <c r="AJ251" s="79" t="b">
        <v>0</v>
      </c>
      <c r="AK251" s="79">
        <v>4</v>
      </c>
      <c r="AL251" s="85" t="s">
        <v>1106</v>
      </c>
      <c r="AM251" s="79" t="s">
        <v>1153</v>
      </c>
      <c r="AN251" s="79" t="b">
        <v>0</v>
      </c>
      <c r="AO251" s="85" t="s">
        <v>1106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7</v>
      </c>
      <c r="BC251" s="78" t="str">
        <f>REPLACE(INDEX(GroupVertices[Group],MATCH(Edges[[#This Row],[Vertex 2]],GroupVertices[Vertex],0)),1,1,"")</f>
        <v>6</v>
      </c>
      <c r="BD251" s="48">
        <v>1</v>
      </c>
      <c r="BE251" s="49">
        <v>5</v>
      </c>
      <c r="BF251" s="48">
        <v>0</v>
      </c>
      <c r="BG251" s="49">
        <v>0</v>
      </c>
      <c r="BH251" s="48">
        <v>0</v>
      </c>
      <c r="BI251" s="49">
        <v>0</v>
      </c>
      <c r="BJ251" s="48">
        <v>19</v>
      </c>
      <c r="BK251" s="49">
        <v>95</v>
      </c>
      <c r="BL251" s="48">
        <v>20</v>
      </c>
    </row>
    <row r="252" spans="1:64" ht="15">
      <c r="A252" s="64" t="s">
        <v>327</v>
      </c>
      <c r="B252" s="64" t="s">
        <v>338</v>
      </c>
      <c r="C252" s="65" t="s">
        <v>3182</v>
      </c>
      <c r="D252" s="66">
        <v>3</v>
      </c>
      <c r="E252" s="67" t="s">
        <v>132</v>
      </c>
      <c r="F252" s="68">
        <v>32</v>
      </c>
      <c r="G252" s="65"/>
      <c r="H252" s="69"/>
      <c r="I252" s="70"/>
      <c r="J252" s="70"/>
      <c r="K252" s="34" t="s">
        <v>65</v>
      </c>
      <c r="L252" s="77">
        <v>252</v>
      </c>
      <c r="M252" s="77"/>
      <c r="N252" s="72"/>
      <c r="O252" s="79" t="s">
        <v>370</v>
      </c>
      <c r="P252" s="81">
        <v>43641.4284837963</v>
      </c>
      <c r="Q252" s="79" t="s">
        <v>537</v>
      </c>
      <c r="R252" s="79"/>
      <c r="S252" s="79"/>
      <c r="T252" s="79" t="s">
        <v>575</v>
      </c>
      <c r="U252" s="82" t="s">
        <v>679</v>
      </c>
      <c r="V252" s="82" t="s">
        <v>679</v>
      </c>
      <c r="W252" s="81">
        <v>43641.4284837963</v>
      </c>
      <c r="X252" s="82" t="s">
        <v>922</v>
      </c>
      <c r="Y252" s="79"/>
      <c r="Z252" s="79"/>
      <c r="AA252" s="85" t="s">
        <v>1110</v>
      </c>
      <c r="AB252" s="79"/>
      <c r="AC252" s="79" t="b">
        <v>0</v>
      </c>
      <c r="AD252" s="79">
        <v>23</v>
      </c>
      <c r="AE252" s="85" t="s">
        <v>1130</v>
      </c>
      <c r="AF252" s="79" t="b">
        <v>0</v>
      </c>
      <c r="AG252" s="79" t="s">
        <v>1149</v>
      </c>
      <c r="AH252" s="79"/>
      <c r="AI252" s="85" t="s">
        <v>1130</v>
      </c>
      <c r="AJ252" s="79" t="b">
        <v>0</v>
      </c>
      <c r="AK252" s="79">
        <v>0</v>
      </c>
      <c r="AL252" s="85" t="s">
        <v>1130</v>
      </c>
      <c r="AM252" s="79" t="s">
        <v>1153</v>
      </c>
      <c r="AN252" s="79" t="b">
        <v>0</v>
      </c>
      <c r="AO252" s="85" t="s">
        <v>1110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6</v>
      </c>
      <c r="BD252" s="48">
        <v>1</v>
      </c>
      <c r="BE252" s="49">
        <v>2.5641025641025643</v>
      </c>
      <c r="BF252" s="48">
        <v>0</v>
      </c>
      <c r="BG252" s="49">
        <v>0</v>
      </c>
      <c r="BH252" s="48">
        <v>0</v>
      </c>
      <c r="BI252" s="49">
        <v>0</v>
      </c>
      <c r="BJ252" s="48">
        <v>38</v>
      </c>
      <c r="BK252" s="49">
        <v>97.43589743589743</v>
      </c>
      <c r="BL252" s="48">
        <v>39</v>
      </c>
    </row>
    <row r="253" spans="1:64" ht="15">
      <c r="A253" s="64" t="s">
        <v>327</v>
      </c>
      <c r="B253" s="64" t="s">
        <v>327</v>
      </c>
      <c r="C253" s="65" t="s">
        <v>3182</v>
      </c>
      <c r="D253" s="66">
        <v>3</v>
      </c>
      <c r="E253" s="67" t="s">
        <v>132</v>
      </c>
      <c r="F253" s="68">
        <v>32</v>
      </c>
      <c r="G253" s="65"/>
      <c r="H253" s="69"/>
      <c r="I253" s="70"/>
      <c r="J253" s="70"/>
      <c r="K253" s="34" t="s">
        <v>65</v>
      </c>
      <c r="L253" s="77">
        <v>253</v>
      </c>
      <c r="M253" s="77"/>
      <c r="N253" s="72"/>
      <c r="O253" s="79" t="s">
        <v>176</v>
      </c>
      <c r="P253" s="81">
        <v>43642.72703703704</v>
      </c>
      <c r="Q253" s="79" t="s">
        <v>538</v>
      </c>
      <c r="R253" s="79"/>
      <c r="S253" s="79"/>
      <c r="T253" s="79" t="s">
        <v>559</v>
      </c>
      <c r="U253" s="82" t="s">
        <v>680</v>
      </c>
      <c r="V253" s="82" t="s">
        <v>680</v>
      </c>
      <c r="W253" s="81">
        <v>43642.72703703704</v>
      </c>
      <c r="X253" s="82" t="s">
        <v>923</v>
      </c>
      <c r="Y253" s="79"/>
      <c r="Z253" s="79"/>
      <c r="AA253" s="85" t="s">
        <v>1111</v>
      </c>
      <c r="AB253" s="79"/>
      <c r="AC253" s="79" t="b">
        <v>0</v>
      </c>
      <c r="AD253" s="79">
        <v>0</v>
      </c>
      <c r="AE253" s="85" t="s">
        <v>1130</v>
      </c>
      <c r="AF253" s="79" t="b">
        <v>0</v>
      </c>
      <c r="AG253" s="79" t="s">
        <v>1149</v>
      </c>
      <c r="AH253" s="79"/>
      <c r="AI253" s="85" t="s">
        <v>1130</v>
      </c>
      <c r="AJ253" s="79" t="b">
        <v>0</v>
      </c>
      <c r="AK253" s="79">
        <v>0</v>
      </c>
      <c r="AL253" s="85" t="s">
        <v>1130</v>
      </c>
      <c r="AM253" s="79" t="s">
        <v>1153</v>
      </c>
      <c r="AN253" s="79" t="b">
        <v>0</v>
      </c>
      <c r="AO253" s="85" t="s">
        <v>1111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6</v>
      </c>
      <c r="BD253" s="48">
        <v>4</v>
      </c>
      <c r="BE253" s="49">
        <v>16</v>
      </c>
      <c r="BF253" s="48">
        <v>0</v>
      </c>
      <c r="BG253" s="49">
        <v>0</v>
      </c>
      <c r="BH253" s="48">
        <v>0</v>
      </c>
      <c r="BI253" s="49">
        <v>0</v>
      </c>
      <c r="BJ253" s="48">
        <v>21</v>
      </c>
      <c r="BK253" s="49">
        <v>84</v>
      </c>
      <c r="BL253" s="48">
        <v>25</v>
      </c>
    </row>
    <row r="254" spans="1:64" ht="15">
      <c r="A254" s="64" t="s">
        <v>328</v>
      </c>
      <c r="B254" s="64" t="s">
        <v>328</v>
      </c>
      <c r="C254" s="65" t="s">
        <v>3183</v>
      </c>
      <c r="D254" s="66">
        <v>10</v>
      </c>
      <c r="E254" s="67" t="s">
        <v>136</v>
      </c>
      <c r="F254" s="68">
        <v>28.285714285714285</v>
      </c>
      <c r="G254" s="65"/>
      <c r="H254" s="69"/>
      <c r="I254" s="70"/>
      <c r="J254" s="70"/>
      <c r="K254" s="34" t="s">
        <v>65</v>
      </c>
      <c r="L254" s="77">
        <v>254</v>
      </c>
      <c r="M254" s="77"/>
      <c r="N254" s="72"/>
      <c r="O254" s="79" t="s">
        <v>176</v>
      </c>
      <c r="P254" s="81">
        <v>43642.64146990741</v>
      </c>
      <c r="Q254" s="79" t="s">
        <v>539</v>
      </c>
      <c r="R254" s="79"/>
      <c r="S254" s="79"/>
      <c r="T254" s="79" t="s">
        <v>559</v>
      </c>
      <c r="U254" s="82" t="s">
        <v>681</v>
      </c>
      <c r="V254" s="82" t="s">
        <v>681</v>
      </c>
      <c r="W254" s="81">
        <v>43642.64146990741</v>
      </c>
      <c r="X254" s="82" t="s">
        <v>924</v>
      </c>
      <c r="Y254" s="79"/>
      <c r="Z254" s="79"/>
      <c r="AA254" s="85" t="s">
        <v>1112</v>
      </c>
      <c r="AB254" s="79"/>
      <c r="AC254" s="79" t="b">
        <v>0</v>
      </c>
      <c r="AD254" s="79">
        <v>6</v>
      </c>
      <c r="AE254" s="85" t="s">
        <v>1130</v>
      </c>
      <c r="AF254" s="79" t="b">
        <v>0</v>
      </c>
      <c r="AG254" s="79" t="s">
        <v>1152</v>
      </c>
      <c r="AH254" s="79"/>
      <c r="AI254" s="85" t="s">
        <v>1130</v>
      </c>
      <c r="AJ254" s="79" t="b">
        <v>0</v>
      </c>
      <c r="AK254" s="79">
        <v>0</v>
      </c>
      <c r="AL254" s="85" t="s">
        <v>1130</v>
      </c>
      <c r="AM254" s="79" t="s">
        <v>1153</v>
      </c>
      <c r="AN254" s="79" t="b">
        <v>0</v>
      </c>
      <c r="AO254" s="85" t="s">
        <v>1112</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11</v>
      </c>
      <c r="BC254" s="78" t="str">
        <f>REPLACE(INDEX(GroupVertices[Group],MATCH(Edges[[#This Row],[Vertex 2]],GroupVertices[Vertex],0)),1,1,"")</f>
        <v>11</v>
      </c>
      <c r="BD254" s="48">
        <v>0</v>
      </c>
      <c r="BE254" s="49">
        <v>0</v>
      </c>
      <c r="BF254" s="48">
        <v>0</v>
      </c>
      <c r="BG254" s="49">
        <v>0</v>
      </c>
      <c r="BH254" s="48">
        <v>0</v>
      </c>
      <c r="BI254" s="49">
        <v>0</v>
      </c>
      <c r="BJ254" s="48">
        <v>2</v>
      </c>
      <c r="BK254" s="49">
        <v>100</v>
      </c>
      <c r="BL254" s="48">
        <v>2</v>
      </c>
    </row>
    <row r="255" spans="1:64" ht="15">
      <c r="A255" s="64" t="s">
        <v>328</v>
      </c>
      <c r="B255" s="64" t="s">
        <v>328</v>
      </c>
      <c r="C255" s="65" t="s">
        <v>3183</v>
      </c>
      <c r="D255" s="66">
        <v>10</v>
      </c>
      <c r="E255" s="67" t="s">
        <v>136</v>
      </c>
      <c r="F255" s="68">
        <v>28.285714285714285</v>
      </c>
      <c r="G255" s="65"/>
      <c r="H255" s="69"/>
      <c r="I255" s="70"/>
      <c r="J255" s="70"/>
      <c r="K255" s="34" t="s">
        <v>65</v>
      </c>
      <c r="L255" s="77">
        <v>255</v>
      </c>
      <c r="M255" s="77"/>
      <c r="N255" s="72"/>
      <c r="O255" s="79" t="s">
        <v>176</v>
      </c>
      <c r="P255" s="81">
        <v>43642.7178125</v>
      </c>
      <c r="Q255" s="79" t="s">
        <v>540</v>
      </c>
      <c r="R255" s="79"/>
      <c r="S255" s="79"/>
      <c r="T255" s="79" t="s">
        <v>559</v>
      </c>
      <c r="U255" s="79"/>
      <c r="V255" s="82" t="s">
        <v>737</v>
      </c>
      <c r="W255" s="81">
        <v>43642.7178125</v>
      </c>
      <c r="X255" s="82" t="s">
        <v>925</v>
      </c>
      <c r="Y255" s="79"/>
      <c r="Z255" s="79"/>
      <c r="AA255" s="85" t="s">
        <v>1113</v>
      </c>
      <c r="AB255" s="79"/>
      <c r="AC255" s="79" t="b">
        <v>0</v>
      </c>
      <c r="AD255" s="79">
        <v>21</v>
      </c>
      <c r="AE255" s="85" t="s">
        <v>1130</v>
      </c>
      <c r="AF255" s="79" t="b">
        <v>0</v>
      </c>
      <c r="AG255" s="79" t="s">
        <v>1149</v>
      </c>
      <c r="AH255" s="79"/>
      <c r="AI255" s="85" t="s">
        <v>1130</v>
      </c>
      <c r="AJ255" s="79" t="b">
        <v>0</v>
      </c>
      <c r="AK255" s="79">
        <v>1</v>
      </c>
      <c r="AL255" s="85" t="s">
        <v>1130</v>
      </c>
      <c r="AM255" s="79" t="s">
        <v>1153</v>
      </c>
      <c r="AN255" s="79" t="b">
        <v>0</v>
      </c>
      <c r="AO255" s="85" t="s">
        <v>1113</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11</v>
      </c>
      <c r="BC255" s="78" t="str">
        <f>REPLACE(INDEX(GroupVertices[Group],MATCH(Edges[[#This Row],[Vertex 2]],GroupVertices[Vertex],0)),1,1,"")</f>
        <v>11</v>
      </c>
      <c r="BD255" s="48">
        <v>1</v>
      </c>
      <c r="BE255" s="49">
        <v>2.857142857142857</v>
      </c>
      <c r="BF255" s="48">
        <v>0</v>
      </c>
      <c r="BG255" s="49">
        <v>0</v>
      </c>
      <c r="BH255" s="48">
        <v>0</v>
      </c>
      <c r="BI255" s="49">
        <v>0</v>
      </c>
      <c r="BJ255" s="48">
        <v>34</v>
      </c>
      <c r="BK255" s="49">
        <v>97.14285714285714</v>
      </c>
      <c r="BL255" s="48">
        <v>35</v>
      </c>
    </row>
    <row r="256" spans="1:64" ht="15">
      <c r="A256" s="64" t="s">
        <v>329</v>
      </c>
      <c r="B256" s="64" t="s">
        <v>328</v>
      </c>
      <c r="C256" s="65" t="s">
        <v>3182</v>
      </c>
      <c r="D256" s="66">
        <v>3</v>
      </c>
      <c r="E256" s="67" t="s">
        <v>132</v>
      </c>
      <c r="F256" s="68">
        <v>32</v>
      </c>
      <c r="G256" s="65"/>
      <c r="H256" s="69"/>
      <c r="I256" s="70"/>
      <c r="J256" s="70"/>
      <c r="K256" s="34" t="s">
        <v>65</v>
      </c>
      <c r="L256" s="77">
        <v>256</v>
      </c>
      <c r="M256" s="77"/>
      <c r="N256" s="72"/>
      <c r="O256" s="79" t="s">
        <v>370</v>
      </c>
      <c r="P256" s="81">
        <v>43642.72793981482</v>
      </c>
      <c r="Q256" s="79" t="s">
        <v>541</v>
      </c>
      <c r="R256" s="79"/>
      <c r="S256" s="79"/>
      <c r="T256" s="79" t="s">
        <v>559</v>
      </c>
      <c r="U256" s="79"/>
      <c r="V256" s="82" t="s">
        <v>738</v>
      </c>
      <c r="W256" s="81">
        <v>43642.72793981482</v>
      </c>
      <c r="X256" s="82" t="s">
        <v>926</v>
      </c>
      <c r="Y256" s="79"/>
      <c r="Z256" s="79"/>
      <c r="AA256" s="85" t="s">
        <v>1114</v>
      </c>
      <c r="AB256" s="79"/>
      <c r="AC256" s="79" t="b">
        <v>0</v>
      </c>
      <c r="AD256" s="79">
        <v>0</v>
      </c>
      <c r="AE256" s="85" t="s">
        <v>1130</v>
      </c>
      <c r="AF256" s="79" t="b">
        <v>0</v>
      </c>
      <c r="AG256" s="79" t="s">
        <v>1149</v>
      </c>
      <c r="AH256" s="79"/>
      <c r="AI256" s="85" t="s">
        <v>1130</v>
      </c>
      <c r="AJ256" s="79" t="b">
        <v>0</v>
      </c>
      <c r="AK256" s="79">
        <v>1</v>
      </c>
      <c r="AL256" s="85" t="s">
        <v>1113</v>
      </c>
      <c r="AM256" s="79" t="s">
        <v>1156</v>
      </c>
      <c r="AN256" s="79" t="b">
        <v>0</v>
      </c>
      <c r="AO256" s="85" t="s">
        <v>1113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11</v>
      </c>
      <c r="BC256" s="78" t="str">
        <f>REPLACE(INDEX(GroupVertices[Group],MATCH(Edges[[#This Row],[Vertex 2]],GroupVertices[Vertex],0)),1,1,"")</f>
        <v>11</v>
      </c>
      <c r="BD256" s="48">
        <v>1</v>
      </c>
      <c r="BE256" s="49">
        <v>4.545454545454546</v>
      </c>
      <c r="BF256" s="48">
        <v>0</v>
      </c>
      <c r="BG256" s="49">
        <v>0</v>
      </c>
      <c r="BH256" s="48">
        <v>0</v>
      </c>
      <c r="BI256" s="49">
        <v>0</v>
      </c>
      <c r="BJ256" s="48">
        <v>21</v>
      </c>
      <c r="BK256" s="49">
        <v>95.45454545454545</v>
      </c>
      <c r="BL256"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14" r:id="rId1" display="https://www.tentaran.com/sachin-tendulkar-biography-facts-and-career/"/>
    <hyperlink ref="R15" r:id="rId2" display="http://www.vroncloud.com/blog/virtual-reality-athletic-training/"/>
    <hyperlink ref="R16" r:id="rId3" display="https://medium.com/sportinglobal/your-1-way-into-the-sport-industry-4454e79740cf"/>
    <hyperlink ref="R17" r:id="rId4" display="https://medium.com/sportinglobal/your-1-way-into-the-sport-industry-4454e79740cf"/>
    <hyperlink ref="R19" r:id="rId5" display="https://medium.com/sportinglobal/your-1-way-into-the-sport-industry-4454e79740cf"/>
    <hyperlink ref="R20" r:id="rId6" display="https://medium.com/sportinglobal/your-1-way-into-the-sport-industry-4454e79740cf"/>
    <hyperlink ref="R23" r:id="rId7" display="https://medium.com/sportinglobal/your-1-way-into-the-sport-industry-4454e79740cf"/>
    <hyperlink ref="R24" r:id="rId8" display="https://medium.com/sportinglobal/your-1-way-into-the-sport-industry-4454e79740cf"/>
    <hyperlink ref="R35" r:id="rId9" display="https://medium.com/sportinglobal/your-1-way-into-the-sport-industry-4454e79740cf"/>
    <hyperlink ref="R36" r:id="rId10" display="https://medium.com/sportinglobal/your-1-way-into-the-sport-industry-4454e79740cf"/>
    <hyperlink ref="R37" r:id="rId11" display="https://medium.com/sportinglobal/your-1-way-into-the-sport-industry-4454e79740cf"/>
    <hyperlink ref="R38" r:id="rId12" display="https://medium.com/sportinglobal/your-1-way-into-the-sport-industry-4454e79740cf"/>
    <hyperlink ref="R44" r:id="rId13" display="https://twitter.com/wexline/status/1143689047295975424"/>
    <hyperlink ref="R50" r:id="rId14" display="https://www.youtube.com/watch?v=Dd5dTy04hNg&amp;list=RDMMDd5dTy04hNg&amp;start_radio=1"/>
    <hyperlink ref="R51" r:id="rId15" display="https://www.youtube.com/watch?v=Dd5dTy04hNg&amp;list=RDMMDd5dTy04hNg&amp;start_radio=1"/>
    <hyperlink ref="R52" r:id="rId16" display="https://www.youtube.com/watch?v=Dd5dTy04hNg&amp;list=RDMMDd5dTy04hNg&amp;start_radio=1"/>
    <hyperlink ref="R53" r:id="rId17" display="https://www.youtube.com/watch?v=Dd5dTy04hNg&amp;list=RDMMDd5dTy04hNg&amp;start_radio=1"/>
    <hyperlink ref="R54" r:id="rId18" display="https://www.youtube.com/watch?v=Dd5dTy04hNg&amp;list=RDMMDd5dTy04hNg&amp;start_radio=1"/>
    <hyperlink ref="R55" r:id="rId19" display="https://www.youtube.com/watch?v=Dd5dTy04hNg&amp;list=RDMMDd5dTy04hNg&amp;start_radio=1"/>
    <hyperlink ref="R56" r:id="rId20" display="https://www.youtube.com/watch?v=Dd5dTy04hNg&amp;list=RDMMDd5dTy04hNg&amp;start_radio=1"/>
    <hyperlink ref="R57" r:id="rId21" display="https://www.youtube.com/watch?v=Dd5dTy04hNg&amp;list=RDMMDd5dTy04hNg&amp;start_radio=1"/>
    <hyperlink ref="R58" r:id="rId22" display="https://www.youtube.com/watch?v=Dd5dTy04hNg&amp;list=RDMMDd5dTy04hNg&amp;start_radio=1"/>
    <hyperlink ref="R59" r:id="rId23" display="https://www.youtube.com/watch?v=Dd5dTy04hNg&amp;list=RDMMDd5dTy04hNg&amp;start_radio=1"/>
    <hyperlink ref="R60" r:id="rId24" display="https://www.youtube.com/watch?v=Dd5dTy04hNg&amp;list=RDMMDd5dTy04hNg&amp;start_radio=1"/>
    <hyperlink ref="R61" r:id="rId25" display="https://www.youtube.com/watch?v=Dd5dTy04hNg&amp;list=RDMMDd5dTy04hNg&amp;start_radio=1"/>
    <hyperlink ref="R62" r:id="rId26" display="https://www.youtube.com/watch?v=Dd5dTy04hNg&amp;list=RDMMDd5dTy04hNg&amp;start_radio=1"/>
    <hyperlink ref="R63" r:id="rId27" display="https://www.youtube.com/watch?v=Dd5dTy04hNg&amp;list=RDMMDd5dTy04hNg&amp;start_radio=1"/>
    <hyperlink ref="R135" r:id="rId28" display="https://www.trendsmap.com/r/US_SAN_zbqeco"/>
    <hyperlink ref="R145" r:id="rId29" display="https://twitter.com/wexline/status/1143689047295975424"/>
    <hyperlink ref="R160" r:id="rId30" display="https://twitter.com/AndiPerelman/status/1143928826633658369"/>
    <hyperlink ref="R170" r:id="rId31" display="https://twitter.com/WExline/status/1143689047295975424"/>
    <hyperlink ref="U9" r:id="rId32" display="https://pbs.twimg.com/media/D92r85QUYAAbQlk.jpg"/>
    <hyperlink ref="U12" r:id="rId33" display="https://pbs.twimg.com/media/D94dQDyU4AA05E1.jpg"/>
    <hyperlink ref="U15" r:id="rId34" display="https://pbs.twimg.com/media/D95XuTcVAAEdqvm.jpg"/>
    <hyperlink ref="U18" r:id="rId35" display="https://pbs.twimg.com/media/D95xOYgWwAAKYvk.jpg"/>
    <hyperlink ref="U21" r:id="rId36" display="https://pbs.twimg.com/media/D96DqNWWkAASWdc.jpg"/>
    <hyperlink ref="U27" r:id="rId37" display="https://pbs.twimg.com/tweet_video_thumb/D965VTlXoAEBV93.jpg"/>
    <hyperlink ref="U28" r:id="rId38" display="https://pbs.twimg.com/tweet_video_thumb/D965VTlXoAEBV93.jpg"/>
    <hyperlink ref="U29" r:id="rId39" display="https://pbs.twimg.com/tweet_video_thumb/D966_PGW4AIf-Z9.jpg"/>
    <hyperlink ref="U30" r:id="rId40" display="https://pbs.twimg.com/media/D97ODKKUEAEdsc0.jpg"/>
    <hyperlink ref="U31" r:id="rId41" display="https://pbs.twimg.com/media/D97YVjXUIAAXY_m.jpg"/>
    <hyperlink ref="U35" r:id="rId42" display="https://pbs.twimg.com/media/D95b-vMW4AAUx9C.jpg"/>
    <hyperlink ref="U39" r:id="rId43" display="https://pbs.twimg.com/media/D98V-t5VUAA-Tq5.jpg"/>
    <hyperlink ref="U42" r:id="rId44" display="https://pbs.twimg.com/media/D98zH5WUEAAuLIB.jpg"/>
    <hyperlink ref="U43" r:id="rId45" display="https://pbs.twimg.com/media/D984-bTVAAAmyLN.jpg"/>
    <hyperlink ref="U45" r:id="rId46" display="https://pbs.twimg.com/media/D99HZ3LUEAAkIAU.jpg"/>
    <hyperlink ref="U46" r:id="rId47" display="https://pbs.twimg.com/media/D99jnOLUcAEpmfd.jpg"/>
    <hyperlink ref="U47" r:id="rId48" display="https://pbs.twimg.com/media/D99kgzkW4AA90vJ.jpg"/>
    <hyperlink ref="U48" r:id="rId49" display="https://pbs.twimg.com/media/D99kgzkW4AA90vJ.jpg"/>
    <hyperlink ref="U65" r:id="rId50" display="https://pbs.twimg.com/tweet_video_thumb/D93s_78XsAArUUQ.jpg"/>
    <hyperlink ref="U66" r:id="rId51" display="https://pbs.twimg.com/tweet_video_thumb/D97YTpWVAAAmA-Q.jpg"/>
    <hyperlink ref="U67" r:id="rId52" display="https://pbs.twimg.com/tweet_video_thumb/D9_Zp1iU8AI2qhq.jpg"/>
    <hyperlink ref="U71" r:id="rId53" display="https://pbs.twimg.com/media/D98zH5WUEAAuLIB.jpg"/>
    <hyperlink ref="U72" r:id="rId54" display="https://pbs.twimg.com/media/D9_vI3aUIAIv2np.jpg"/>
    <hyperlink ref="U73" r:id="rId55" display="https://pbs.twimg.com/media/D9_fP9XU0AAsNXW.jpg"/>
    <hyperlink ref="U75" r:id="rId56" display="https://pbs.twimg.com/tweet_video_thumb/D9_xZrhXUAEULBm.jpg"/>
    <hyperlink ref="U76" r:id="rId57" display="https://pbs.twimg.com/media/D9_zhRrU8AIA5Mu.jpg"/>
    <hyperlink ref="U77" r:id="rId58" display="https://pbs.twimg.com/tweet_video_thumb/D9_1uHbUYAEtboR.jpg"/>
    <hyperlink ref="U78" r:id="rId59" display="https://pbs.twimg.com/media/D9_2AD1UEAALYMN.jpg"/>
    <hyperlink ref="U79" r:id="rId60" display="https://pbs.twimg.com/media/D9_2jTeUwAEOxBC.jpg"/>
    <hyperlink ref="U80" r:id="rId61" display="https://pbs.twimg.com/media/D9_2jTeUwAEOxBC.jpg"/>
    <hyperlink ref="U81" r:id="rId62" display="https://pbs.twimg.com/media/D96aDf5UEAAs26B.jpg"/>
    <hyperlink ref="U82" r:id="rId63" display="https://pbs.twimg.com/media/D9_4wAuXUAAKCcr.jpg"/>
    <hyperlink ref="U83" r:id="rId64" display="https://pbs.twimg.com/media/D9_8ghRVUAEnxRs.jpg"/>
    <hyperlink ref="U84" r:id="rId65" display="https://pbs.twimg.com/tweet_video_thumb/D9_8xwKU0AE_ykr.jpg"/>
    <hyperlink ref="U85" r:id="rId66" display="https://pbs.twimg.com/media/D9_8731UcAcfVLD.jpg"/>
    <hyperlink ref="U86" r:id="rId67" display="https://pbs.twimg.com/media/D9_lARDUcAAlRCZ.jpg"/>
    <hyperlink ref="U87" r:id="rId68" display="https://pbs.twimg.com/media/D9_-D4CUYAEPUkj.jpg"/>
    <hyperlink ref="U88" r:id="rId69" display="https://pbs.twimg.com/media/D9_-RzvUEAAktLp.jpg"/>
    <hyperlink ref="U93" r:id="rId70" display="https://pbs.twimg.com/media/D-AAaL9UcAEkbK3.jpg"/>
    <hyperlink ref="U94" r:id="rId71" display="https://pbs.twimg.com/media/D-ABreOUIAATsxM.jpg"/>
    <hyperlink ref="U95" r:id="rId72" display="https://pbs.twimg.com/media/D98u68rVAAEMtg4.jpg"/>
    <hyperlink ref="U96" r:id="rId73" display="https://pbs.twimg.com/media/D-AByiAVAAAzoW0.jpg"/>
    <hyperlink ref="U97" r:id="rId74" display="https://pbs.twimg.com/media/D-ACXO3VUAEuWez.jpg"/>
    <hyperlink ref="U100" r:id="rId75" display="https://pbs.twimg.com/media/D-ACU6GUIAEHt1r.jpg"/>
    <hyperlink ref="U101" r:id="rId76" display="https://pbs.twimg.com/media/D-ADd0IXkAAMDyu.jpg"/>
    <hyperlink ref="U102" r:id="rId77" display="https://pbs.twimg.com/media/D-ADiJXUwAExp1X.jpg"/>
    <hyperlink ref="U105" r:id="rId78" display="https://pbs.twimg.com/media/D-AEfkeUIAAH8wK.jpg"/>
    <hyperlink ref="U107" r:id="rId79" display="https://pbs.twimg.com/media/D98xp9AUIAA6cBQ.jpg"/>
    <hyperlink ref="U108" r:id="rId80" display="https://pbs.twimg.com/media/D-AEwJWUEAAfWrD.jpg"/>
    <hyperlink ref="U109" r:id="rId81" display="https://pbs.twimg.com/media/D-AE6GAUwAAU1Qs.jpg"/>
    <hyperlink ref="U111" r:id="rId82" display="https://pbs.twimg.com/media/D-AFPfcUwAADn52.jpg"/>
    <hyperlink ref="U112" r:id="rId83" display="https://pbs.twimg.com/media/D95v4w2XkAAJaVr.jpg"/>
    <hyperlink ref="U113" r:id="rId84" display="https://pbs.twimg.com/media/D95v4w2XkAAJaVr.jpg"/>
    <hyperlink ref="U114" r:id="rId85" display="https://pbs.twimg.com/media/D-AFSL8UIAA7fVQ.jpg"/>
    <hyperlink ref="U115" r:id="rId86" display="https://pbs.twimg.com/media/D-AGAAPVAAAO4oz.jpg"/>
    <hyperlink ref="U116" r:id="rId87" display="https://pbs.twimg.com/media/D-AGT7XUIAAk910.jpg"/>
    <hyperlink ref="U119" r:id="rId88" display="https://pbs.twimg.com/media/D98zH5WUEAAuLIB.jpg"/>
    <hyperlink ref="U120" r:id="rId89" display="https://pbs.twimg.com/media/D-AHdk9U8AAi8Oc.jpg"/>
    <hyperlink ref="U121" r:id="rId90" display="https://pbs.twimg.com/media/D-AHw6pU4AAyv4i.jpg"/>
    <hyperlink ref="U122" r:id="rId91" display="https://pbs.twimg.com/tweet_video_thumb/D-AIIRDW4AMdr3t.jpg"/>
    <hyperlink ref="U123" r:id="rId92" display="https://pbs.twimg.com/media/D976wkWVAAE5V9o.jpg"/>
    <hyperlink ref="U124" r:id="rId93" display="https://pbs.twimg.com/media/D9_-aS6VUAkoa1B.jpg"/>
    <hyperlink ref="U125" r:id="rId94" display="https://pbs.twimg.com/media/D9_-aS6VUAkoa1B.jpg"/>
    <hyperlink ref="U126" r:id="rId95" display="https://pbs.twimg.com/media/D9__4wPUwAgWfjS.jpg"/>
    <hyperlink ref="U127" r:id="rId96" display="https://pbs.twimg.com/media/D-AIfnwVUAARMyk.jpg"/>
    <hyperlink ref="U128" r:id="rId97" display="https://pbs.twimg.com/media/D-AI8UDUwAAV0zJ.jpg"/>
    <hyperlink ref="U129" r:id="rId98" display="https://pbs.twimg.com/tweet_video_thumb/D91xUc_XoAIaqD1.jpg"/>
    <hyperlink ref="U130" r:id="rId99" display="https://pbs.twimg.com/media/D9_5R0tUYAIYbg-.jpg"/>
    <hyperlink ref="U131" r:id="rId100" display="https://pbs.twimg.com/media/D-AJQu0U0AE-zZv.jpg"/>
    <hyperlink ref="U133" r:id="rId101" display="https://pbs.twimg.com/media/D9_fP9XU0AAsNXW.jpg"/>
    <hyperlink ref="U134" r:id="rId102" display="https://pbs.twimg.com/media/D-AJf9CUwAAvSJX.jpg"/>
    <hyperlink ref="U135" r:id="rId103" display="https://pbs.twimg.com/media/D-AJunrXsAMck50.jpg"/>
    <hyperlink ref="U137" r:id="rId104" display="https://pbs.twimg.com/tweet_video_thumb/D-AKCwmVUAA-fCL.jpg"/>
    <hyperlink ref="U138" r:id="rId105" display="https://pbs.twimg.com/media/D98V1tuU4AEHrmP.jpg"/>
    <hyperlink ref="U139" r:id="rId106" display="https://pbs.twimg.com/media/D-AKwTUUIAADZsU.jpg"/>
    <hyperlink ref="U140" r:id="rId107" display="https://pbs.twimg.com/media/D-AKzHQVAAABp-J.jpg"/>
    <hyperlink ref="U141" r:id="rId108" display="https://pbs.twimg.com/media/D96uM8ZWsAAovx2.jpg"/>
    <hyperlink ref="U142" r:id="rId109" display="https://pbs.twimg.com/media/D-AKzTVVUAAQlzC.jpg"/>
    <hyperlink ref="U144" r:id="rId110" display="https://pbs.twimg.com/media/D-ALBIaU4AAl_oH.jpg"/>
    <hyperlink ref="U146" r:id="rId111" display="https://pbs.twimg.com/media/D-ALoGvUcAAHQQ3.jpg"/>
    <hyperlink ref="U147" r:id="rId112" display="https://pbs.twimg.com/tweet_video_thumb/D92paHjU4AAc5Bk.jpg"/>
    <hyperlink ref="U148" r:id="rId113" display="https://pbs.twimg.com/media/D-ALGRsUYAAAo9G.jpg"/>
    <hyperlink ref="U149" r:id="rId114" display="https://pbs.twimg.com/tweet_video_thumb/D92paHjU4AAc5Bk.jpg"/>
    <hyperlink ref="U150" r:id="rId115" display="https://pbs.twimg.com/media/D91Atp4WsAIDqie.jpg"/>
    <hyperlink ref="U151" r:id="rId116" display="https://pbs.twimg.com/media/D-ANI6UU8AADgYk.jpg"/>
    <hyperlink ref="U154" r:id="rId117" display="https://pbs.twimg.com/media/D-ANh3TUIAAUpsg.jpg"/>
    <hyperlink ref="U155" r:id="rId118" display="https://pbs.twimg.com/media/D-ANinPUcAAnygh.jpg"/>
    <hyperlink ref="U156" r:id="rId119" display="https://pbs.twimg.com/media/D-ANnlKUYAARufR.jpg"/>
    <hyperlink ref="U157" r:id="rId120" display="https://pbs.twimg.com/media/D-ANzxrU0AALH0e.jpg"/>
    <hyperlink ref="U167" r:id="rId121" display="https://pbs.twimg.com/media/D98l53EUYAEF39s.jpg"/>
    <hyperlink ref="U169" r:id="rId122" display="https://pbs.twimg.com/media/D-AKbgOUwAA2gUJ.jpg"/>
    <hyperlink ref="U171" r:id="rId123" display="https://pbs.twimg.com/media/D-AKbgOUwAA2gUJ.jpg"/>
    <hyperlink ref="U172" r:id="rId124" display="https://pbs.twimg.com/media/D-AKbgOUwAA2gUJ.jpg"/>
    <hyperlink ref="U173" r:id="rId125" display="https://pbs.twimg.com/media/D98l53EUYAEF39s.jpg"/>
    <hyperlink ref="U174" r:id="rId126" display="https://pbs.twimg.com/media/D98l53EUYAEF39s.jpg"/>
    <hyperlink ref="U175" r:id="rId127" display="https://pbs.twimg.com/media/D98l53EUYAEF39s.jpg"/>
    <hyperlink ref="U177" r:id="rId128" display="https://pbs.twimg.com/media/D-AKbgOUwAA2gUJ.jpg"/>
    <hyperlink ref="U178" r:id="rId129" display="https://pbs.twimg.com/media/D-AKbgOUwAA2gUJ.jpg"/>
    <hyperlink ref="U179" r:id="rId130" display="https://pbs.twimg.com/media/D98zH5WUEAAuLIB.jpg"/>
    <hyperlink ref="U180" r:id="rId131" display="https://pbs.twimg.com/media/D-AMzjCVUAAFxUI.jpg"/>
    <hyperlink ref="U181" r:id="rId132" display="https://pbs.twimg.com/media/D-AKbgOUwAA2gUJ.jpg"/>
    <hyperlink ref="U182" r:id="rId133" display="https://pbs.twimg.com/media/D-AKbgOUwAA2gUJ.jpg"/>
    <hyperlink ref="U183" r:id="rId134" display="https://pbs.twimg.com/media/D-AKbgOUwAA2gUJ.jpg"/>
    <hyperlink ref="U184" r:id="rId135" display="https://pbs.twimg.com/media/D-AKbgOUwAA2gUJ.jpg"/>
    <hyperlink ref="U185" r:id="rId136" display="https://pbs.twimg.com/ext_tw_video_thumb/1143925395676266497/pu/img/NMW9R_tSb1wDrcnV.jpg"/>
    <hyperlink ref="U205" r:id="rId137" display="https://pbs.twimg.com/tweet_video_thumb/D-APCa2WwAI6Ykw.jpg"/>
    <hyperlink ref="U210" r:id="rId138" display="https://pbs.twimg.com/media/D9_3riZU4AEUI2G.jpg"/>
    <hyperlink ref="U226" r:id="rId139" display="https://pbs.twimg.com/media/D9_znc_UEAAUshF.jpg"/>
    <hyperlink ref="U227" r:id="rId140" display="https://pbs.twimg.com/media/D9_8vjIVUAEMMh6.jpg"/>
    <hyperlink ref="U231" r:id="rId141" display="https://pbs.twimg.com/media/D93JZa-WkAABBXq.jpg"/>
    <hyperlink ref="U232" r:id="rId142" display="https://pbs.twimg.com/media/D-APWGuU4AA3B0g.jpg"/>
    <hyperlink ref="U237" r:id="rId143" display="https://pbs.twimg.com/media/D9_5B5-U0AA-o_T.jpg"/>
    <hyperlink ref="U239" r:id="rId144" display="https://pbs.twimg.com/media/D-ALZcIUEAAv9di.jpg"/>
    <hyperlink ref="U241" r:id="rId145" display="https://pbs.twimg.com/media/D-ALZcIUEAAv9di.jpg"/>
    <hyperlink ref="U243" r:id="rId146" display="https://pbs.twimg.com/media/D-ALZcIUEAAv9di.jpg"/>
    <hyperlink ref="U245" r:id="rId147" display="https://pbs.twimg.com/media/D-ALZcIUEAAv9di.jpg"/>
    <hyperlink ref="U247" r:id="rId148" display="https://pbs.twimg.com/media/D-ALZcIUEAAv9di.jpg"/>
    <hyperlink ref="U252" r:id="rId149" display="https://pbs.twimg.com/media/D95ln_wWsAADMNq.jpg"/>
    <hyperlink ref="U253" r:id="rId150" display="https://pbs.twimg.com/media/D-ARnW6UIAAuMzF.jpg"/>
    <hyperlink ref="U254" r:id="rId151" display="https://pbs.twimg.com/media/D9_1ZhyUIAA0uVV.jpg"/>
    <hyperlink ref="V3" r:id="rId152" display="http://pbs.twimg.com/profile_images/1089774339115835392/s46VtCKT_normal.jpg"/>
    <hyperlink ref="V4" r:id="rId153" display="http://pbs.twimg.com/profile_images/1134506269342146566/xASE94VG_normal.png"/>
    <hyperlink ref="V5" r:id="rId154" display="http://pbs.twimg.com/profile_images/1097661591351259136/loYWXk1y_normal.jpg"/>
    <hyperlink ref="V6" r:id="rId155" display="http://pbs.twimg.com/profile_images/1097661591351259136/loYWXk1y_normal.jpg"/>
    <hyperlink ref="V7" r:id="rId156" display="http://pbs.twimg.com/profile_images/1097661591351259136/loYWXk1y_normal.jpg"/>
    <hyperlink ref="V8" r:id="rId157" display="http://pbs.twimg.com/profile_images/1097661591351259136/loYWXk1y_normal.jpg"/>
    <hyperlink ref="V9" r:id="rId158" display="https://pbs.twimg.com/media/D92r85QUYAAbQlk.jpg"/>
    <hyperlink ref="V10" r:id="rId159" display="http://pbs.twimg.com/profile_images/997253832676540416/gLzqT748_normal.jpg"/>
    <hyperlink ref="V11" r:id="rId160" display="http://pbs.twimg.com/profile_images/726312933781688321/TusFLskL_normal.jpg"/>
    <hyperlink ref="V12" r:id="rId161" display="https://pbs.twimg.com/media/D94dQDyU4AA05E1.jpg"/>
    <hyperlink ref="V13" r:id="rId162" display="http://pbs.twimg.com/profile_images/1010647180250570752/iry6z_Ir_normal.jpg"/>
    <hyperlink ref="V14" r:id="rId163" display="http://pbs.twimg.com/profile_images/1141283044659290115/W42Debyp_normal.png"/>
    <hyperlink ref="V15" r:id="rId164" display="https://pbs.twimg.com/media/D95XuTcVAAEdqvm.jpg"/>
    <hyperlink ref="V16" r:id="rId165" display="http://pbs.twimg.com/profile_images/786513701583069184/OFb7pB3z_normal.jpg"/>
    <hyperlink ref="V17" r:id="rId166" display="http://pbs.twimg.com/profile_images/786513701583069184/OFb7pB3z_normal.jpg"/>
    <hyperlink ref="V18" r:id="rId167" display="https://pbs.twimg.com/media/D95xOYgWwAAKYvk.jpg"/>
    <hyperlink ref="V19" r:id="rId168" display="http://pbs.twimg.com/profile_images/803999731739402241/xqgRKsIb_normal.jpg"/>
    <hyperlink ref="V20" r:id="rId169" display="http://pbs.twimg.com/profile_images/803999731739402241/xqgRKsIb_normal.jpg"/>
    <hyperlink ref="V21" r:id="rId170" display="https://pbs.twimg.com/media/D96DqNWWkAASWdc.jpg"/>
    <hyperlink ref="V22" r:id="rId171" display="http://pbs.twimg.com/profile_images/947514552622628864/H8_vpXIp_normal.jpg"/>
    <hyperlink ref="V23" r:id="rId172" display="http://pbs.twimg.com/profile_images/1004828933739642881/X0D67lAK_normal.jpg"/>
    <hyperlink ref="V24" r:id="rId173" display="http://pbs.twimg.com/profile_images/1004828933739642881/X0D67lAK_normal.jpg"/>
    <hyperlink ref="V25" r:id="rId174" display="http://pbs.twimg.com/profile_images/1117872870368006144/laOSUWQX_normal.jpg"/>
    <hyperlink ref="V26" r:id="rId175" display="http://pbs.twimg.com/profile_images/954000566576807937/gAEDoYkh_normal.jpg"/>
    <hyperlink ref="V27" r:id="rId176" display="https://pbs.twimg.com/tweet_video_thumb/D965VTlXoAEBV93.jpg"/>
    <hyperlink ref="V28" r:id="rId177" display="https://pbs.twimg.com/tweet_video_thumb/D965VTlXoAEBV93.jpg"/>
    <hyperlink ref="V29" r:id="rId178" display="https://pbs.twimg.com/tweet_video_thumb/D966_PGW4AIf-Z9.jpg"/>
    <hyperlink ref="V30" r:id="rId179" display="https://pbs.twimg.com/media/D97ODKKUEAEdsc0.jpg"/>
    <hyperlink ref="V31" r:id="rId180" display="https://pbs.twimg.com/media/D97YVjXUIAAXY_m.jpg"/>
    <hyperlink ref="V32" r:id="rId181" display="http://pbs.twimg.com/profile_images/1040389930076327936/e9KXczX6_normal.jpg"/>
    <hyperlink ref="V33" r:id="rId182" display="http://pbs.twimg.com/profile_images/1040389930076327936/e9KXczX6_normal.jpg"/>
    <hyperlink ref="V34" r:id="rId183" display="http://pbs.twimg.com/profile_images/1073276806051086336/oyx_GN_w_normal.jpg"/>
    <hyperlink ref="V35" r:id="rId184" display="https://pbs.twimg.com/media/D95b-vMW4AAUx9C.jpg"/>
    <hyperlink ref="V36" r:id="rId185" display="http://pbs.twimg.com/profile_images/939567293033525248/qme0Ts3w_normal.jpg"/>
    <hyperlink ref="V37" r:id="rId186" display="http://pbs.twimg.com/profile_images/661288346287779840/hVlzqsS9_normal.png"/>
    <hyperlink ref="V38" r:id="rId187" display="http://pbs.twimg.com/profile_images/661288346287779840/hVlzqsS9_normal.png"/>
    <hyperlink ref="V39" r:id="rId188" display="https://pbs.twimg.com/media/D98V-t5VUAA-Tq5.jpg"/>
    <hyperlink ref="V40" r:id="rId189" display="http://pbs.twimg.com/profile_images/1136684833969541120/pANMG7T5_normal.png"/>
    <hyperlink ref="V41" r:id="rId190" display="http://pbs.twimg.com/profile_images/1136684833969541120/pANMG7T5_normal.png"/>
    <hyperlink ref="V42" r:id="rId191" display="https://pbs.twimg.com/media/D98zH5WUEAAuLIB.jpg"/>
    <hyperlink ref="V43" r:id="rId192" display="https://pbs.twimg.com/media/D984-bTVAAAmyLN.jpg"/>
    <hyperlink ref="V44" r:id="rId193" display="http://pbs.twimg.com/profile_images/1060029893948391424/ejwbzLs8_normal.jpg"/>
    <hyperlink ref="V45" r:id="rId194" display="https://pbs.twimg.com/media/D99HZ3LUEAAkIAU.jpg"/>
    <hyperlink ref="V46" r:id="rId195" display="https://pbs.twimg.com/media/D99jnOLUcAEpmfd.jpg"/>
    <hyperlink ref="V47" r:id="rId196" display="https://pbs.twimg.com/media/D99kgzkW4AA90vJ.jpg"/>
    <hyperlink ref="V48" r:id="rId197" display="https://pbs.twimg.com/media/D99kgzkW4AA90vJ.jpg"/>
    <hyperlink ref="V49" r:id="rId198" display="http://pbs.twimg.com/profile_images/1130088773746868231/SWrhGrJd_normal.png"/>
    <hyperlink ref="V50" r:id="rId199" display="http://pbs.twimg.com/profile_images/1133245030548697088/ChKnhl96_normal.png"/>
    <hyperlink ref="V51" r:id="rId200" display="http://pbs.twimg.com/profile_images/1133245030548697088/ChKnhl96_normal.png"/>
    <hyperlink ref="V52" r:id="rId201" display="http://pbs.twimg.com/profile_images/1133245030548697088/ChKnhl96_normal.png"/>
    <hyperlink ref="V53" r:id="rId202" display="http://pbs.twimg.com/profile_images/1133245030548697088/ChKnhl96_normal.png"/>
    <hyperlink ref="V54" r:id="rId203" display="http://pbs.twimg.com/profile_images/1133245030548697088/ChKnhl96_normal.png"/>
    <hyperlink ref="V55" r:id="rId204" display="http://pbs.twimg.com/profile_images/1133245030548697088/ChKnhl96_normal.png"/>
    <hyperlink ref="V56" r:id="rId205" display="http://pbs.twimg.com/profile_images/1133245030548697088/ChKnhl96_normal.png"/>
    <hyperlink ref="V57" r:id="rId206" display="http://pbs.twimg.com/profile_images/1133245030548697088/ChKnhl96_normal.png"/>
    <hyperlink ref="V58" r:id="rId207" display="http://pbs.twimg.com/profile_images/1133245030548697088/ChKnhl96_normal.png"/>
    <hyperlink ref="V59" r:id="rId208" display="http://pbs.twimg.com/profile_images/1133245030548697088/ChKnhl96_normal.png"/>
    <hyperlink ref="V60" r:id="rId209" display="http://pbs.twimg.com/profile_images/1133245030548697088/ChKnhl96_normal.png"/>
    <hyperlink ref="V61" r:id="rId210" display="http://pbs.twimg.com/profile_images/1133245030548697088/ChKnhl96_normal.png"/>
    <hyperlink ref="V62" r:id="rId211" display="http://pbs.twimg.com/profile_images/1133245030548697088/ChKnhl96_normal.png"/>
    <hyperlink ref="V63" r:id="rId212" display="http://pbs.twimg.com/profile_images/1133245030548697088/ChKnhl96_normal.png"/>
    <hyperlink ref="V64" r:id="rId213" display="http://pbs.twimg.com/profile_images/1133245030548697088/ChKnhl96_normal.png"/>
    <hyperlink ref="V65" r:id="rId214" display="https://pbs.twimg.com/tweet_video_thumb/D93s_78XsAArUUQ.jpg"/>
    <hyperlink ref="V66" r:id="rId215" display="https://pbs.twimg.com/tweet_video_thumb/D97YTpWVAAAmA-Q.jpg"/>
    <hyperlink ref="V67" r:id="rId216" display="https://pbs.twimg.com/tweet_video_thumb/D9_Zp1iU8AI2qhq.jpg"/>
    <hyperlink ref="V68" r:id="rId217" display="http://pbs.twimg.com/profile_images/2701376412/5473705428858105d66952f008601a9a_normal.jpeg"/>
    <hyperlink ref="V69" r:id="rId218" display="http://pbs.twimg.com/profile_images/1127052296469340162/ZDjS21IA_normal.png"/>
    <hyperlink ref="V70" r:id="rId219" display="http://pbs.twimg.com/profile_images/1127052296469340162/ZDjS21IA_normal.png"/>
    <hyperlink ref="V71" r:id="rId220" display="https://pbs.twimg.com/media/D98zH5WUEAAuLIB.jpg"/>
    <hyperlink ref="V72" r:id="rId221" display="https://pbs.twimg.com/media/D9_vI3aUIAIv2np.jpg"/>
    <hyperlink ref="V73" r:id="rId222" display="https://pbs.twimg.com/media/D9_fP9XU0AAsNXW.jpg"/>
    <hyperlink ref="V74" r:id="rId223" display="http://pbs.twimg.com/profile_images/998982774231977985/5xxBN6M6_normal.jpg"/>
    <hyperlink ref="V75" r:id="rId224" display="https://pbs.twimg.com/tweet_video_thumb/D9_xZrhXUAEULBm.jpg"/>
    <hyperlink ref="V76" r:id="rId225" display="https://pbs.twimg.com/media/D9_zhRrU8AIA5Mu.jpg"/>
    <hyperlink ref="V77" r:id="rId226" display="https://pbs.twimg.com/tweet_video_thumb/D9_1uHbUYAEtboR.jpg"/>
    <hyperlink ref="V78" r:id="rId227" display="https://pbs.twimg.com/media/D9_2AD1UEAALYMN.jpg"/>
    <hyperlink ref="V79" r:id="rId228" display="https://pbs.twimg.com/media/D9_2jTeUwAEOxBC.jpg"/>
    <hyperlink ref="V80" r:id="rId229" display="https://pbs.twimg.com/media/D9_2jTeUwAEOxBC.jpg"/>
    <hyperlink ref="V81" r:id="rId230" display="https://pbs.twimg.com/media/D96aDf5UEAAs26B.jpg"/>
    <hyperlink ref="V82" r:id="rId231" display="https://pbs.twimg.com/media/D9_4wAuXUAAKCcr.jpg"/>
    <hyperlink ref="V83" r:id="rId232" display="https://pbs.twimg.com/media/D9_8ghRVUAEnxRs.jpg"/>
    <hyperlink ref="V84" r:id="rId233" display="https://pbs.twimg.com/tweet_video_thumb/D9_8xwKU0AE_ykr.jpg"/>
    <hyperlink ref="V85" r:id="rId234" display="https://pbs.twimg.com/media/D9_8731UcAcfVLD.jpg"/>
    <hyperlink ref="V86" r:id="rId235" display="https://pbs.twimg.com/media/D9_lARDUcAAlRCZ.jpg"/>
    <hyperlink ref="V87" r:id="rId236" display="https://pbs.twimg.com/media/D9_-D4CUYAEPUkj.jpg"/>
    <hyperlink ref="V88" r:id="rId237" display="https://pbs.twimg.com/media/D9_-RzvUEAAktLp.jpg"/>
    <hyperlink ref="V89" r:id="rId238" display="http://pbs.twimg.com/profile_images/1103533557027266560/bhswB84__normal.jpg"/>
    <hyperlink ref="V90" r:id="rId239" display="http://pbs.twimg.com/profile_images/1103533557027266560/bhswB84__normal.jpg"/>
    <hyperlink ref="V91" r:id="rId240" display="http://pbs.twimg.com/profile_images/1096170523325693952/u5ykF5y3_normal.jpg"/>
    <hyperlink ref="V92" r:id="rId241" display="http://pbs.twimg.com/profile_images/883023371151323140/trUNIaC8_normal.jpg"/>
    <hyperlink ref="V93" r:id="rId242" display="https://pbs.twimg.com/media/D-AAaL9UcAEkbK3.jpg"/>
    <hyperlink ref="V94" r:id="rId243" display="https://pbs.twimg.com/media/D-ABreOUIAATsxM.jpg"/>
    <hyperlink ref="V95" r:id="rId244" display="https://pbs.twimg.com/media/D98u68rVAAEMtg4.jpg"/>
    <hyperlink ref="V96" r:id="rId245" display="https://pbs.twimg.com/media/D-AByiAVAAAzoW0.jpg"/>
    <hyperlink ref="V97" r:id="rId246" display="https://pbs.twimg.com/media/D-ACXO3VUAEuWez.jpg"/>
    <hyperlink ref="V98" r:id="rId247" display="http://pbs.twimg.com/profile_images/1130299522670743552/WR6yM-c1_normal.jpg"/>
    <hyperlink ref="V99" r:id="rId248" display="http://pbs.twimg.com/profile_images/1130299522670743552/WR6yM-c1_normal.jpg"/>
    <hyperlink ref="V100" r:id="rId249" display="https://pbs.twimg.com/media/D-ACU6GUIAEHt1r.jpg"/>
    <hyperlink ref="V101" r:id="rId250" display="https://pbs.twimg.com/media/D-ADd0IXkAAMDyu.jpg"/>
    <hyperlink ref="V102" r:id="rId251" display="https://pbs.twimg.com/media/D-ADiJXUwAExp1X.jpg"/>
    <hyperlink ref="V103" r:id="rId252" display="http://pbs.twimg.com/profile_images/1141360952417378304/DCnoPVfC_normal.jpg"/>
    <hyperlink ref="V104" r:id="rId253" display="http://pbs.twimg.com/profile_images/1084997082191224834/HRZgzbC1_normal.jpg"/>
    <hyperlink ref="V105" r:id="rId254" display="https://pbs.twimg.com/media/D-AEfkeUIAAH8wK.jpg"/>
    <hyperlink ref="V106" r:id="rId255" display="http://pbs.twimg.com/profile_images/786995996714729472/tSaBqNEt_normal.jpg"/>
    <hyperlink ref="V107" r:id="rId256" display="https://pbs.twimg.com/media/D98xp9AUIAA6cBQ.jpg"/>
    <hyperlink ref="V108" r:id="rId257" display="https://pbs.twimg.com/media/D-AEwJWUEAAfWrD.jpg"/>
    <hyperlink ref="V109" r:id="rId258" display="https://pbs.twimg.com/media/D-AE6GAUwAAU1Qs.jpg"/>
    <hyperlink ref="V110" r:id="rId259" display="http://pbs.twimg.com/profile_images/1044366558397693953/xCX7U0Wp_normal.jpg"/>
    <hyperlink ref="V111" r:id="rId260" display="https://pbs.twimg.com/media/D-AFPfcUwAADn52.jpg"/>
    <hyperlink ref="V112" r:id="rId261" display="https://pbs.twimg.com/media/D95v4w2XkAAJaVr.jpg"/>
    <hyperlink ref="V113" r:id="rId262" display="https://pbs.twimg.com/media/D95v4w2XkAAJaVr.jpg"/>
    <hyperlink ref="V114" r:id="rId263" display="https://pbs.twimg.com/media/D-AFSL8UIAA7fVQ.jpg"/>
    <hyperlink ref="V115" r:id="rId264" display="https://pbs.twimg.com/media/D-AGAAPVAAAO4oz.jpg"/>
    <hyperlink ref="V116" r:id="rId265" display="https://pbs.twimg.com/media/D-AGT7XUIAAk910.jpg"/>
    <hyperlink ref="V117" r:id="rId266" display="http://pbs.twimg.com/profile_images/1128826628212174848/1edadQX3_normal.jpg"/>
    <hyperlink ref="V118" r:id="rId267" display="http://pbs.twimg.com/profile_images/937213356359942144/KNDUWNXl_normal.jpg"/>
    <hyperlink ref="V119" r:id="rId268" display="https://pbs.twimg.com/media/D98zH5WUEAAuLIB.jpg"/>
    <hyperlink ref="V120" r:id="rId269" display="https://pbs.twimg.com/media/D-AHdk9U8AAi8Oc.jpg"/>
    <hyperlink ref="V121" r:id="rId270" display="https://pbs.twimg.com/media/D-AHw6pU4AAyv4i.jpg"/>
    <hyperlink ref="V122" r:id="rId271" display="https://pbs.twimg.com/tweet_video_thumb/D-AIIRDW4AMdr3t.jpg"/>
    <hyperlink ref="V123" r:id="rId272" display="https://pbs.twimg.com/media/D976wkWVAAE5V9o.jpg"/>
    <hyperlink ref="V124" r:id="rId273" display="https://pbs.twimg.com/media/D9_-aS6VUAkoa1B.jpg"/>
    <hyperlink ref="V125" r:id="rId274" display="https://pbs.twimg.com/media/D9_-aS6VUAkoa1B.jpg"/>
    <hyperlink ref="V126" r:id="rId275" display="https://pbs.twimg.com/media/D9__4wPUwAgWfjS.jpg"/>
    <hyperlink ref="V127" r:id="rId276" display="https://pbs.twimg.com/media/D-AIfnwVUAARMyk.jpg"/>
    <hyperlink ref="V128" r:id="rId277" display="https://pbs.twimg.com/media/D-AI8UDUwAAV0zJ.jpg"/>
    <hyperlink ref="V129" r:id="rId278" display="https://pbs.twimg.com/tweet_video_thumb/D91xUc_XoAIaqD1.jpg"/>
    <hyperlink ref="V130" r:id="rId279" display="https://pbs.twimg.com/media/D9_5R0tUYAIYbg-.jpg"/>
    <hyperlink ref="V131" r:id="rId280" display="https://pbs.twimg.com/media/D-AJQu0U0AE-zZv.jpg"/>
    <hyperlink ref="V132" r:id="rId281" display="http://pbs.twimg.com/profile_images/1126267392290709506/gwwLd9VL_normal.jpg"/>
    <hyperlink ref="V133" r:id="rId282" display="https://pbs.twimg.com/media/D9_fP9XU0AAsNXW.jpg"/>
    <hyperlink ref="V134" r:id="rId283" display="https://pbs.twimg.com/media/D-AJf9CUwAAvSJX.jpg"/>
    <hyperlink ref="V135" r:id="rId284" display="https://pbs.twimg.com/media/D-AJunrXsAMck50.jpg"/>
    <hyperlink ref="V136" r:id="rId285" display="http://pbs.twimg.com/profile_images/1142438395366518786/QwzcaV-J_normal.jpg"/>
    <hyperlink ref="V137" r:id="rId286" display="https://pbs.twimg.com/tweet_video_thumb/D-AKCwmVUAA-fCL.jpg"/>
    <hyperlink ref="V138" r:id="rId287" display="https://pbs.twimg.com/media/D98V1tuU4AEHrmP.jpg"/>
    <hyperlink ref="V139" r:id="rId288" display="https://pbs.twimg.com/media/D-AKwTUUIAADZsU.jpg"/>
    <hyperlink ref="V140" r:id="rId289" display="https://pbs.twimg.com/media/D-AKzHQVAAABp-J.jpg"/>
    <hyperlink ref="V141" r:id="rId290" display="https://pbs.twimg.com/media/D96uM8ZWsAAovx2.jpg"/>
    <hyperlink ref="V142" r:id="rId291" display="https://pbs.twimg.com/media/D-AKzTVVUAAQlzC.jpg"/>
    <hyperlink ref="V143" r:id="rId292" display="http://pbs.twimg.com/profile_images/1105169724604854275/hdFwU0Po_normal.jpg"/>
    <hyperlink ref="V144" r:id="rId293" display="https://pbs.twimg.com/media/D-ALBIaU4AAl_oH.jpg"/>
    <hyperlink ref="V145" r:id="rId294" display="http://pbs.twimg.com/profile_images/1098039129579888641/vgWlExGZ_normal.jpg"/>
    <hyperlink ref="V146" r:id="rId295" display="https://pbs.twimg.com/media/D-ALoGvUcAAHQQ3.jpg"/>
    <hyperlink ref="V147" r:id="rId296" display="https://pbs.twimg.com/tweet_video_thumb/D92paHjU4AAc5Bk.jpg"/>
    <hyperlink ref="V148" r:id="rId297" display="https://pbs.twimg.com/media/D-ALGRsUYAAAo9G.jpg"/>
    <hyperlink ref="V149" r:id="rId298" display="https://pbs.twimg.com/tweet_video_thumb/D92paHjU4AAc5Bk.jpg"/>
    <hyperlink ref="V150" r:id="rId299" display="https://pbs.twimg.com/media/D91Atp4WsAIDqie.jpg"/>
    <hyperlink ref="V151" r:id="rId300" display="https://pbs.twimg.com/media/D-ANI6UU8AADgYk.jpg"/>
    <hyperlink ref="V152" r:id="rId301" display="http://pbs.twimg.com/profile_images/790620942271590400/LmvMVKpo_normal.jpg"/>
    <hyperlink ref="V153" r:id="rId302" display="http://pbs.twimg.com/profile_images/1091525892919177218/OkDdXDxl_normal.jpg"/>
    <hyperlink ref="V154" r:id="rId303" display="https://pbs.twimg.com/media/D-ANh3TUIAAUpsg.jpg"/>
    <hyperlink ref="V155" r:id="rId304" display="https://pbs.twimg.com/media/D-ANinPUcAAnygh.jpg"/>
    <hyperlink ref="V156" r:id="rId305" display="https://pbs.twimg.com/media/D-ANnlKUYAARufR.jpg"/>
    <hyperlink ref="V157" r:id="rId306" display="https://pbs.twimg.com/media/D-ANzxrU0AALH0e.jpg"/>
    <hyperlink ref="V158" r:id="rId307" display="http://pbs.twimg.com/profile_images/972641181871017985/icoQ2vYH_normal.jpg"/>
    <hyperlink ref="V159" r:id="rId308" display="http://pbs.twimg.com/profile_images/972641181871017985/icoQ2vYH_normal.jpg"/>
    <hyperlink ref="V160" r:id="rId309" display="http://pbs.twimg.com/profile_images/1439969465/Horowitz_Neil2_normal.jpg"/>
    <hyperlink ref="V161" r:id="rId310" display="http://pbs.twimg.com/profile_images/1027794021513654273/qxLGaw-m_normal.jpg"/>
    <hyperlink ref="V162" r:id="rId311" display="http://pbs.twimg.com/profile_images/1027794021513654273/qxLGaw-m_normal.jpg"/>
    <hyperlink ref="V163" r:id="rId312" display="http://pbs.twimg.com/profile_images/1027794021513654273/qxLGaw-m_normal.jpg"/>
    <hyperlink ref="V164" r:id="rId313" display="http://pbs.twimg.com/profile_images/1027794021513654273/qxLGaw-m_normal.jpg"/>
    <hyperlink ref="V165" r:id="rId314" display="http://pbs.twimg.com/profile_images/1027794021513654273/qxLGaw-m_normal.jpg"/>
    <hyperlink ref="V166" r:id="rId315" display="http://pbs.twimg.com/profile_images/1027794021513654273/qxLGaw-m_normal.jpg"/>
    <hyperlink ref="V167" r:id="rId316" display="https://pbs.twimg.com/media/D98l53EUYAEF39s.jpg"/>
    <hyperlink ref="V168" r:id="rId317" display="http://pbs.twimg.com/profile_images/1107448659933913088/aTlE3NhA_normal.jpg"/>
    <hyperlink ref="V169" r:id="rId318" display="https://pbs.twimg.com/media/D-AKbgOUwAA2gUJ.jpg"/>
    <hyperlink ref="V170" r:id="rId319" display="http://pbs.twimg.com/profile_images/1096170523325693952/u5ykF5y3_normal.jpg"/>
    <hyperlink ref="V171" r:id="rId320" display="https://pbs.twimg.com/media/D-AKbgOUwAA2gUJ.jpg"/>
    <hyperlink ref="V172" r:id="rId321" display="https://pbs.twimg.com/media/D-AKbgOUwAA2gUJ.jpg"/>
    <hyperlink ref="V173" r:id="rId322" display="https://pbs.twimg.com/media/D98l53EUYAEF39s.jpg"/>
    <hyperlink ref="V174" r:id="rId323" display="https://pbs.twimg.com/media/D98l53EUYAEF39s.jpg"/>
    <hyperlink ref="V175" r:id="rId324" display="https://pbs.twimg.com/media/D98l53EUYAEF39s.jpg"/>
    <hyperlink ref="V176" r:id="rId325" display="http://pbs.twimg.com/profile_images/1107448659933913088/aTlE3NhA_normal.jpg"/>
    <hyperlink ref="V177" r:id="rId326" display="https://pbs.twimg.com/media/D-AKbgOUwAA2gUJ.jpg"/>
    <hyperlink ref="V178" r:id="rId327" display="https://pbs.twimg.com/media/D-AKbgOUwAA2gUJ.jpg"/>
    <hyperlink ref="V179" r:id="rId328" display="https://pbs.twimg.com/media/D98zH5WUEAAuLIB.jpg"/>
    <hyperlink ref="V180" r:id="rId329" display="https://pbs.twimg.com/media/D-AMzjCVUAAFxUI.jpg"/>
    <hyperlink ref="V181" r:id="rId330" display="https://pbs.twimg.com/media/D-AKbgOUwAA2gUJ.jpg"/>
    <hyperlink ref="V182" r:id="rId331" display="https://pbs.twimg.com/media/D-AKbgOUwAA2gUJ.jpg"/>
    <hyperlink ref="V183" r:id="rId332" display="https://pbs.twimg.com/media/D-AKbgOUwAA2gUJ.jpg"/>
    <hyperlink ref="V184" r:id="rId333" display="https://pbs.twimg.com/media/D-AKbgOUwAA2gUJ.jpg"/>
    <hyperlink ref="V185" r:id="rId334" display="https://pbs.twimg.com/ext_tw_video_thumb/1143925395676266497/pu/img/NMW9R_tSb1wDrcnV.jpg"/>
    <hyperlink ref="V186" r:id="rId335" display="http://pbs.twimg.com/profile_images/1107448659933913088/aTlE3NhA_normal.jpg"/>
    <hyperlink ref="V187" r:id="rId336" display="http://pbs.twimg.com/profile_images/1107448659933913088/aTlE3NhA_normal.jpg"/>
    <hyperlink ref="V188" r:id="rId337" display="http://pbs.twimg.com/profile_images/1107448659933913088/aTlE3NhA_normal.jpg"/>
    <hyperlink ref="V189" r:id="rId338" display="http://pbs.twimg.com/profile_images/1107448659933913088/aTlE3NhA_normal.jpg"/>
    <hyperlink ref="V190" r:id="rId339" display="http://pbs.twimg.com/profile_images/1107448659933913088/aTlE3NhA_normal.jpg"/>
    <hyperlink ref="V191" r:id="rId340" display="http://pbs.twimg.com/profile_images/1107448659933913088/aTlE3NhA_normal.jpg"/>
    <hyperlink ref="V192" r:id="rId341" display="http://pbs.twimg.com/profile_images/1107448659933913088/aTlE3NhA_normal.jpg"/>
    <hyperlink ref="V193" r:id="rId342" display="http://pbs.twimg.com/profile_images/1107448659933913088/aTlE3NhA_normal.jpg"/>
    <hyperlink ref="V194" r:id="rId343" display="http://pbs.twimg.com/profile_images/1107448659933913088/aTlE3NhA_normal.jpg"/>
    <hyperlink ref="V195" r:id="rId344" display="http://pbs.twimg.com/profile_images/1107448659933913088/aTlE3NhA_normal.jpg"/>
    <hyperlink ref="V196" r:id="rId345" display="http://pbs.twimg.com/profile_images/1123554915849318400/kPfjGN0C_normal.jpg"/>
    <hyperlink ref="V197" r:id="rId346" display="http://pbs.twimg.com/profile_images/1123554915849318400/kPfjGN0C_normal.jpg"/>
    <hyperlink ref="V198" r:id="rId347" display="http://pbs.twimg.com/profile_images/1123554915849318400/kPfjGN0C_normal.jpg"/>
    <hyperlink ref="V199" r:id="rId348" display="http://pbs.twimg.com/profile_images/1123554915849318400/kPfjGN0C_normal.jpg"/>
    <hyperlink ref="V200" r:id="rId349" display="http://pbs.twimg.com/profile_images/1123554915849318400/kPfjGN0C_normal.jpg"/>
    <hyperlink ref="V201" r:id="rId350" display="http://pbs.twimg.com/profile_images/1123554915849318400/kPfjGN0C_normal.jpg"/>
    <hyperlink ref="V202" r:id="rId351" display="http://pbs.twimg.com/profile_images/1123554915849318400/kPfjGN0C_normal.jpg"/>
    <hyperlink ref="V203" r:id="rId352" display="http://pbs.twimg.com/profile_images/1123554915849318400/kPfjGN0C_normal.jpg"/>
    <hyperlink ref="V204" r:id="rId353" display="http://pbs.twimg.com/profile_images/1040292584118091776/iYeHN2fH_normal.jpg"/>
    <hyperlink ref="V205" r:id="rId354" display="https://pbs.twimg.com/tweet_video_thumb/D-APCa2WwAI6Ykw.jpg"/>
    <hyperlink ref="V206" r:id="rId355" display="http://pbs.twimg.com/profile_images/1060277447197949967/GhxJMGoh_normal.jpg"/>
    <hyperlink ref="V207" r:id="rId356" display="http://pbs.twimg.com/profile_images/1060277447197949967/GhxJMGoh_normal.jpg"/>
    <hyperlink ref="V208" r:id="rId357" display="http://pbs.twimg.com/profile_images/1060277447197949967/GhxJMGoh_normal.jpg"/>
    <hyperlink ref="V209" r:id="rId358" display="http://pbs.twimg.com/profile_images/1060277447197949967/GhxJMGoh_normal.jpg"/>
    <hyperlink ref="V210" r:id="rId359" display="https://pbs.twimg.com/media/D9_3riZU4AEUI2G.jpg"/>
    <hyperlink ref="V211" r:id="rId360" display="http://pbs.twimg.com/profile_images/1060277447197949967/GhxJMGoh_normal.jpg"/>
    <hyperlink ref="V212" r:id="rId361" display="http://pbs.twimg.com/profile_images/1060277447197949967/GhxJMGoh_normal.jpg"/>
    <hyperlink ref="V213" r:id="rId362" display="http://pbs.twimg.com/profile_images/1060277447197949967/GhxJMGoh_normal.jpg"/>
    <hyperlink ref="V214" r:id="rId363" display="http://pbs.twimg.com/profile_images/1060277447197949967/GhxJMGoh_normal.jpg"/>
    <hyperlink ref="V215" r:id="rId364" display="http://pbs.twimg.com/profile_images/959431892083896321/5rnPkNc1_normal.jpg"/>
    <hyperlink ref="V216" r:id="rId365" display="http://pbs.twimg.com/profile_images/959431892083896321/5rnPkNc1_normal.jpg"/>
    <hyperlink ref="V217" r:id="rId366" display="http://pbs.twimg.com/profile_images/1049398125188849666/qyTLnrl7_normal.jpg"/>
    <hyperlink ref="V218" r:id="rId367" display="http://pbs.twimg.com/profile_images/972641181871017985/icoQ2vYH_normal.jpg"/>
    <hyperlink ref="V219" r:id="rId368" display="http://pbs.twimg.com/profile_images/937438441595432961/5wCj0GbP_normal.jpg"/>
    <hyperlink ref="V220" r:id="rId369" display="http://pbs.twimg.com/profile_images/972641181871017985/icoQ2vYH_normal.jpg"/>
    <hyperlink ref="V221" r:id="rId370" display="http://pbs.twimg.com/profile_images/937438441595432961/5wCj0GbP_normal.jpg"/>
    <hyperlink ref="V222" r:id="rId371" display="http://pbs.twimg.com/profile_images/972641181871017985/icoQ2vYH_normal.jpg"/>
    <hyperlink ref="V223" r:id="rId372" display="http://pbs.twimg.com/profile_images/937438441595432961/5wCj0GbP_normal.jpg"/>
    <hyperlink ref="V224" r:id="rId373" display="http://pbs.twimg.com/profile_images/937438441595432961/5wCj0GbP_normal.jpg"/>
    <hyperlink ref="V225" r:id="rId374" display="http://pbs.twimg.com/profile_images/897594168549064705/P_hzn7pv_normal.jpg"/>
    <hyperlink ref="V226" r:id="rId375" display="https://pbs.twimg.com/media/D9_znc_UEAAUshF.jpg"/>
    <hyperlink ref="V227" r:id="rId376" display="https://pbs.twimg.com/media/D9_8vjIVUAEMMh6.jpg"/>
    <hyperlink ref="V228" r:id="rId377" display="http://pbs.twimg.com/profile_images/1080920247161507840/2TRt2iB4_normal.jpg"/>
    <hyperlink ref="V229" r:id="rId378" display="http://pbs.twimg.com/profile_images/1117473482382536705/-7aWQk4Z_normal.jpg"/>
    <hyperlink ref="V230" r:id="rId379" display="http://pbs.twimg.com/profile_images/1080920247161507840/2TRt2iB4_normal.jpg"/>
    <hyperlink ref="V231" r:id="rId380" display="https://pbs.twimg.com/media/D93JZa-WkAABBXq.jpg"/>
    <hyperlink ref="V232" r:id="rId381" display="https://pbs.twimg.com/media/D-APWGuU4AA3B0g.jpg"/>
    <hyperlink ref="V233" r:id="rId382" display="http://pbs.twimg.com/profile_images/1080920247161507840/2TRt2iB4_normal.jpg"/>
    <hyperlink ref="V234" r:id="rId383" display="http://pbs.twimg.com/profile_images/1116882304486580224/PopR5lTK_normal.jpg"/>
    <hyperlink ref="V235" r:id="rId384" display="http://pbs.twimg.com/profile_images/1080920247161507840/2TRt2iB4_normal.jpg"/>
    <hyperlink ref="V236" r:id="rId385" display="http://pbs.twimg.com/profile_images/1080920247161507840/2TRt2iB4_normal.jpg"/>
    <hyperlink ref="V237" r:id="rId386" display="https://pbs.twimg.com/media/D9_5B5-U0AA-o_T.jpg"/>
    <hyperlink ref="V238" r:id="rId387" display="http://pbs.twimg.com/profile_images/1080920247161507840/2TRt2iB4_normal.jpg"/>
    <hyperlink ref="V239" r:id="rId388" display="https://pbs.twimg.com/media/D-ALZcIUEAAv9di.jpg"/>
    <hyperlink ref="V240" r:id="rId389" display="http://pbs.twimg.com/profile_images/943549781334519809/63pdakJg_normal.jpg"/>
    <hyperlink ref="V241" r:id="rId390" display="https://pbs.twimg.com/media/D-ALZcIUEAAv9di.jpg"/>
    <hyperlink ref="V242" r:id="rId391" display="http://pbs.twimg.com/profile_images/943549781334519809/63pdakJg_normal.jpg"/>
    <hyperlink ref="V243" r:id="rId392" display="https://pbs.twimg.com/media/D-ALZcIUEAAv9di.jpg"/>
    <hyperlink ref="V244" r:id="rId393" display="http://pbs.twimg.com/profile_images/943549781334519809/63pdakJg_normal.jpg"/>
    <hyperlink ref="V245" r:id="rId394" display="https://pbs.twimg.com/media/D-ALZcIUEAAv9di.jpg"/>
    <hyperlink ref="V246" r:id="rId395" display="http://pbs.twimg.com/profile_images/943549781334519809/63pdakJg_normal.jpg"/>
    <hyperlink ref="V247" r:id="rId396" display="https://pbs.twimg.com/media/D-ALZcIUEAAv9di.jpg"/>
    <hyperlink ref="V248" r:id="rId397" display="http://pbs.twimg.com/profile_images/943549781334519809/63pdakJg_normal.jpg"/>
    <hyperlink ref="V249" r:id="rId398" display="http://pbs.twimg.com/profile_images/972641181871017985/icoQ2vYH_normal.jpg"/>
    <hyperlink ref="V250" r:id="rId399" display="http://pbs.twimg.com/profile_images/943549781334519809/63pdakJg_normal.jpg"/>
    <hyperlink ref="V251" r:id="rId400" display="http://pbs.twimg.com/profile_images/943549781334519809/63pdakJg_normal.jpg"/>
    <hyperlink ref="V252" r:id="rId401" display="https://pbs.twimg.com/media/D95ln_wWsAADMNq.jpg"/>
    <hyperlink ref="V253" r:id="rId402" display="https://pbs.twimg.com/media/D-ARnW6UIAAuMzF.jpg"/>
    <hyperlink ref="V254" r:id="rId403" display="https://pbs.twimg.com/media/D9_1ZhyUIAA0uVV.jpg"/>
    <hyperlink ref="V255" r:id="rId404" display="http://pbs.twimg.com/profile_images/1134188636356907010/5SG4roaK_normal.jpg"/>
    <hyperlink ref="V256" r:id="rId405" display="http://pbs.twimg.com/profile_images/1136391233402597376/Mwe1CJnH_normal.jpg"/>
    <hyperlink ref="X3" r:id="rId406" display="https://twitter.com/#!/dnklatt/status/1143169165622050820"/>
    <hyperlink ref="X4" r:id="rId407" display="https://twitter.com/#!/sprinklr/status/1143171380172771329"/>
    <hyperlink ref="X5" r:id="rId408" display="https://twitter.com/#!/zgayer/status/1143200900833431552"/>
    <hyperlink ref="X6" r:id="rId409" display="https://twitter.com/#!/zgayer/status/1143200900833431552"/>
    <hyperlink ref="X7" r:id="rId410" display="https://twitter.com/#!/zgayer/status/1143200900833431552"/>
    <hyperlink ref="X8" r:id="rId411" display="https://twitter.com/#!/zgayer/status/1143200900833431552"/>
    <hyperlink ref="X9" r:id="rId412" display="https://twitter.com/#!/victoriadkline/status/1143258958615814144"/>
    <hyperlink ref="X10" r:id="rId413" display="https://twitter.com/#!/lantabenzion/status/1143282553593434118"/>
    <hyperlink ref="X11" r:id="rId414" display="https://twitter.com/#!/ajmanderichio/status/1143302323399061510"/>
    <hyperlink ref="X12" r:id="rId415" display="https://twitter.com/#!/anndrinkard/status/1143383523086102529"/>
    <hyperlink ref="X13" r:id="rId416" display="https://twitter.com/#!/49ersinsiders/status/1143401280129253376"/>
    <hyperlink ref="X14" r:id="rId417" display="https://twitter.com/#!/barkhas49008990/status/1143427047030710272"/>
    <hyperlink ref="X15" r:id="rId418" display="https://twitter.com/#!/vroncloud/status/1143447813767847937"/>
    <hyperlink ref="X16" r:id="rId419" display="https://twitter.com/#!/coimbrasummit/status/1143454515741515776"/>
    <hyperlink ref="X17" r:id="rId420" display="https://twitter.com/#!/coimbrasummit/status/1143454515741515776"/>
    <hyperlink ref="X18" r:id="rId421" display="https://twitter.com/#!/ryan_nix/status/1143475853445259264"/>
    <hyperlink ref="X19" r:id="rId422" display="https://twitter.com/#!/dudrapier17/status/1143480431490342913"/>
    <hyperlink ref="X20" r:id="rId423" display="https://twitter.com/#!/dudrapier17/status/1143480431490342913"/>
    <hyperlink ref="X21" r:id="rId424" display="https://twitter.com/#!/studrew1/status/1143496165306064896"/>
    <hyperlink ref="X22" r:id="rId425" display="https://twitter.com/#!/abruz11/status/1143521064905056256"/>
    <hyperlink ref="X23" r:id="rId426" display="https://twitter.com/#!/elias_me_em/status/1143522406172114944"/>
    <hyperlink ref="X24" r:id="rId427" display="https://twitter.com/#!/elias_me_em/status/1143522406172114944"/>
    <hyperlink ref="X25" r:id="rId428" display="https://twitter.com/#!/meredithrayy/status/1143537069903364098"/>
    <hyperlink ref="X26" r:id="rId429" display="https://twitter.com/#!/tjciro/status/1143542098169401344"/>
    <hyperlink ref="X27" r:id="rId430" display="https://twitter.com/#!/jackcpatterson/status/1143555137111281664"/>
    <hyperlink ref="X28" r:id="rId431" display="https://twitter.com/#!/jackcpatterson/status/1143555137111281664"/>
    <hyperlink ref="X29" r:id="rId432" display="https://twitter.com/#!/matthewvinson/status/1143557036757721088"/>
    <hyperlink ref="X30" r:id="rId433" display="https://twitter.com/#!/migshields/status/1143577915168133121"/>
    <hyperlink ref="X31" r:id="rId434" display="https://twitter.com/#!/richwang3/status/1143589256788451334"/>
    <hyperlink ref="X32" r:id="rId435" display="https://twitter.com/#!/jenni_jen85/status/1143320408999047168"/>
    <hyperlink ref="X33" r:id="rId436" display="https://twitter.com/#!/jenni_jen85/status/1143591142820155392"/>
    <hyperlink ref="X34" r:id="rId437" display="https://twitter.com/#!/sammyrippon/status/1143621078792712199"/>
    <hyperlink ref="X35" r:id="rId438" display="https://twitter.com/#!/sportin_global/status/1143452636714344449"/>
    <hyperlink ref="X36" r:id="rId439" display="https://twitter.com/#!/vebens/status/1143464611691356161"/>
    <hyperlink ref="X37" r:id="rId440" display="https://twitter.com/#!/websummitbot/status/1143655142895575040"/>
    <hyperlink ref="X38" r:id="rId441" display="https://twitter.com/#!/websummitbot/status/1143655142895575040"/>
    <hyperlink ref="X39" r:id="rId442" display="https://twitter.com/#!/celeste_b/status/1143657107620655104"/>
    <hyperlink ref="X40" r:id="rId443" display="https://twitter.com/#!/colinokeefe/status/1143288191585116161"/>
    <hyperlink ref="X41" r:id="rId444" display="https://twitter.com/#!/colinokeefe/status/1143674829431640064"/>
    <hyperlink ref="X42" r:id="rId445" display="https://twitter.com/#!/newtonshelby/status/1143694745710940160"/>
    <hyperlink ref="X43" r:id="rId446" display="https://twitter.com/#!/newtonshelby/status/1143695479512825856"/>
    <hyperlink ref="X44" r:id="rId447" display="https://twitter.com/#!/claudiaizet/status/1143698165784285184"/>
    <hyperlink ref="X45" r:id="rId448" display="https://twitter.com/#!/dschmidt_tcu/status/1143711405612208128"/>
    <hyperlink ref="X46" r:id="rId449" display="https://twitter.com/#!/drewinhd/status/1143742362012700673"/>
    <hyperlink ref="X47" r:id="rId450" display="https://twitter.com/#!/farhandevji/status/1143743420206395392"/>
    <hyperlink ref="X48" r:id="rId451" display="https://twitter.com/#!/farhandevji/status/1143743420206395392"/>
    <hyperlink ref="X49" r:id="rId452" display="https://twitter.com/#!/epillars/status/1143830734072877056"/>
    <hyperlink ref="X50" r:id="rId453" display="https://twitter.com/#!/sobhana4345/status/1143850777284247553"/>
    <hyperlink ref="X51" r:id="rId454" display="https://twitter.com/#!/sobhana4345/status/1143851885029285888"/>
    <hyperlink ref="X52" r:id="rId455" display="https://twitter.com/#!/sobhana4345/status/1143852447107973121"/>
    <hyperlink ref="X53" r:id="rId456" display="https://twitter.com/#!/sobhana4345/status/1143855705184600067"/>
    <hyperlink ref="X54" r:id="rId457" display="https://twitter.com/#!/sobhana4345/status/1143860133836910593"/>
    <hyperlink ref="X55" r:id="rId458" display="https://twitter.com/#!/sobhana4345/status/1143860133836910593"/>
    <hyperlink ref="X56" r:id="rId459" display="https://twitter.com/#!/sobhana4345/status/1143860133836910593"/>
    <hyperlink ref="X57" r:id="rId460" display="https://twitter.com/#!/sobhana4345/status/1143852447107973121"/>
    <hyperlink ref="X58" r:id="rId461" display="https://twitter.com/#!/sobhana4345/status/1143860717973471232"/>
    <hyperlink ref="X59" r:id="rId462" display="https://twitter.com/#!/sobhana4345/status/1143855325830766592"/>
    <hyperlink ref="X60" r:id="rId463" display="https://twitter.com/#!/sobhana4345/status/1143860717973471232"/>
    <hyperlink ref="X61" r:id="rId464" display="https://twitter.com/#!/sobhana4345/status/1143860896113971201"/>
    <hyperlink ref="X62" r:id="rId465" display="https://twitter.com/#!/sobhana4345/status/1143860133836910593"/>
    <hyperlink ref="X63" r:id="rId466" display="https://twitter.com/#!/sobhana4345/status/1143860896113971201"/>
    <hyperlink ref="X64" r:id="rId467" display="https://twitter.com/#!/sobhana4345/status/1143853240485761030"/>
    <hyperlink ref="X65" r:id="rId468" display="https://twitter.com/#!/avrbny/status/1143330502805467136"/>
    <hyperlink ref="X66" r:id="rId469" display="https://twitter.com/#!/avrbny/status/1143589193416708096"/>
    <hyperlink ref="X67" r:id="rId470" display="https://twitter.com/#!/avrbny/status/1143872155580420096"/>
    <hyperlink ref="X68" r:id="rId471" display="https://twitter.com/#!/sandyzavery/status/1143874028098260992"/>
    <hyperlink ref="X69" r:id="rId472" display="https://twitter.com/#!/kindafunnygirl/status/1143515178132213762"/>
    <hyperlink ref="X70" r:id="rId473" display="https://twitter.com/#!/kindafunnygirl/status/1143880801014075397"/>
    <hyperlink ref="X71" r:id="rId474" display="https://twitter.com/#!/srabe/status/1143889173918691328"/>
    <hyperlink ref="X72" r:id="rId475" display="https://twitter.com/#!/lauralchan/status/1143895778840043520"/>
    <hyperlink ref="X73" r:id="rId476" display="https://twitter.com/#!/pambcloud/status/1143896109158457345"/>
    <hyperlink ref="X74" r:id="rId477" display="https://twitter.com/#!/michaelmurakami/status/1143274977338281987"/>
    <hyperlink ref="X75" r:id="rId478" display="https://twitter.com/#!/michaelmurakami/status/1143898457234661376"/>
    <hyperlink ref="X76" r:id="rId479" display="https://twitter.com/#!/austinsapin/status/1143900596014964736"/>
    <hyperlink ref="X77" r:id="rId480" display="https://twitter.com/#!/jenessalei/status/1143903009656561665"/>
    <hyperlink ref="X78" r:id="rId481" display="https://twitter.com/#!/kyle_ramos/status/1143903324187443200"/>
    <hyperlink ref="X79" r:id="rId482" display="https://twitter.com/#!/jdimes5/status/1143903924631429122"/>
    <hyperlink ref="X80" r:id="rId483" display="https://twitter.com/#!/jdimes5/status/1143903924631429122"/>
    <hyperlink ref="X81" r:id="rId484" display="https://twitter.com/#!/bripank/status/1143520743314976768"/>
    <hyperlink ref="X82" r:id="rId485" display="https://twitter.com/#!/bripank/status/1143906342811447299"/>
    <hyperlink ref="X83" r:id="rId486" display="https://twitter.com/#!/shahbazmkhan/status/1143910469490495493"/>
    <hyperlink ref="X84" r:id="rId487" display="https://twitter.com/#!/carlschmid/status/1143910911574286336"/>
    <hyperlink ref="X85" r:id="rId488" display="https://twitter.com/#!/letstelllizelle/status/1143910939600646144"/>
    <hyperlink ref="X86" r:id="rId489" display="https://twitter.com/#!/toriepeterson/status/1143884636377870336"/>
    <hyperlink ref="X87" r:id="rId490" display="https://twitter.com/#!/toriepeterson/status/1143912176089833473"/>
    <hyperlink ref="X88" r:id="rId491" display="https://twitter.com/#!/leahhendrickson/status/1143912416108937216"/>
    <hyperlink ref="X89" r:id="rId492" display="https://twitter.com/#!/johnnyvolk/status/1143395796055838720"/>
    <hyperlink ref="X90" r:id="rId493" display="https://twitter.com/#!/johnnyvolk/status/1143739085095223296"/>
    <hyperlink ref="X91" r:id="rId494" display="https://twitter.com/#!/laurafrofro/status/1143910551287926784"/>
    <hyperlink ref="X92" r:id="rId495" display="https://twitter.com/#!/birds_word/status/1143910548519583745"/>
    <hyperlink ref="X93" r:id="rId496" display="https://twitter.com/#!/birds_word/status/1143914763312754695"/>
    <hyperlink ref="X94" r:id="rId497" display="https://twitter.com/#!/danielle_hadley/status/1143916155733598208"/>
    <hyperlink ref="X95" r:id="rId498" display="https://twitter.com/#!/jayfhicks/status/1143684425151942656"/>
    <hyperlink ref="X96" r:id="rId499" display="https://twitter.com/#!/jayfhicks/status/1143916307143749632"/>
    <hyperlink ref="X97" r:id="rId500" display="https://twitter.com/#!/joemamartins/status/1143916907503816709"/>
    <hyperlink ref="X98" r:id="rId501" display="https://twitter.com/#!/nakelmcclinton/status/1142551552554483712"/>
    <hyperlink ref="X99" r:id="rId502" display="https://twitter.com/#!/nakelmcclinton/status/1143549587543609345"/>
    <hyperlink ref="X100" r:id="rId503" display="https://twitter.com/#!/nakelmcclinton/status/1143917075896786945"/>
    <hyperlink ref="X101" r:id="rId504" display="https://twitter.com/#!/digitalpaintcan/status/1143918187186151427"/>
    <hyperlink ref="X102" r:id="rId505" display="https://twitter.com/#!/dylan_gannon15/status/1143918193796247552"/>
    <hyperlink ref="X103" r:id="rId506" display="https://twitter.com/#!/youngcarterdaly/status/1143918745233981441"/>
    <hyperlink ref="X104" r:id="rId507" display="https://twitter.com/#!/boooosssh/status/1143237019545538560"/>
    <hyperlink ref="X105" r:id="rId508" display="https://twitter.com/#!/boooosssh/status/1143919250785968129"/>
    <hyperlink ref="X106" r:id="rId509" display="https://twitter.com/#!/scottiekrinch/status/1142859239154704389"/>
    <hyperlink ref="X107" r:id="rId510" display="https://twitter.com/#!/scottiekrinch/status/1143687433831141376"/>
    <hyperlink ref="X108" r:id="rId511" display="https://twitter.com/#!/scottiekrinch/status/1143919542260736000"/>
    <hyperlink ref="X109" r:id="rId512" display="https://twitter.com/#!/shiraz/status/1143919705670868992"/>
    <hyperlink ref="X110" r:id="rId513" display="https://twitter.com/#!/cdgehring/status/1143660042685566976"/>
    <hyperlink ref="X111" r:id="rId514" display="https://twitter.com/#!/cdgehring/status/1143920073901400064"/>
    <hyperlink ref="X112" r:id="rId515" display="https://twitter.com/#!/kevinathurman/status/1143474380980326401"/>
    <hyperlink ref="X113" r:id="rId516" display="https://twitter.com/#!/kevinathurman/status/1143474380980326401"/>
    <hyperlink ref="X114" r:id="rId517" display="https://twitter.com/#!/kevinathurman/status/1143920119522852865"/>
    <hyperlink ref="X115" r:id="rId518" display="https://twitter.com/#!/lynneaphillips/status/1143920906122612736"/>
    <hyperlink ref="X116" r:id="rId519" display="https://twitter.com/#!/flatcolor1/status/1143921249074024449"/>
    <hyperlink ref="X117" r:id="rId520" display="https://twitter.com/#!/jaredcruzaedo/status/1143921395329589248"/>
    <hyperlink ref="X118" r:id="rId521" display="https://twitter.com/#!/dana_lewin/status/1143464683816607744"/>
    <hyperlink ref="X119" r:id="rId522" display="https://twitter.com/#!/dana_lewin/status/1143870737276530688"/>
    <hyperlink ref="X120" r:id="rId523" display="https://twitter.com/#!/dana_lewin/status/1143922512864038912"/>
    <hyperlink ref="X121" r:id="rId524" display="https://twitter.com/#!/brucefloyd/status/1143922850484502529"/>
    <hyperlink ref="X122" r:id="rId525" display="https://twitter.com/#!/andybowers_/status/1143923248977125378"/>
    <hyperlink ref="X123" r:id="rId526" display="https://twitter.com/#!/repo/status/1143627110394687488"/>
    <hyperlink ref="X124" r:id="rId527" display="https://twitter.com/#!/cassie_calvert/status/1143912562590769152"/>
    <hyperlink ref="X125" r:id="rId528" display="https://twitter.com/#!/repo/status/1143923502585532417"/>
    <hyperlink ref="X126" r:id="rId529" display="https://twitter.com/#!/repo/status/1143914184519774209"/>
    <hyperlink ref="X127" r:id="rId530" display="https://twitter.com/#!/saratgiles/status/1143923650065625089"/>
    <hyperlink ref="X128" r:id="rId531" display="https://twitter.com/#!/pinc28/status/1143924140283289601"/>
    <hyperlink ref="X129" r:id="rId532" display="https://twitter.com/#!/katiecavender/status/1143194535222231041"/>
    <hyperlink ref="X130" r:id="rId533" display="https://twitter.com/#!/katiecavender/status/1143906919037329409"/>
    <hyperlink ref="X131" r:id="rId534" display="https://twitter.com/#!/katiecavender/status/1143924493569552384"/>
    <hyperlink ref="X132" r:id="rId535" display="https://twitter.com/#!/im_melissa/status/1143924570375634944"/>
    <hyperlink ref="X133" r:id="rId536" display="https://twitter.com/#!/tweetsbydanno/status/1143878301376585730"/>
    <hyperlink ref="X134" r:id="rId537" display="https://twitter.com/#!/tweetsbydanno/status/1143924790878621696"/>
    <hyperlink ref="X135" r:id="rId538" display="https://twitter.com/#!/trendssf/status/1143925003748085761"/>
    <hyperlink ref="X136" r:id="rId539" display="https://twitter.com/#!/astasiawill/status/1143348345345388548"/>
    <hyperlink ref="X137" r:id="rId540" display="https://twitter.com/#!/astasiawill/status/1143925352873332736"/>
    <hyperlink ref="X138" r:id="rId541" display="https://twitter.com/#!/justin_dap/status/1143657103648677890"/>
    <hyperlink ref="X139" r:id="rId542" display="https://twitter.com/#!/justin_dap/status/1143926135090114560"/>
    <hyperlink ref="X140" r:id="rId543" display="https://twitter.com/#!/madeline/status/1143926182271832064"/>
    <hyperlink ref="X141" r:id="rId544" display="https://twitter.com/#!/woodsamantha/status/1143542898614571008"/>
    <hyperlink ref="X142" r:id="rId545" display="https://twitter.com/#!/woodsamantha/status/1143926184951992320"/>
    <hyperlink ref="X143" r:id="rId546" display="https://twitter.com/#!/carakaye_/status/1143563268411285504"/>
    <hyperlink ref="X144" r:id="rId547" display="https://twitter.com/#!/carakaye_/status/1143926423800827904"/>
    <hyperlink ref="X145" r:id="rId548" display="https://twitter.com/#!/katzandrews/status/1143726982313607168"/>
    <hyperlink ref="X146" r:id="rId549" display="https://twitter.com/#!/katzandrews/status/1143927092771352576"/>
    <hyperlink ref="X147" r:id="rId550" display="https://twitter.com/#!/brianrwagner/status/1143256240916533248"/>
    <hyperlink ref="X148" r:id="rId551" display="https://twitter.com/#!/brandonharrison/status/1143926512418115587"/>
    <hyperlink ref="X149" r:id="rId552" display="https://twitter.com/#!/brianrwagner/status/1143256240916533248"/>
    <hyperlink ref="X150" r:id="rId553" display="https://twitter.com/#!/brianrwagner/status/1143141046395842560"/>
    <hyperlink ref="X151" r:id="rId554" display="https://twitter.com/#!/brianrwagner/status/1143928756744019968"/>
    <hyperlink ref="X152" r:id="rId555" display="https://twitter.com/#!/nedadata/status/1143928983647473664"/>
    <hyperlink ref="X153" r:id="rId556" display="https://twitter.com/#!/catherinebogart/status/1143929086974320640"/>
    <hyperlink ref="X154" r:id="rId557" display="https://twitter.com/#!/kelseyallyse/status/1143929183191490561"/>
    <hyperlink ref="X155" r:id="rId558" display="https://twitter.com/#!/larakate/status/1143929196021833728"/>
    <hyperlink ref="X156" r:id="rId559" display="https://twitter.com/#!/tatianainmedia/status/1143929283271782400"/>
    <hyperlink ref="X157" r:id="rId560" display="https://twitter.com/#!/_andrewfair/status/1143929491879710720"/>
    <hyperlink ref="X158" r:id="rId561" display="https://twitter.com/#!/andiperelman/status/1143929601233522688"/>
    <hyperlink ref="X159" r:id="rId562" display="https://twitter.com/#!/andiperelman/status/1143929601233522688"/>
    <hyperlink ref="X160" r:id="rId563" display="https://twitter.com/#!/njh287/status/1143929699266994176"/>
    <hyperlink ref="X161" r:id="rId564" display="https://twitter.com/#!/laurenspencer6/status/1143929707391410176"/>
    <hyperlink ref="X162" r:id="rId565" display="https://twitter.com/#!/laurenspencer6/status/1143929707391410176"/>
    <hyperlink ref="X163" r:id="rId566" display="https://twitter.com/#!/laurenspencer6/status/1143929707391410176"/>
    <hyperlink ref="X164" r:id="rId567" display="https://twitter.com/#!/laurenspencer6/status/1143929707391410176"/>
    <hyperlink ref="X165" r:id="rId568" display="https://twitter.com/#!/laurenspencer6/status/1143929707391410176"/>
    <hyperlink ref="X166" r:id="rId569" display="https://twitter.com/#!/laurenspencer6/status/1143929707391410176"/>
    <hyperlink ref="X167" r:id="rId570" display="https://twitter.com/#!/shelbyclayton/status/1143674522249203712"/>
    <hyperlink ref="X168" r:id="rId571" display="https://twitter.com/#!/jensantamaria/status/1143676388165111808"/>
    <hyperlink ref="X169" r:id="rId572" display="https://twitter.com/#!/jensantamaria/status/1143925776162496512"/>
    <hyperlink ref="X170" r:id="rId573" display="https://twitter.com/#!/laurafrofro/status/1143913788682452994"/>
    <hyperlink ref="X171" r:id="rId574" display="https://twitter.com/#!/jensantamaria/status/1143925776162496512"/>
    <hyperlink ref="X172" r:id="rId575" display="https://twitter.com/#!/jensantamaria/status/1143925776162496512"/>
    <hyperlink ref="X173" r:id="rId576" display="https://twitter.com/#!/shelbyclayton/status/1143674522249203712"/>
    <hyperlink ref="X174" r:id="rId577" display="https://twitter.com/#!/shelbyclayton/status/1143674522249203712"/>
    <hyperlink ref="X175" r:id="rId578" display="https://twitter.com/#!/shelbyclayton/status/1143674522249203712"/>
    <hyperlink ref="X176" r:id="rId579" display="https://twitter.com/#!/jensantamaria/status/1143676388165111808"/>
    <hyperlink ref="X177" r:id="rId580" display="https://twitter.com/#!/jensantamaria/status/1143925776162496512"/>
    <hyperlink ref="X178" r:id="rId581" display="https://twitter.com/#!/jensantamaria/status/1143925776162496512"/>
    <hyperlink ref="X179" r:id="rId582" display="https://twitter.com/#!/wexline/status/1143689047295975424"/>
    <hyperlink ref="X180" r:id="rId583" display="https://twitter.com/#!/wexline/status/1143928389826277376"/>
    <hyperlink ref="X181" r:id="rId584" display="https://twitter.com/#!/jensantamaria/status/1143925776162496512"/>
    <hyperlink ref="X182" r:id="rId585" display="https://twitter.com/#!/jensantamaria/status/1143925776162496512"/>
    <hyperlink ref="X183" r:id="rId586" display="https://twitter.com/#!/jensantamaria/status/1143925776162496512"/>
    <hyperlink ref="X184" r:id="rId587" display="https://twitter.com/#!/jensantamaria/status/1143925776162496512"/>
    <hyperlink ref="X185" r:id="rId588" display="https://twitter.com/#!/jensantamaria/status/1143925415867629568"/>
    <hyperlink ref="X186" r:id="rId589" display="https://twitter.com/#!/jensantamaria/status/1143927537313017856"/>
    <hyperlink ref="X187" r:id="rId590" display="https://twitter.com/#!/jensantamaria/status/1143927537313017856"/>
    <hyperlink ref="X188" r:id="rId591" display="https://twitter.com/#!/jensantamaria/status/1143927537313017856"/>
    <hyperlink ref="X189" r:id="rId592" display="https://twitter.com/#!/jensantamaria/status/1143927537313017856"/>
    <hyperlink ref="X190" r:id="rId593" display="https://twitter.com/#!/jensantamaria/status/1143927537313017856"/>
    <hyperlink ref="X191" r:id="rId594" display="https://twitter.com/#!/jensantamaria/status/1143927537313017856"/>
    <hyperlink ref="X192" r:id="rId595" display="https://twitter.com/#!/jensantamaria/status/1143929972215562240"/>
    <hyperlink ref="X193" r:id="rId596" display="https://twitter.com/#!/jensantamaria/status/1143929972215562240"/>
    <hyperlink ref="X194" r:id="rId597" display="https://twitter.com/#!/jensantamaria/status/1143929972215562240"/>
    <hyperlink ref="X195" r:id="rId598" display="https://twitter.com/#!/jensantamaria/status/1143929972215562240"/>
    <hyperlink ref="X196" r:id="rId599" display="https://twitter.com/#!/claybollinger/status/1141433154063880192"/>
    <hyperlink ref="X197" r:id="rId600" display="https://twitter.com/#!/claybollinger/status/1143573950334676998"/>
    <hyperlink ref="X198" r:id="rId601" display="https://twitter.com/#!/claybollinger/status/1143930303334846464"/>
    <hyperlink ref="X199" r:id="rId602" display="https://twitter.com/#!/claybollinger/status/1143930303334846464"/>
    <hyperlink ref="X200" r:id="rId603" display="https://twitter.com/#!/claybollinger/status/1143930303334846464"/>
    <hyperlink ref="X201" r:id="rId604" display="https://twitter.com/#!/claybollinger/status/1143930303334846464"/>
    <hyperlink ref="X202" r:id="rId605" display="https://twitter.com/#!/claybollinger/status/1143930303334846464"/>
    <hyperlink ref="X203" r:id="rId606" display="https://twitter.com/#!/claybollinger/status/1143930303334846464"/>
    <hyperlink ref="X204" r:id="rId607" display="https://twitter.com/#!/todmeisner/status/1143930700007170054"/>
    <hyperlink ref="X205" r:id="rId608" display="https://twitter.com/#!/jskarp/status/1143930865900249099"/>
    <hyperlink ref="X206" r:id="rId609" display="https://twitter.com/#!/jskarp/status/1142238621002547201"/>
    <hyperlink ref="X207" r:id="rId610" display="https://twitter.com/#!/jskarp/status/1143264996505391104"/>
    <hyperlink ref="X208" r:id="rId611" display="https://twitter.com/#!/jskarp/status/1143492565012025344"/>
    <hyperlink ref="X209" r:id="rId612" display="https://twitter.com/#!/jskarp/status/1143754983474548736"/>
    <hyperlink ref="X210" r:id="rId613" display="https://twitter.com/#!/jskarp/status/1143905164715106305"/>
    <hyperlink ref="X211" r:id="rId614" display="https://twitter.com/#!/jskarp/status/1143926132070375425"/>
    <hyperlink ref="X212" r:id="rId615" display="https://twitter.com/#!/jskarp/status/1143928483795603462"/>
    <hyperlink ref="X213" r:id="rId616" display="https://twitter.com/#!/jskarp/status/1143929325005221888"/>
    <hyperlink ref="X214" r:id="rId617" display="https://twitter.com/#!/jskarp/status/1143929375005560832"/>
    <hyperlink ref="X215" r:id="rId618" display="https://twitter.com/#!/azwarych/status/1143930913811816449"/>
    <hyperlink ref="X216" r:id="rId619" display="https://twitter.com/#!/azwarych/status/1143930415444627456"/>
    <hyperlink ref="X217" r:id="rId620" display="https://twitter.com/#!/frankiekamely/status/1143931128329510912"/>
    <hyperlink ref="X218" r:id="rId621" display="https://twitter.com/#!/andiperelman/status/1143929601233522688"/>
    <hyperlink ref="X219" r:id="rId622" display="https://twitter.com/#!/efink101/status/1143931391429640192"/>
    <hyperlink ref="X220" r:id="rId623" display="https://twitter.com/#!/andiperelman/status/1143929601233522688"/>
    <hyperlink ref="X221" r:id="rId624" display="https://twitter.com/#!/efink101/status/1143931391429640192"/>
    <hyperlink ref="X222" r:id="rId625" display="https://twitter.com/#!/andiperelman/status/1143929601233522688"/>
    <hyperlink ref="X223" r:id="rId626" display="https://twitter.com/#!/efink101/status/1143931391429640192"/>
    <hyperlink ref="X224" r:id="rId627" display="https://twitter.com/#!/efink101/status/1143931391429640192"/>
    <hyperlink ref="X225" r:id="rId628" display="https://twitter.com/#!/tjansley/status/1143106681745883136"/>
    <hyperlink ref="X226" r:id="rId629" display="https://twitter.com/#!/tjansley/status/1143900696195915777"/>
    <hyperlink ref="X227" r:id="rId630" display="https://twitter.com/#!/tjansley/status/1143910730581757952"/>
    <hyperlink ref="X228" r:id="rId631" display="https://twitter.com/#!/thejohnallan/status/1143117655244779520"/>
    <hyperlink ref="X229" r:id="rId632" display="https://twitter.com/#!/mjdesmo/status/1143194090424586252"/>
    <hyperlink ref="X230" r:id="rId633" display="https://twitter.com/#!/thejohnallan/status/1143194758967283712"/>
    <hyperlink ref="X231" r:id="rId634" display="https://twitter.com/#!/joshuawwetzel/status/1143291336747077632"/>
    <hyperlink ref="X232" r:id="rId635" display="https://twitter.com/#!/joshuawwetzel/status/1143931180556771328"/>
    <hyperlink ref="X233" r:id="rId636" display="https://twitter.com/#!/thejohnallan/status/1143194758967283712"/>
    <hyperlink ref="X234" r:id="rId637" display="https://twitter.com/#!/staciburl/status/1142976401319972864"/>
    <hyperlink ref="X235" r:id="rId638" display="https://twitter.com/#!/thejohnallan/status/1143194997593821186"/>
    <hyperlink ref="X236" r:id="rId639" display="https://twitter.com/#!/thejohnallan/status/1143194997593821186"/>
    <hyperlink ref="X237" r:id="rId640" display="https://twitter.com/#!/thejohnallan/status/1143906645442908160"/>
    <hyperlink ref="X238" r:id="rId641" display="https://twitter.com/#!/thejohnallan/status/1143931498472464384"/>
    <hyperlink ref="X239" r:id="rId642" display="https://twitter.com/#!/twittermedia/status/1143926867528785920"/>
    <hyperlink ref="X240" r:id="rId643" display="https://twitter.com/#!/smellen_fresh/status/1143929839922978816"/>
    <hyperlink ref="X241" r:id="rId644" display="https://twitter.com/#!/twittermedia/status/1143926867528785920"/>
    <hyperlink ref="X242" r:id="rId645" display="https://twitter.com/#!/smellen_fresh/status/1143929839922978816"/>
    <hyperlink ref="X243" r:id="rId646" display="https://twitter.com/#!/twittermedia/status/1143926867528785920"/>
    <hyperlink ref="X244" r:id="rId647" display="https://twitter.com/#!/smellen_fresh/status/1143929839922978816"/>
    <hyperlink ref="X245" r:id="rId648" display="https://twitter.com/#!/twittermedia/status/1143926867528785920"/>
    <hyperlink ref="X246" r:id="rId649" display="https://twitter.com/#!/smellen_fresh/status/1143929839922978816"/>
    <hyperlink ref="X247" r:id="rId650" display="https://twitter.com/#!/twittermedia/status/1143926867528785920"/>
    <hyperlink ref="X248" r:id="rId651" display="https://twitter.com/#!/smellen_fresh/status/1143929839922978816"/>
    <hyperlink ref="X249" r:id="rId652" display="https://twitter.com/#!/andiperelman/status/1143928826633658369"/>
    <hyperlink ref="X250" r:id="rId653" display="https://twitter.com/#!/smellen_fresh/status/1143932681752739840"/>
    <hyperlink ref="X251" r:id="rId654" display="https://twitter.com/#!/smellen_fresh/status/1143929839922978816"/>
    <hyperlink ref="X252" r:id="rId655" display="https://twitter.com/#!/chrisforman12/status/1143463097727946753"/>
    <hyperlink ref="X253" r:id="rId656" display="https://twitter.com/#!/chrisforman12/status/1143933677329453056"/>
    <hyperlink ref="X254" r:id="rId657" display="https://twitter.com/#!/kjramming/status/1143902666478649345"/>
    <hyperlink ref="X255" r:id="rId658" display="https://twitter.com/#!/kjramming/status/1143930332275548160"/>
    <hyperlink ref="X256" r:id="rId659" display="https://twitter.com/#!/seeyaleah/status/1143934002778255360"/>
    <hyperlink ref="AZ10" r:id="rId660" display="https://api.twitter.com/1.1/geo/id/a4e8b6fd61c8026b.json"/>
    <hyperlink ref="AZ18" r:id="rId661" display="https://api.twitter.com/1.1/geo/id/018929347840059e.json"/>
    <hyperlink ref="AZ43" r:id="rId662" display="https://api.twitter.com/1.1/geo/id/5a110d312052166f.json"/>
    <hyperlink ref="AZ45" r:id="rId663" display="https://api.twitter.com/1.1/geo/id/0fc2e8743194c000.json"/>
    <hyperlink ref="AZ46" r:id="rId664" display="https://api.twitter.com/1.1/geo/id/07d9d21bcb080001.json"/>
    <hyperlink ref="AZ72" r:id="rId665" display="https://api.twitter.com/1.1/geo/id/07d9cd6afd884001.json"/>
    <hyperlink ref="AZ77" r:id="rId666" display="https://api.twitter.com/1.1/geo/id/1e5cb4d0509db554.json"/>
    <hyperlink ref="AZ78" r:id="rId667" display="https://api.twitter.com/1.1/geo/id/07d9cd6afd884001.json"/>
    <hyperlink ref="AZ92" r:id="rId668" display="https://api.twitter.com/1.1/geo/id/5a110d312052166f.json"/>
    <hyperlink ref="AZ100" r:id="rId669" display="https://api.twitter.com/1.1/geo/id/07d9cd6afd884001.json"/>
    <hyperlink ref="AZ105" r:id="rId670" display="https://api.twitter.com/1.1/geo/id/07d9cd6afd884001.json"/>
    <hyperlink ref="AZ109" r:id="rId671" display="https://api.twitter.com/1.1/geo/id/07d9cd6afd884001.json"/>
    <hyperlink ref="AZ112" r:id="rId672" display="https://api.twitter.com/1.1/geo/id/07d9dbb611c83000.json"/>
    <hyperlink ref="AZ113" r:id="rId673" display="https://api.twitter.com/1.1/geo/id/07d9dbb611c83000.json"/>
    <hyperlink ref="AZ115" r:id="rId674" display="https://api.twitter.com/1.1/geo/id/07d9cd6afd884001.json"/>
    <hyperlink ref="AZ118" r:id="rId675" display="https://api.twitter.com/1.1/geo/id/3df0e3eb1e91170b.json"/>
    <hyperlink ref="AZ120" r:id="rId676" display="https://api.twitter.com/1.1/geo/id/5a110d312052166f.json"/>
    <hyperlink ref="AZ121" r:id="rId677" display="https://api.twitter.com/1.1/geo/id/07d9cd6afd884001.json"/>
    <hyperlink ref="AZ122" r:id="rId678" display="https://api.twitter.com/1.1/geo/id/8173485c72e78ca5.json"/>
    <hyperlink ref="AZ123" r:id="rId679" display="https://api.twitter.com/1.1/geo/id/5a110d312052166f.json"/>
    <hyperlink ref="AZ126" r:id="rId680" display="https://api.twitter.com/1.1/geo/id/5a110d312052166f.json"/>
    <hyperlink ref="AZ127" r:id="rId681" display="https://api.twitter.com/1.1/geo/id/5a110d312052166f.json"/>
    <hyperlink ref="AZ128" r:id="rId682" display="https://api.twitter.com/1.1/geo/id/07d9cd6afd884001.json"/>
    <hyperlink ref="AZ130" r:id="rId683" display="https://api.twitter.com/1.1/geo/id/07d9cd6afd884001.json"/>
    <hyperlink ref="AZ131" r:id="rId684" display="https://api.twitter.com/1.1/geo/id/07d9cd6afd884001.json"/>
    <hyperlink ref="AZ135" r:id="rId685" display="https://api.twitter.com/1.1/geo/id/5a110d312052166f.json"/>
    <hyperlink ref="AZ141" r:id="rId686" display="https://api.twitter.com/1.1/geo/id/07d9ed0104c88000.json"/>
    <hyperlink ref="AZ142" r:id="rId687" display="https://api.twitter.com/1.1/geo/id/07d9cd6afd884001.json"/>
    <hyperlink ref="AZ143" r:id="rId688" display="https://api.twitter.com/1.1/geo/id/0fc7e0a406d55000.json"/>
    <hyperlink ref="AZ145" r:id="rId689" display="https://api.twitter.com/1.1/geo/id/3b77caf94bfc81fe.json"/>
    <hyperlink ref="AZ146" r:id="rId690" display="https://api.twitter.com/1.1/geo/id/07d9cd6afd884001.json"/>
    <hyperlink ref="AZ154" r:id="rId691" display="https://api.twitter.com/1.1/geo/id/07d9cd6afd884001.json"/>
    <hyperlink ref="AZ155" r:id="rId692" display="https://api.twitter.com/1.1/geo/id/07d9cd6afd884001.json"/>
    <hyperlink ref="AZ185" r:id="rId693" display="https://api.twitter.com/1.1/geo/id/07d9cd6afd884001.json"/>
  </hyperlinks>
  <printOptions/>
  <pageMargins left="0.7" right="0.7" top="0.75" bottom="0.75" header="0.3" footer="0.3"/>
  <pageSetup horizontalDpi="600" verticalDpi="600" orientation="portrait" r:id="rId697"/>
  <legacyDrawing r:id="rId695"/>
  <tableParts>
    <tablePart r:id="rId6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2981</v>
      </c>
      <c r="B1" s="13" t="s">
        <v>3154</v>
      </c>
      <c r="C1" s="13" t="s">
        <v>3155</v>
      </c>
      <c r="D1" s="13" t="s">
        <v>144</v>
      </c>
      <c r="E1" s="13" t="s">
        <v>3157</v>
      </c>
      <c r="F1" s="13" t="s">
        <v>3158</v>
      </c>
      <c r="G1" s="13" t="s">
        <v>3159</v>
      </c>
    </row>
    <row r="2" spans="1:7" ht="15">
      <c r="A2" s="78" t="s">
        <v>2498</v>
      </c>
      <c r="B2" s="78">
        <v>104</v>
      </c>
      <c r="C2" s="122">
        <v>0.03697120511908994</v>
      </c>
      <c r="D2" s="78" t="s">
        <v>3156</v>
      </c>
      <c r="E2" s="78"/>
      <c r="F2" s="78"/>
      <c r="G2" s="78"/>
    </row>
    <row r="3" spans="1:7" ht="15">
      <c r="A3" s="78" t="s">
        <v>2499</v>
      </c>
      <c r="B3" s="78">
        <v>10</v>
      </c>
      <c r="C3" s="122">
        <v>0.0035549235691432635</v>
      </c>
      <c r="D3" s="78" t="s">
        <v>3156</v>
      </c>
      <c r="E3" s="78"/>
      <c r="F3" s="78"/>
      <c r="G3" s="78"/>
    </row>
    <row r="4" spans="1:7" ht="15">
      <c r="A4" s="78" t="s">
        <v>2500</v>
      </c>
      <c r="B4" s="78">
        <v>0</v>
      </c>
      <c r="C4" s="122">
        <v>0</v>
      </c>
      <c r="D4" s="78" t="s">
        <v>3156</v>
      </c>
      <c r="E4" s="78"/>
      <c r="F4" s="78"/>
      <c r="G4" s="78"/>
    </row>
    <row r="5" spans="1:7" ht="15">
      <c r="A5" s="78" t="s">
        <v>2501</v>
      </c>
      <c r="B5" s="78">
        <v>2699</v>
      </c>
      <c r="C5" s="122">
        <v>0.9594738713117669</v>
      </c>
      <c r="D5" s="78" t="s">
        <v>3156</v>
      </c>
      <c r="E5" s="78"/>
      <c r="F5" s="78"/>
      <c r="G5" s="78"/>
    </row>
    <row r="6" spans="1:7" ht="15">
      <c r="A6" s="78" t="s">
        <v>2502</v>
      </c>
      <c r="B6" s="78">
        <v>2813</v>
      </c>
      <c r="C6" s="122">
        <v>1</v>
      </c>
      <c r="D6" s="78" t="s">
        <v>3156</v>
      </c>
      <c r="E6" s="78"/>
      <c r="F6" s="78"/>
      <c r="G6" s="78"/>
    </row>
    <row r="7" spans="1:7" ht="15">
      <c r="A7" s="84" t="s">
        <v>2503</v>
      </c>
      <c r="B7" s="84">
        <v>183</v>
      </c>
      <c r="C7" s="123">
        <v>0.00120763077485052</v>
      </c>
      <c r="D7" s="84" t="s">
        <v>3156</v>
      </c>
      <c r="E7" s="84" t="b">
        <v>0</v>
      </c>
      <c r="F7" s="84" t="b">
        <v>0</v>
      </c>
      <c r="G7" s="84" t="b">
        <v>0</v>
      </c>
    </row>
    <row r="8" spans="1:7" ht="15">
      <c r="A8" s="84" t="s">
        <v>338</v>
      </c>
      <c r="B8" s="84">
        <v>32</v>
      </c>
      <c r="C8" s="123">
        <v>0.014642793260243044</v>
      </c>
      <c r="D8" s="84" t="s">
        <v>3156</v>
      </c>
      <c r="E8" s="84" t="b">
        <v>0</v>
      </c>
      <c r="F8" s="84" t="b">
        <v>0</v>
      </c>
      <c r="G8" s="84" t="b">
        <v>0</v>
      </c>
    </row>
    <row r="9" spans="1:7" ht="15">
      <c r="A9" s="84" t="s">
        <v>2504</v>
      </c>
      <c r="B9" s="84">
        <v>25</v>
      </c>
      <c r="C9" s="123">
        <v>0.012597894694927758</v>
      </c>
      <c r="D9" s="84" t="s">
        <v>3156</v>
      </c>
      <c r="E9" s="84" t="b">
        <v>0</v>
      </c>
      <c r="F9" s="84" t="b">
        <v>0</v>
      </c>
      <c r="G9" s="84" t="b">
        <v>0</v>
      </c>
    </row>
    <row r="10" spans="1:7" ht="15">
      <c r="A10" s="84" t="s">
        <v>2505</v>
      </c>
      <c r="B10" s="84">
        <v>23</v>
      </c>
      <c r="C10" s="123">
        <v>0.011829701411871476</v>
      </c>
      <c r="D10" s="84" t="s">
        <v>3156</v>
      </c>
      <c r="E10" s="84" t="b">
        <v>0</v>
      </c>
      <c r="F10" s="84" t="b">
        <v>0</v>
      </c>
      <c r="G10" s="84" t="b">
        <v>0</v>
      </c>
    </row>
    <row r="11" spans="1:7" ht="15">
      <c r="A11" s="84" t="s">
        <v>2506</v>
      </c>
      <c r="B11" s="84">
        <v>22</v>
      </c>
      <c r="C11" s="123">
        <v>0.014388229387288922</v>
      </c>
      <c r="D11" s="84" t="s">
        <v>3156</v>
      </c>
      <c r="E11" s="84" t="b">
        <v>0</v>
      </c>
      <c r="F11" s="84" t="b">
        <v>0</v>
      </c>
      <c r="G11" s="84" t="b">
        <v>0</v>
      </c>
    </row>
    <row r="12" spans="1:7" ht="15">
      <c r="A12" s="84" t="s">
        <v>2524</v>
      </c>
      <c r="B12" s="84">
        <v>21</v>
      </c>
      <c r="C12" s="123">
        <v>0.012666739119933965</v>
      </c>
      <c r="D12" s="84" t="s">
        <v>3156</v>
      </c>
      <c r="E12" s="84" t="b">
        <v>0</v>
      </c>
      <c r="F12" s="84" t="b">
        <v>0</v>
      </c>
      <c r="G12" s="84" t="b">
        <v>0</v>
      </c>
    </row>
    <row r="13" spans="1:7" ht="15">
      <c r="A13" s="84" t="s">
        <v>2508</v>
      </c>
      <c r="B13" s="84">
        <v>20</v>
      </c>
      <c r="C13" s="123">
        <v>0.010971001731676422</v>
      </c>
      <c r="D13" s="84" t="s">
        <v>3156</v>
      </c>
      <c r="E13" s="84" t="b">
        <v>0</v>
      </c>
      <c r="F13" s="84" t="b">
        <v>0</v>
      </c>
      <c r="G13" s="84" t="b">
        <v>0</v>
      </c>
    </row>
    <row r="14" spans="1:7" ht="15">
      <c r="A14" s="84" t="s">
        <v>2543</v>
      </c>
      <c r="B14" s="84">
        <v>15</v>
      </c>
      <c r="C14" s="123">
        <v>0.009538019844296294</v>
      </c>
      <c r="D14" s="84" t="s">
        <v>3156</v>
      </c>
      <c r="E14" s="84" t="b">
        <v>1</v>
      </c>
      <c r="F14" s="84" t="b">
        <v>0</v>
      </c>
      <c r="G14" s="84" t="b">
        <v>0</v>
      </c>
    </row>
    <row r="15" spans="1:7" ht="15">
      <c r="A15" s="84" t="s">
        <v>2526</v>
      </c>
      <c r="B15" s="84">
        <v>14</v>
      </c>
      <c r="C15" s="123">
        <v>0.00943048052143448</v>
      </c>
      <c r="D15" s="84" t="s">
        <v>3156</v>
      </c>
      <c r="E15" s="84" t="b">
        <v>0</v>
      </c>
      <c r="F15" s="84" t="b">
        <v>0</v>
      </c>
      <c r="G15" s="84" t="b">
        <v>0</v>
      </c>
    </row>
    <row r="16" spans="1:7" ht="15">
      <c r="A16" s="84" t="s">
        <v>2509</v>
      </c>
      <c r="B16" s="84">
        <v>13</v>
      </c>
      <c r="C16" s="123">
        <v>0.008502135547034363</v>
      </c>
      <c r="D16" s="84" t="s">
        <v>3156</v>
      </c>
      <c r="E16" s="84" t="b">
        <v>0</v>
      </c>
      <c r="F16" s="84" t="b">
        <v>0</v>
      </c>
      <c r="G16" s="84" t="b">
        <v>0</v>
      </c>
    </row>
    <row r="17" spans="1:7" ht="15">
      <c r="A17" s="84" t="s">
        <v>2510</v>
      </c>
      <c r="B17" s="84">
        <v>12</v>
      </c>
      <c r="C17" s="123">
        <v>0.008083269018372412</v>
      </c>
      <c r="D17" s="84" t="s">
        <v>3156</v>
      </c>
      <c r="E17" s="84" t="b">
        <v>0</v>
      </c>
      <c r="F17" s="84" t="b">
        <v>0</v>
      </c>
      <c r="G17" s="84" t="b">
        <v>0</v>
      </c>
    </row>
    <row r="18" spans="1:7" ht="15">
      <c r="A18" s="84" t="s">
        <v>2517</v>
      </c>
      <c r="B18" s="84">
        <v>12</v>
      </c>
      <c r="C18" s="123">
        <v>0.008338884988311984</v>
      </c>
      <c r="D18" s="84" t="s">
        <v>3156</v>
      </c>
      <c r="E18" s="84" t="b">
        <v>0</v>
      </c>
      <c r="F18" s="84" t="b">
        <v>0</v>
      </c>
      <c r="G18" s="84" t="b">
        <v>0</v>
      </c>
    </row>
    <row r="19" spans="1:7" ht="15">
      <c r="A19" s="84" t="s">
        <v>2525</v>
      </c>
      <c r="B19" s="84">
        <v>12</v>
      </c>
      <c r="C19" s="123">
        <v>0.008083269018372412</v>
      </c>
      <c r="D19" s="84" t="s">
        <v>3156</v>
      </c>
      <c r="E19" s="84" t="b">
        <v>0</v>
      </c>
      <c r="F19" s="84" t="b">
        <v>0</v>
      </c>
      <c r="G19" s="84" t="b">
        <v>0</v>
      </c>
    </row>
    <row r="20" spans="1:7" ht="15">
      <c r="A20" s="84" t="s">
        <v>2511</v>
      </c>
      <c r="B20" s="84">
        <v>12</v>
      </c>
      <c r="C20" s="123">
        <v>0.008083269018372412</v>
      </c>
      <c r="D20" s="84" t="s">
        <v>3156</v>
      </c>
      <c r="E20" s="84" t="b">
        <v>0</v>
      </c>
      <c r="F20" s="84" t="b">
        <v>0</v>
      </c>
      <c r="G20" s="84" t="b">
        <v>0</v>
      </c>
    </row>
    <row r="21" spans="1:7" ht="15">
      <c r="A21" s="84" t="s">
        <v>2515</v>
      </c>
      <c r="B21" s="84">
        <v>12</v>
      </c>
      <c r="C21" s="123">
        <v>0.008083269018372412</v>
      </c>
      <c r="D21" s="84" t="s">
        <v>3156</v>
      </c>
      <c r="E21" s="84" t="b">
        <v>0</v>
      </c>
      <c r="F21" s="84" t="b">
        <v>0</v>
      </c>
      <c r="G21" s="84" t="b">
        <v>0</v>
      </c>
    </row>
    <row r="22" spans="1:7" ht="15">
      <c r="A22" s="84" t="s">
        <v>2982</v>
      </c>
      <c r="B22" s="84">
        <v>12</v>
      </c>
      <c r="C22" s="123">
        <v>0.008083269018372412</v>
      </c>
      <c r="D22" s="84" t="s">
        <v>3156</v>
      </c>
      <c r="E22" s="84" t="b">
        <v>0</v>
      </c>
      <c r="F22" s="84" t="b">
        <v>0</v>
      </c>
      <c r="G22" s="84" t="b">
        <v>0</v>
      </c>
    </row>
    <row r="23" spans="1:7" ht="15">
      <c r="A23" s="84" t="s">
        <v>308</v>
      </c>
      <c r="B23" s="84">
        <v>11</v>
      </c>
      <c r="C23" s="123">
        <v>0.007643977905952651</v>
      </c>
      <c r="D23" s="84" t="s">
        <v>3156</v>
      </c>
      <c r="E23" s="84" t="b">
        <v>0</v>
      </c>
      <c r="F23" s="84" t="b">
        <v>0</v>
      </c>
      <c r="G23" s="84" t="b">
        <v>0</v>
      </c>
    </row>
    <row r="24" spans="1:7" ht="15">
      <c r="A24" s="84" t="s">
        <v>2529</v>
      </c>
      <c r="B24" s="84">
        <v>11</v>
      </c>
      <c r="C24" s="123">
        <v>0.007643977905952651</v>
      </c>
      <c r="D24" s="84" t="s">
        <v>3156</v>
      </c>
      <c r="E24" s="84" t="b">
        <v>0</v>
      </c>
      <c r="F24" s="84" t="b">
        <v>0</v>
      </c>
      <c r="G24" s="84" t="b">
        <v>0</v>
      </c>
    </row>
    <row r="25" spans="1:7" ht="15">
      <c r="A25" s="84" t="s">
        <v>2528</v>
      </c>
      <c r="B25" s="84">
        <v>10</v>
      </c>
      <c r="C25" s="123">
        <v>0.0071824005031774505</v>
      </c>
      <c r="D25" s="84" t="s">
        <v>3156</v>
      </c>
      <c r="E25" s="84" t="b">
        <v>0</v>
      </c>
      <c r="F25" s="84" t="b">
        <v>0</v>
      </c>
      <c r="G25" s="84" t="b">
        <v>0</v>
      </c>
    </row>
    <row r="26" spans="1:7" ht="15">
      <c r="A26" s="84" t="s">
        <v>2527</v>
      </c>
      <c r="B26" s="84">
        <v>10</v>
      </c>
      <c r="C26" s="123">
        <v>0.0071824005031774505</v>
      </c>
      <c r="D26" s="84" t="s">
        <v>3156</v>
      </c>
      <c r="E26" s="84" t="b">
        <v>0</v>
      </c>
      <c r="F26" s="84" t="b">
        <v>0</v>
      </c>
      <c r="G26" s="84" t="b">
        <v>0</v>
      </c>
    </row>
    <row r="27" spans="1:7" ht="15">
      <c r="A27" s="84" t="s">
        <v>2532</v>
      </c>
      <c r="B27" s="84">
        <v>10</v>
      </c>
      <c r="C27" s="123">
        <v>0.0071824005031774505</v>
      </c>
      <c r="D27" s="84" t="s">
        <v>3156</v>
      </c>
      <c r="E27" s="84" t="b">
        <v>0</v>
      </c>
      <c r="F27" s="84" t="b">
        <v>0</v>
      </c>
      <c r="G27" s="84" t="b">
        <v>0</v>
      </c>
    </row>
    <row r="28" spans="1:7" ht="15">
      <c r="A28" s="84" t="s">
        <v>2534</v>
      </c>
      <c r="B28" s="84">
        <v>10</v>
      </c>
      <c r="C28" s="123">
        <v>0.0071824005031774505</v>
      </c>
      <c r="D28" s="84" t="s">
        <v>3156</v>
      </c>
      <c r="E28" s="84" t="b">
        <v>0</v>
      </c>
      <c r="F28" s="84" t="b">
        <v>0</v>
      </c>
      <c r="G28" s="84" t="b">
        <v>0</v>
      </c>
    </row>
    <row r="29" spans="1:7" ht="15">
      <c r="A29" s="84" t="s">
        <v>2983</v>
      </c>
      <c r="B29" s="84">
        <v>9</v>
      </c>
      <c r="C29" s="123">
        <v>0.007250021580183093</v>
      </c>
      <c r="D29" s="84" t="s">
        <v>3156</v>
      </c>
      <c r="E29" s="84" t="b">
        <v>0</v>
      </c>
      <c r="F29" s="84" t="b">
        <v>0</v>
      </c>
      <c r="G29" s="84" t="b">
        <v>0</v>
      </c>
    </row>
    <row r="30" spans="1:7" ht="15">
      <c r="A30" s="84" t="s">
        <v>2530</v>
      </c>
      <c r="B30" s="84">
        <v>9</v>
      </c>
      <c r="C30" s="123">
        <v>0.00669630104758692</v>
      </c>
      <c r="D30" s="84" t="s">
        <v>3156</v>
      </c>
      <c r="E30" s="84" t="b">
        <v>0</v>
      </c>
      <c r="F30" s="84" t="b">
        <v>0</v>
      </c>
      <c r="G30" s="84" t="b">
        <v>0</v>
      </c>
    </row>
    <row r="31" spans="1:7" ht="15">
      <c r="A31" s="84" t="s">
        <v>2984</v>
      </c>
      <c r="B31" s="84">
        <v>9</v>
      </c>
      <c r="C31" s="123">
        <v>0.00669630104758692</v>
      </c>
      <c r="D31" s="84" t="s">
        <v>3156</v>
      </c>
      <c r="E31" s="84" t="b">
        <v>0</v>
      </c>
      <c r="F31" s="84" t="b">
        <v>0</v>
      </c>
      <c r="G31" s="84" t="b">
        <v>0</v>
      </c>
    </row>
    <row r="32" spans="1:7" ht="15">
      <c r="A32" s="84" t="s">
        <v>2985</v>
      </c>
      <c r="B32" s="84">
        <v>9</v>
      </c>
      <c r="C32" s="123">
        <v>0.00669630104758692</v>
      </c>
      <c r="D32" s="84" t="s">
        <v>3156</v>
      </c>
      <c r="E32" s="84" t="b">
        <v>0</v>
      </c>
      <c r="F32" s="84" t="b">
        <v>0</v>
      </c>
      <c r="G32" s="84" t="b">
        <v>0</v>
      </c>
    </row>
    <row r="33" spans="1:7" ht="15">
      <c r="A33" s="84" t="s">
        <v>2986</v>
      </c>
      <c r="B33" s="84">
        <v>9</v>
      </c>
      <c r="C33" s="123">
        <v>0.00669630104758692</v>
      </c>
      <c r="D33" s="84" t="s">
        <v>3156</v>
      </c>
      <c r="E33" s="84" t="b">
        <v>0</v>
      </c>
      <c r="F33" s="84" t="b">
        <v>0</v>
      </c>
      <c r="G33" s="84" t="b">
        <v>0</v>
      </c>
    </row>
    <row r="34" spans="1:7" ht="15">
      <c r="A34" s="84" t="s">
        <v>2987</v>
      </c>
      <c r="B34" s="84">
        <v>9</v>
      </c>
      <c r="C34" s="123">
        <v>0.00669630104758692</v>
      </c>
      <c r="D34" s="84" t="s">
        <v>3156</v>
      </c>
      <c r="E34" s="84" t="b">
        <v>0</v>
      </c>
      <c r="F34" s="84" t="b">
        <v>0</v>
      </c>
      <c r="G34" s="84" t="b">
        <v>0</v>
      </c>
    </row>
    <row r="35" spans="1:7" ht="15">
      <c r="A35" s="84" t="s">
        <v>2988</v>
      </c>
      <c r="B35" s="84">
        <v>9</v>
      </c>
      <c r="C35" s="123">
        <v>0.00669630104758692</v>
      </c>
      <c r="D35" s="84" t="s">
        <v>3156</v>
      </c>
      <c r="E35" s="84" t="b">
        <v>0</v>
      </c>
      <c r="F35" s="84" t="b">
        <v>0</v>
      </c>
      <c r="G35" s="84" t="b">
        <v>0</v>
      </c>
    </row>
    <row r="36" spans="1:7" ht="15">
      <c r="A36" s="84" t="s">
        <v>2565</v>
      </c>
      <c r="B36" s="84">
        <v>9</v>
      </c>
      <c r="C36" s="123">
        <v>0.00669630104758692</v>
      </c>
      <c r="D36" s="84" t="s">
        <v>3156</v>
      </c>
      <c r="E36" s="84" t="b">
        <v>0</v>
      </c>
      <c r="F36" s="84" t="b">
        <v>0</v>
      </c>
      <c r="G36" s="84" t="b">
        <v>0</v>
      </c>
    </row>
    <row r="37" spans="1:7" ht="15">
      <c r="A37" s="84" t="s">
        <v>2512</v>
      </c>
      <c r="B37" s="84">
        <v>9</v>
      </c>
      <c r="C37" s="123">
        <v>0.00669630104758692</v>
      </c>
      <c r="D37" s="84" t="s">
        <v>3156</v>
      </c>
      <c r="E37" s="84" t="b">
        <v>0</v>
      </c>
      <c r="F37" s="84" t="b">
        <v>0</v>
      </c>
      <c r="G37" s="84" t="b">
        <v>0</v>
      </c>
    </row>
    <row r="38" spans="1:7" ht="15">
      <c r="A38" s="84" t="s">
        <v>2533</v>
      </c>
      <c r="B38" s="84">
        <v>9</v>
      </c>
      <c r="C38" s="123">
        <v>0.00669630104758692</v>
      </c>
      <c r="D38" s="84" t="s">
        <v>3156</v>
      </c>
      <c r="E38" s="84" t="b">
        <v>0</v>
      </c>
      <c r="F38" s="84" t="b">
        <v>0</v>
      </c>
      <c r="G38" s="84" t="b">
        <v>0</v>
      </c>
    </row>
    <row r="39" spans="1:7" ht="15">
      <c r="A39" s="84" t="s">
        <v>2535</v>
      </c>
      <c r="B39" s="84">
        <v>9</v>
      </c>
      <c r="C39" s="123">
        <v>0.00669630104758692</v>
      </c>
      <c r="D39" s="84" t="s">
        <v>3156</v>
      </c>
      <c r="E39" s="84" t="b">
        <v>0</v>
      </c>
      <c r="F39" s="84" t="b">
        <v>0</v>
      </c>
      <c r="G39" s="84" t="b">
        <v>0</v>
      </c>
    </row>
    <row r="40" spans="1:7" ht="15">
      <c r="A40" s="84" t="s">
        <v>2989</v>
      </c>
      <c r="B40" s="84">
        <v>8</v>
      </c>
      <c r="C40" s="123">
        <v>0.006182944136512903</v>
      </c>
      <c r="D40" s="84" t="s">
        <v>3156</v>
      </c>
      <c r="E40" s="84" t="b">
        <v>0</v>
      </c>
      <c r="F40" s="84" t="b">
        <v>0</v>
      </c>
      <c r="G40" s="84" t="b">
        <v>0</v>
      </c>
    </row>
    <row r="41" spans="1:7" ht="15">
      <c r="A41" s="84" t="s">
        <v>336</v>
      </c>
      <c r="B41" s="84">
        <v>8</v>
      </c>
      <c r="C41" s="123">
        <v>0.006182944136512903</v>
      </c>
      <c r="D41" s="84" t="s">
        <v>3156</v>
      </c>
      <c r="E41" s="84" t="b">
        <v>0</v>
      </c>
      <c r="F41" s="84" t="b">
        <v>0</v>
      </c>
      <c r="G41" s="84" t="b">
        <v>0</v>
      </c>
    </row>
    <row r="42" spans="1:7" ht="15">
      <c r="A42" s="84" t="s">
        <v>2539</v>
      </c>
      <c r="B42" s="84">
        <v>8</v>
      </c>
      <c r="C42" s="123">
        <v>0.006182944136512903</v>
      </c>
      <c r="D42" s="84" t="s">
        <v>3156</v>
      </c>
      <c r="E42" s="84" t="b">
        <v>0</v>
      </c>
      <c r="F42" s="84" t="b">
        <v>0</v>
      </c>
      <c r="G42" s="84" t="b">
        <v>0</v>
      </c>
    </row>
    <row r="43" spans="1:7" ht="15">
      <c r="A43" s="84" t="s">
        <v>2563</v>
      </c>
      <c r="B43" s="84">
        <v>8</v>
      </c>
      <c r="C43" s="123">
        <v>0.006182944136512903</v>
      </c>
      <c r="D43" s="84" t="s">
        <v>3156</v>
      </c>
      <c r="E43" s="84" t="b">
        <v>0</v>
      </c>
      <c r="F43" s="84" t="b">
        <v>0</v>
      </c>
      <c r="G43" s="84" t="b">
        <v>0</v>
      </c>
    </row>
    <row r="44" spans="1:7" ht="15">
      <c r="A44" s="84" t="s">
        <v>2555</v>
      </c>
      <c r="B44" s="84">
        <v>8</v>
      </c>
      <c r="C44" s="123">
        <v>0.006182944136512903</v>
      </c>
      <c r="D44" s="84" t="s">
        <v>3156</v>
      </c>
      <c r="E44" s="84" t="b">
        <v>0</v>
      </c>
      <c r="F44" s="84" t="b">
        <v>0</v>
      </c>
      <c r="G44" s="84" t="b">
        <v>0</v>
      </c>
    </row>
    <row r="45" spans="1:7" ht="15">
      <c r="A45" s="84" t="s">
        <v>2990</v>
      </c>
      <c r="B45" s="84">
        <v>7</v>
      </c>
      <c r="C45" s="123">
        <v>0.005638905673475739</v>
      </c>
      <c r="D45" s="84" t="s">
        <v>3156</v>
      </c>
      <c r="E45" s="84" t="b">
        <v>0</v>
      </c>
      <c r="F45" s="84" t="b">
        <v>0</v>
      </c>
      <c r="G45" s="84" t="b">
        <v>0</v>
      </c>
    </row>
    <row r="46" spans="1:7" ht="15">
      <c r="A46" s="84" t="s">
        <v>2551</v>
      </c>
      <c r="B46" s="84">
        <v>7</v>
      </c>
      <c r="C46" s="123">
        <v>0.005638905673475739</v>
      </c>
      <c r="D46" s="84" t="s">
        <v>3156</v>
      </c>
      <c r="E46" s="84" t="b">
        <v>0</v>
      </c>
      <c r="F46" s="84" t="b">
        <v>0</v>
      </c>
      <c r="G46" s="84" t="b">
        <v>0</v>
      </c>
    </row>
    <row r="47" spans="1:7" ht="15">
      <c r="A47" s="84" t="s">
        <v>358</v>
      </c>
      <c r="B47" s="84">
        <v>7</v>
      </c>
      <c r="C47" s="123">
        <v>0.005638905673475739</v>
      </c>
      <c r="D47" s="84" t="s">
        <v>3156</v>
      </c>
      <c r="E47" s="84" t="b">
        <v>0</v>
      </c>
      <c r="F47" s="84" t="b">
        <v>0</v>
      </c>
      <c r="G47" s="84" t="b">
        <v>0</v>
      </c>
    </row>
    <row r="48" spans="1:7" ht="15">
      <c r="A48" s="84" t="s">
        <v>2465</v>
      </c>
      <c r="B48" s="84">
        <v>7</v>
      </c>
      <c r="C48" s="123">
        <v>0.005638905673475739</v>
      </c>
      <c r="D48" s="84" t="s">
        <v>3156</v>
      </c>
      <c r="E48" s="84" t="b">
        <v>0</v>
      </c>
      <c r="F48" s="84" t="b">
        <v>0</v>
      </c>
      <c r="G48" s="84" t="b">
        <v>0</v>
      </c>
    </row>
    <row r="49" spans="1:7" ht="15">
      <c r="A49" s="84" t="s">
        <v>2991</v>
      </c>
      <c r="B49" s="84">
        <v>7</v>
      </c>
      <c r="C49" s="123">
        <v>0.005638905673475739</v>
      </c>
      <c r="D49" s="84" t="s">
        <v>3156</v>
      </c>
      <c r="E49" s="84" t="b">
        <v>0</v>
      </c>
      <c r="F49" s="84" t="b">
        <v>0</v>
      </c>
      <c r="G49" s="84" t="b">
        <v>0</v>
      </c>
    </row>
    <row r="50" spans="1:7" ht="15">
      <c r="A50" s="84" t="s">
        <v>2992</v>
      </c>
      <c r="B50" s="84">
        <v>7</v>
      </c>
      <c r="C50" s="123">
        <v>0.005638905673475739</v>
      </c>
      <c r="D50" s="84" t="s">
        <v>3156</v>
      </c>
      <c r="E50" s="84" t="b">
        <v>0</v>
      </c>
      <c r="F50" s="84" t="b">
        <v>0</v>
      </c>
      <c r="G50" s="84" t="b">
        <v>0</v>
      </c>
    </row>
    <row r="51" spans="1:7" ht="15">
      <c r="A51" s="84" t="s">
        <v>313</v>
      </c>
      <c r="B51" s="84">
        <v>7</v>
      </c>
      <c r="C51" s="123">
        <v>0.005638905673475739</v>
      </c>
      <c r="D51" s="84" t="s">
        <v>3156</v>
      </c>
      <c r="E51" s="84" t="b">
        <v>0</v>
      </c>
      <c r="F51" s="84" t="b">
        <v>0</v>
      </c>
      <c r="G51" s="84" t="b">
        <v>0</v>
      </c>
    </row>
    <row r="52" spans="1:7" ht="15">
      <c r="A52" s="84" t="s">
        <v>2513</v>
      </c>
      <c r="B52" s="84">
        <v>7</v>
      </c>
      <c r="C52" s="123">
        <v>0.0059030700068547085</v>
      </c>
      <c r="D52" s="84" t="s">
        <v>3156</v>
      </c>
      <c r="E52" s="84" t="b">
        <v>0</v>
      </c>
      <c r="F52" s="84" t="b">
        <v>0</v>
      </c>
      <c r="G52" s="84" t="b">
        <v>0</v>
      </c>
    </row>
    <row r="53" spans="1:7" ht="15">
      <c r="A53" s="84" t="s">
        <v>2993</v>
      </c>
      <c r="B53" s="84">
        <v>7</v>
      </c>
      <c r="C53" s="123">
        <v>0.005638905673475739</v>
      </c>
      <c r="D53" s="84" t="s">
        <v>3156</v>
      </c>
      <c r="E53" s="84" t="b">
        <v>0</v>
      </c>
      <c r="F53" s="84" t="b">
        <v>0</v>
      </c>
      <c r="G53" s="84" t="b">
        <v>0</v>
      </c>
    </row>
    <row r="54" spans="1:7" ht="15">
      <c r="A54" s="84" t="s">
        <v>2994</v>
      </c>
      <c r="B54" s="84">
        <v>7</v>
      </c>
      <c r="C54" s="123">
        <v>0.005638905673475739</v>
      </c>
      <c r="D54" s="84" t="s">
        <v>3156</v>
      </c>
      <c r="E54" s="84" t="b">
        <v>0</v>
      </c>
      <c r="F54" s="84" t="b">
        <v>0</v>
      </c>
      <c r="G54" s="84" t="b">
        <v>0</v>
      </c>
    </row>
    <row r="55" spans="1:7" ht="15">
      <c r="A55" s="84" t="s">
        <v>2536</v>
      </c>
      <c r="B55" s="84">
        <v>7</v>
      </c>
      <c r="C55" s="123">
        <v>0.005638905673475739</v>
      </c>
      <c r="D55" s="84" t="s">
        <v>3156</v>
      </c>
      <c r="E55" s="84" t="b">
        <v>0</v>
      </c>
      <c r="F55" s="84" t="b">
        <v>0</v>
      </c>
      <c r="G55" s="84" t="b">
        <v>0</v>
      </c>
    </row>
    <row r="56" spans="1:7" ht="15">
      <c r="A56" s="84" t="s">
        <v>2995</v>
      </c>
      <c r="B56" s="84">
        <v>6</v>
      </c>
      <c r="C56" s="123">
        <v>0.00505977429158975</v>
      </c>
      <c r="D56" s="84" t="s">
        <v>3156</v>
      </c>
      <c r="E56" s="84" t="b">
        <v>0</v>
      </c>
      <c r="F56" s="84" t="b">
        <v>0</v>
      </c>
      <c r="G56" s="84" t="b">
        <v>0</v>
      </c>
    </row>
    <row r="57" spans="1:7" ht="15">
      <c r="A57" s="84" t="s">
        <v>2548</v>
      </c>
      <c r="B57" s="84">
        <v>6</v>
      </c>
      <c r="C57" s="123">
        <v>0.00505977429158975</v>
      </c>
      <c r="D57" s="84" t="s">
        <v>3156</v>
      </c>
      <c r="E57" s="84" t="b">
        <v>0</v>
      </c>
      <c r="F57" s="84" t="b">
        <v>0</v>
      </c>
      <c r="G57" s="84" t="b">
        <v>0</v>
      </c>
    </row>
    <row r="58" spans="1:7" ht="15">
      <c r="A58" s="84" t="s">
        <v>2546</v>
      </c>
      <c r="B58" s="84">
        <v>6</v>
      </c>
      <c r="C58" s="123">
        <v>0.00505977429158975</v>
      </c>
      <c r="D58" s="84" t="s">
        <v>3156</v>
      </c>
      <c r="E58" s="84" t="b">
        <v>0</v>
      </c>
      <c r="F58" s="84" t="b">
        <v>0</v>
      </c>
      <c r="G58" s="84" t="b">
        <v>0</v>
      </c>
    </row>
    <row r="59" spans="1:7" ht="15">
      <c r="A59" s="84" t="s">
        <v>2996</v>
      </c>
      <c r="B59" s="84">
        <v>6</v>
      </c>
      <c r="C59" s="123">
        <v>0.00505977429158975</v>
      </c>
      <c r="D59" s="84" t="s">
        <v>3156</v>
      </c>
      <c r="E59" s="84" t="b">
        <v>0</v>
      </c>
      <c r="F59" s="84" t="b">
        <v>0</v>
      </c>
      <c r="G59" s="84" t="b">
        <v>0</v>
      </c>
    </row>
    <row r="60" spans="1:7" ht="15">
      <c r="A60" s="84" t="s">
        <v>2997</v>
      </c>
      <c r="B60" s="84">
        <v>6</v>
      </c>
      <c r="C60" s="123">
        <v>0.00505977429158975</v>
      </c>
      <c r="D60" s="84" t="s">
        <v>3156</v>
      </c>
      <c r="E60" s="84" t="b">
        <v>0</v>
      </c>
      <c r="F60" s="84" t="b">
        <v>0</v>
      </c>
      <c r="G60" s="84" t="b">
        <v>0</v>
      </c>
    </row>
    <row r="61" spans="1:7" ht="15">
      <c r="A61" s="84" t="s">
        <v>2566</v>
      </c>
      <c r="B61" s="84">
        <v>6</v>
      </c>
      <c r="C61" s="123">
        <v>0.00505977429158975</v>
      </c>
      <c r="D61" s="84" t="s">
        <v>3156</v>
      </c>
      <c r="E61" s="84" t="b">
        <v>0</v>
      </c>
      <c r="F61" s="84" t="b">
        <v>0</v>
      </c>
      <c r="G61" s="84" t="b">
        <v>0</v>
      </c>
    </row>
    <row r="62" spans="1:7" ht="15">
      <c r="A62" s="84" t="s">
        <v>2550</v>
      </c>
      <c r="B62" s="84">
        <v>6</v>
      </c>
      <c r="C62" s="123">
        <v>0.00505977429158975</v>
      </c>
      <c r="D62" s="84" t="s">
        <v>3156</v>
      </c>
      <c r="E62" s="84" t="b">
        <v>0</v>
      </c>
      <c r="F62" s="84" t="b">
        <v>0</v>
      </c>
      <c r="G62" s="84" t="b">
        <v>0</v>
      </c>
    </row>
    <row r="63" spans="1:7" ht="15">
      <c r="A63" s="84" t="s">
        <v>2552</v>
      </c>
      <c r="B63" s="84">
        <v>6</v>
      </c>
      <c r="C63" s="123">
        <v>0.00505977429158975</v>
      </c>
      <c r="D63" s="84" t="s">
        <v>3156</v>
      </c>
      <c r="E63" s="84" t="b">
        <v>1</v>
      </c>
      <c r="F63" s="84" t="b">
        <v>0</v>
      </c>
      <c r="G63" s="84" t="b">
        <v>0</v>
      </c>
    </row>
    <row r="64" spans="1:7" ht="15">
      <c r="A64" s="84" t="s">
        <v>2998</v>
      </c>
      <c r="B64" s="84">
        <v>6</v>
      </c>
      <c r="C64" s="123">
        <v>0.00505977429158975</v>
      </c>
      <c r="D64" s="84" t="s">
        <v>3156</v>
      </c>
      <c r="E64" s="84" t="b">
        <v>1</v>
      </c>
      <c r="F64" s="84" t="b">
        <v>0</v>
      </c>
      <c r="G64" s="84" t="b">
        <v>0</v>
      </c>
    </row>
    <row r="65" spans="1:7" ht="15">
      <c r="A65" s="84" t="s">
        <v>2538</v>
      </c>
      <c r="B65" s="84">
        <v>6</v>
      </c>
      <c r="C65" s="123">
        <v>0.00505977429158975</v>
      </c>
      <c r="D65" s="84" t="s">
        <v>3156</v>
      </c>
      <c r="E65" s="84" t="b">
        <v>0</v>
      </c>
      <c r="F65" s="84" t="b">
        <v>0</v>
      </c>
      <c r="G65" s="84" t="b">
        <v>0</v>
      </c>
    </row>
    <row r="66" spans="1:7" ht="15">
      <c r="A66" s="84" t="s">
        <v>2537</v>
      </c>
      <c r="B66" s="84">
        <v>6</v>
      </c>
      <c r="C66" s="123">
        <v>0.005327580084310015</v>
      </c>
      <c r="D66" s="84" t="s">
        <v>3156</v>
      </c>
      <c r="E66" s="84" t="b">
        <v>0</v>
      </c>
      <c r="F66" s="84" t="b">
        <v>0</v>
      </c>
      <c r="G66" s="84" t="b">
        <v>0</v>
      </c>
    </row>
    <row r="67" spans="1:7" ht="15">
      <c r="A67" s="84" t="s">
        <v>2554</v>
      </c>
      <c r="B67" s="84">
        <v>6</v>
      </c>
      <c r="C67" s="123">
        <v>0.00505977429158975</v>
      </c>
      <c r="D67" s="84" t="s">
        <v>3156</v>
      </c>
      <c r="E67" s="84" t="b">
        <v>0</v>
      </c>
      <c r="F67" s="84" t="b">
        <v>0</v>
      </c>
      <c r="G67" s="84" t="b">
        <v>0</v>
      </c>
    </row>
    <row r="68" spans="1:7" ht="15">
      <c r="A68" s="84" t="s">
        <v>2556</v>
      </c>
      <c r="B68" s="84">
        <v>6</v>
      </c>
      <c r="C68" s="123">
        <v>0.00505977429158975</v>
      </c>
      <c r="D68" s="84" t="s">
        <v>3156</v>
      </c>
      <c r="E68" s="84" t="b">
        <v>0</v>
      </c>
      <c r="F68" s="84" t="b">
        <v>0</v>
      </c>
      <c r="G68" s="84" t="b">
        <v>0</v>
      </c>
    </row>
    <row r="69" spans="1:7" ht="15">
      <c r="A69" s="84" t="s">
        <v>2557</v>
      </c>
      <c r="B69" s="84">
        <v>6</v>
      </c>
      <c r="C69" s="123">
        <v>0.00505977429158975</v>
      </c>
      <c r="D69" s="84" t="s">
        <v>3156</v>
      </c>
      <c r="E69" s="84" t="b">
        <v>0</v>
      </c>
      <c r="F69" s="84" t="b">
        <v>0</v>
      </c>
      <c r="G69" s="84" t="b">
        <v>0</v>
      </c>
    </row>
    <row r="70" spans="1:7" ht="15">
      <c r="A70" s="84" t="s">
        <v>2558</v>
      </c>
      <c r="B70" s="84">
        <v>6</v>
      </c>
      <c r="C70" s="123">
        <v>0.00505977429158975</v>
      </c>
      <c r="D70" s="84" t="s">
        <v>3156</v>
      </c>
      <c r="E70" s="84" t="b">
        <v>0</v>
      </c>
      <c r="F70" s="84" t="b">
        <v>0</v>
      </c>
      <c r="G70" s="84" t="b">
        <v>0</v>
      </c>
    </row>
    <row r="71" spans="1:7" ht="15">
      <c r="A71" s="84" t="s">
        <v>237</v>
      </c>
      <c r="B71" s="84">
        <v>6</v>
      </c>
      <c r="C71" s="123">
        <v>0.00505977429158975</v>
      </c>
      <c r="D71" s="84" t="s">
        <v>3156</v>
      </c>
      <c r="E71" s="84" t="b">
        <v>0</v>
      </c>
      <c r="F71" s="84" t="b">
        <v>0</v>
      </c>
      <c r="G71" s="84" t="b">
        <v>0</v>
      </c>
    </row>
    <row r="72" spans="1:7" ht="15">
      <c r="A72" s="84" t="s">
        <v>2999</v>
      </c>
      <c r="B72" s="84">
        <v>5</v>
      </c>
      <c r="C72" s="123">
        <v>0.004439650070258346</v>
      </c>
      <c r="D72" s="84" t="s">
        <v>3156</v>
      </c>
      <c r="E72" s="84" t="b">
        <v>0</v>
      </c>
      <c r="F72" s="84" t="b">
        <v>0</v>
      </c>
      <c r="G72" s="84" t="b">
        <v>0</v>
      </c>
    </row>
    <row r="73" spans="1:7" ht="15">
      <c r="A73" s="84" t="s">
        <v>3000</v>
      </c>
      <c r="B73" s="84">
        <v>5</v>
      </c>
      <c r="C73" s="123">
        <v>0.004439650070258346</v>
      </c>
      <c r="D73" s="84" t="s">
        <v>3156</v>
      </c>
      <c r="E73" s="84" t="b">
        <v>0</v>
      </c>
      <c r="F73" s="84" t="b">
        <v>0</v>
      </c>
      <c r="G73" s="84" t="b">
        <v>0</v>
      </c>
    </row>
    <row r="74" spans="1:7" ht="15">
      <c r="A74" s="84" t="s">
        <v>2542</v>
      </c>
      <c r="B74" s="84">
        <v>5</v>
      </c>
      <c r="C74" s="123">
        <v>0.004439650070258346</v>
      </c>
      <c r="D74" s="84" t="s">
        <v>3156</v>
      </c>
      <c r="E74" s="84" t="b">
        <v>0</v>
      </c>
      <c r="F74" s="84" t="b">
        <v>0</v>
      </c>
      <c r="G74" s="84" t="b">
        <v>0</v>
      </c>
    </row>
    <row r="75" spans="1:7" ht="15">
      <c r="A75" s="84" t="s">
        <v>2549</v>
      </c>
      <c r="B75" s="84">
        <v>5</v>
      </c>
      <c r="C75" s="123">
        <v>0.004439650070258346</v>
      </c>
      <c r="D75" s="84" t="s">
        <v>3156</v>
      </c>
      <c r="E75" s="84" t="b">
        <v>0</v>
      </c>
      <c r="F75" s="84" t="b">
        <v>0</v>
      </c>
      <c r="G75" s="84" t="b">
        <v>0</v>
      </c>
    </row>
    <row r="76" spans="1:7" ht="15">
      <c r="A76" s="84" t="s">
        <v>360</v>
      </c>
      <c r="B76" s="84">
        <v>5</v>
      </c>
      <c r="C76" s="123">
        <v>0.004439650070258346</v>
      </c>
      <c r="D76" s="84" t="s">
        <v>3156</v>
      </c>
      <c r="E76" s="84" t="b">
        <v>0</v>
      </c>
      <c r="F76" s="84" t="b">
        <v>0</v>
      </c>
      <c r="G76" s="84" t="b">
        <v>0</v>
      </c>
    </row>
    <row r="77" spans="1:7" ht="15">
      <c r="A77" s="84" t="s">
        <v>359</v>
      </c>
      <c r="B77" s="84">
        <v>5</v>
      </c>
      <c r="C77" s="123">
        <v>0.004439650070258346</v>
      </c>
      <c r="D77" s="84" t="s">
        <v>3156</v>
      </c>
      <c r="E77" s="84" t="b">
        <v>0</v>
      </c>
      <c r="F77" s="84" t="b">
        <v>0</v>
      </c>
      <c r="G77" s="84" t="b">
        <v>0</v>
      </c>
    </row>
    <row r="78" spans="1:7" ht="15">
      <c r="A78" s="84" t="s">
        <v>357</v>
      </c>
      <c r="B78" s="84">
        <v>5</v>
      </c>
      <c r="C78" s="123">
        <v>0.004439650070258346</v>
      </c>
      <c r="D78" s="84" t="s">
        <v>3156</v>
      </c>
      <c r="E78" s="84" t="b">
        <v>0</v>
      </c>
      <c r="F78" s="84" t="b">
        <v>0</v>
      </c>
      <c r="G78" s="84" t="b">
        <v>0</v>
      </c>
    </row>
    <row r="79" spans="1:7" ht="15">
      <c r="A79" s="84" t="s">
        <v>3001</v>
      </c>
      <c r="B79" s="84">
        <v>5</v>
      </c>
      <c r="C79" s="123">
        <v>0.004439650070258346</v>
      </c>
      <c r="D79" s="84" t="s">
        <v>3156</v>
      </c>
      <c r="E79" s="84" t="b">
        <v>0</v>
      </c>
      <c r="F79" s="84" t="b">
        <v>0</v>
      </c>
      <c r="G79" s="84" t="b">
        <v>0</v>
      </c>
    </row>
    <row r="80" spans="1:7" ht="15">
      <c r="A80" s="84" t="s">
        <v>3002</v>
      </c>
      <c r="B80" s="84">
        <v>5</v>
      </c>
      <c r="C80" s="123">
        <v>0.004439650070258346</v>
      </c>
      <c r="D80" s="84" t="s">
        <v>3156</v>
      </c>
      <c r="E80" s="84" t="b">
        <v>0</v>
      </c>
      <c r="F80" s="84" t="b">
        <v>0</v>
      </c>
      <c r="G80" s="84" t="b">
        <v>0</v>
      </c>
    </row>
    <row r="81" spans="1:7" ht="15">
      <c r="A81" s="84" t="s">
        <v>3003</v>
      </c>
      <c r="B81" s="84">
        <v>5</v>
      </c>
      <c r="C81" s="123">
        <v>0.004439650070258346</v>
      </c>
      <c r="D81" s="84" t="s">
        <v>3156</v>
      </c>
      <c r="E81" s="84" t="b">
        <v>0</v>
      </c>
      <c r="F81" s="84" t="b">
        <v>0</v>
      </c>
      <c r="G81" s="84" t="b">
        <v>0</v>
      </c>
    </row>
    <row r="82" spans="1:7" ht="15">
      <c r="A82" s="84" t="s">
        <v>2516</v>
      </c>
      <c r="B82" s="84">
        <v>5</v>
      </c>
      <c r="C82" s="123">
        <v>0.004439650070258346</v>
      </c>
      <c r="D82" s="84" t="s">
        <v>3156</v>
      </c>
      <c r="E82" s="84" t="b">
        <v>0</v>
      </c>
      <c r="F82" s="84" t="b">
        <v>0</v>
      </c>
      <c r="G82" s="84" t="b">
        <v>0</v>
      </c>
    </row>
    <row r="83" spans="1:7" ht="15">
      <c r="A83" s="84" t="s">
        <v>3004</v>
      </c>
      <c r="B83" s="84">
        <v>5</v>
      </c>
      <c r="C83" s="123">
        <v>0.004439650070258346</v>
      </c>
      <c r="D83" s="84" t="s">
        <v>3156</v>
      </c>
      <c r="E83" s="84" t="b">
        <v>0</v>
      </c>
      <c r="F83" s="84" t="b">
        <v>0</v>
      </c>
      <c r="G83" s="84" t="b">
        <v>0</v>
      </c>
    </row>
    <row r="84" spans="1:7" ht="15">
      <c r="A84" s="84" t="s">
        <v>3005</v>
      </c>
      <c r="B84" s="84">
        <v>5</v>
      </c>
      <c r="C84" s="123">
        <v>0.004439650070258346</v>
      </c>
      <c r="D84" s="84" t="s">
        <v>3156</v>
      </c>
      <c r="E84" s="84" t="b">
        <v>0</v>
      </c>
      <c r="F84" s="84" t="b">
        <v>0</v>
      </c>
      <c r="G84" s="84" t="b">
        <v>0</v>
      </c>
    </row>
    <row r="85" spans="1:7" ht="15">
      <c r="A85" s="84" t="s">
        <v>2521</v>
      </c>
      <c r="B85" s="84">
        <v>5</v>
      </c>
      <c r="C85" s="123">
        <v>0.004439650070258346</v>
      </c>
      <c r="D85" s="84" t="s">
        <v>3156</v>
      </c>
      <c r="E85" s="84" t="b">
        <v>0</v>
      </c>
      <c r="F85" s="84" t="b">
        <v>0</v>
      </c>
      <c r="G85" s="84" t="b">
        <v>0</v>
      </c>
    </row>
    <row r="86" spans="1:7" ht="15">
      <c r="A86" s="84" t="s">
        <v>3006</v>
      </c>
      <c r="B86" s="84">
        <v>5</v>
      </c>
      <c r="C86" s="123">
        <v>0.004439650070258346</v>
      </c>
      <c r="D86" s="84" t="s">
        <v>3156</v>
      </c>
      <c r="E86" s="84" t="b">
        <v>0</v>
      </c>
      <c r="F86" s="84" t="b">
        <v>0</v>
      </c>
      <c r="G86" s="84" t="b">
        <v>0</v>
      </c>
    </row>
    <row r="87" spans="1:7" ht="15">
      <c r="A87" s="84" t="s">
        <v>3007</v>
      </c>
      <c r="B87" s="84">
        <v>5</v>
      </c>
      <c r="C87" s="123">
        <v>0.004439650070258346</v>
      </c>
      <c r="D87" s="84" t="s">
        <v>3156</v>
      </c>
      <c r="E87" s="84" t="b">
        <v>1</v>
      </c>
      <c r="F87" s="84" t="b">
        <v>0</v>
      </c>
      <c r="G87" s="84" t="b">
        <v>0</v>
      </c>
    </row>
    <row r="88" spans="1:7" ht="15">
      <c r="A88" s="84" t="s">
        <v>2540</v>
      </c>
      <c r="B88" s="84">
        <v>5</v>
      </c>
      <c r="C88" s="123">
        <v>0.004439650070258346</v>
      </c>
      <c r="D88" s="84" t="s">
        <v>3156</v>
      </c>
      <c r="E88" s="84" t="b">
        <v>0</v>
      </c>
      <c r="F88" s="84" t="b">
        <v>0</v>
      </c>
      <c r="G88" s="84" t="b">
        <v>0</v>
      </c>
    </row>
    <row r="89" spans="1:7" ht="15">
      <c r="A89" s="84" t="s">
        <v>3008</v>
      </c>
      <c r="B89" s="84">
        <v>5</v>
      </c>
      <c r="C89" s="123">
        <v>0.004439650070258346</v>
      </c>
      <c r="D89" s="84" t="s">
        <v>3156</v>
      </c>
      <c r="E89" s="84" t="b">
        <v>0</v>
      </c>
      <c r="F89" s="84" t="b">
        <v>0</v>
      </c>
      <c r="G89" s="84" t="b">
        <v>0</v>
      </c>
    </row>
    <row r="90" spans="1:7" ht="15">
      <c r="A90" s="84" t="s">
        <v>3009</v>
      </c>
      <c r="B90" s="84">
        <v>5</v>
      </c>
      <c r="C90" s="123">
        <v>0.004439650070258346</v>
      </c>
      <c r="D90" s="84" t="s">
        <v>3156</v>
      </c>
      <c r="E90" s="84" t="b">
        <v>0</v>
      </c>
      <c r="F90" s="84" t="b">
        <v>0</v>
      </c>
      <c r="G90" s="84" t="b">
        <v>0</v>
      </c>
    </row>
    <row r="91" spans="1:7" ht="15">
      <c r="A91" s="84" t="s">
        <v>236</v>
      </c>
      <c r="B91" s="84">
        <v>5</v>
      </c>
      <c r="C91" s="123">
        <v>0.004439650070258346</v>
      </c>
      <c r="D91" s="84" t="s">
        <v>3156</v>
      </c>
      <c r="E91" s="84" t="b">
        <v>0</v>
      </c>
      <c r="F91" s="84" t="b">
        <v>0</v>
      </c>
      <c r="G91" s="84" t="b">
        <v>0</v>
      </c>
    </row>
    <row r="92" spans="1:7" ht="15">
      <c r="A92" s="84" t="s">
        <v>2559</v>
      </c>
      <c r="B92" s="84">
        <v>5</v>
      </c>
      <c r="C92" s="123">
        <v>0.004439650070258346</v>
      </c>
      <c r="D92" s="84" t="s">
        <v>3156</v>
      </c>
      <c r="E92" s="84" t="b">
        <v>0</v>
      </c>
      <c r="F92" s="84" t="b">
        <v>0</v>
      </c>
      <c r="G92" s="84" t="b">
        <v>0</v>
      </c>
    </row>
    <row r="93" spans="1:7" ht="15">
      <c r="A93" s="84" t="s">
        <v>3010</v>
      </c>
      <c r="B93" s="84">
        <v>4</v>
      </c>
      <c r="C93" s="123">
        <v>0.0037702319231921475</v>
      </c>
      <c r="D93" s="84" t="s">
        <v>3156</v>
      </c>
      <c r="E93" s="84" t="b">
        <v>0</v>
      </c>
      <c r="F93" s="84" t="b">
        <v>0</v>
      </c>
      <c r="G93" s="84" t="b">
        <v>0</v>
      </c>
    </row>
    <row r="94" spans="1:7" ht="15">
      <c r="A94" s="84" t="s">
        <v>3011</v>
      </c>
      <c r="B94" s="84">
        <v>4</v>
      </c>
      <c r="C94" s="123">
        <v>0.00405194271599553</v>
      </c>
      <c r="D94" s="84" t="s">
        <v>3156</v>
      </c>
      <c r="E94" s="84" t="b">
        <v>0</v>
      </c>
      <c r="F94" s="84" t="b">
        <v>0</v>
      </c>
      <c r="G94" s="84" t="b">
        <v>0</v>
      </c>
    </row>
    <row r="95" spans="1:7" ht="15">
      <c r="A95" s="84" t="s">
        <v>2545</v>
      </c>
      <c r="B95" s="84">
        <v>4</v>
      </c>
      <c r="C95" s="123">
        <v>0.0037702319231921475</v>
      </c>
      <c r="D95" s="84" t="s">
        <v>3156</v>
      </c>
      <c r="E95" s="84" t="b">
        <v>1</v>
      </c>
      <c r="F95" s="84" t="b">
        <v>0</v>
      </c>
      <c r="G95" s="84" t="b">
        <v>0</v>
      </c>
    </row>
    <row r="96" spans="1:7" ht="15">
      <c r="A96" s="84" t="s">
        <v>2561</v>
      </c>
      <c r="B96" s="84">
        <v>4</v>
      </c>
      <c r="C96" s="123">
        <v>0.0037702319231921475</v>
      </c>
      <c r="D96" s="84" t="s">
        <v>3156</v>
      </c>
      <c r="E96" s="84" t="b">
        <v>0</v>
      </c>
      <c r="F96" s="84" t="b">
        <v>0</v>
      </c>
      <c r="G96" s="84" t="b">
        <v>0</v>
      </c>
    </row>
    <row r="97" spans="1:7" ht="15">
      <c r="A97" s="84" t="s">
        <v>325</v>
      </c>
      <c r="B97" s="84">
        <v>4</v>
      </c>
      <c r="C97" s="123">
        <v>0.0037702319231921475</v>
      </c>
      <c r="D97" s="84" t="s">
        <v>3156</v>
      </c>
      <c r="E97" s="84" t="b">
        <v>0</v>
      </c>
      <c r="F97" s="84" t="b">
        <v>0</v>
      </c>
      <c r="G97" s="84" t="b">
        <v>0</v>
      </c>
    </row>
    <row r="98" spans="1:7" ht="15">
      <c r="A98" s="84" t="s">
        <v>3012</v>
      </c>
      <c r="B98" s="84">
        <v>4</v>
      </c>
      <c r="C98" s="123">
        <v>0.0037702319231921475</v>
      </c>
      <c r="D98" s="84" t="s">
        <v>3156</v>
      </c>
      <c r="E98" s="84" t="b">
        <v>0</v>
      </c>
      <c r="F98" s="84" t="b">
        <v>0</v>
      </c>
      <c r="G98" s="84" t="b">
        <v>0</v>
      </c>
    </row>
    <row r="99" spans="1:7" ht="15">
      <c r="A99" s="84" t="s">
        <v>3013</v>
      </c>
      <c r="B99" s="84">
        <v>4</v>
      </c>
      <c r="C99" s="123">
        <v>0.0037702319231921475</v>
      </c>
      <c r="D99" s="84" t="s">
        <v>3156</v>
      </c>
      <c r="E99" s="84" t="b">
        <v>0</v>
      </c>
      <c r="F99" s="84" t="b">
        <v>0</v>
      </c>
      <c r="G99" s="84" t="b">
        <v>0</v>
      </c>
    </row>
    <row r="100" spans="1:7" ht="15">
      <c r="A100" s="84" t="s">
        <v>334</v>
      </c>
      <c r="B100" s="84">
        <v>4</v>
      </c>
      <c r="C100" s="123">
        <v>0.0037702319231921475</v>
      </c>
      <c r="D100" s="84" t="s">
        <v>3156</v>
      </c>
      <c r="E100" s="84" t="b">
        <v>0</v>
      </c>
      <c r="F100" s="84" t="b">
        <v>0</v>
      </c>
      <c r="G100" s="84" t="b">
        <v>0</v>
      </c>
    </row>
    <row r="101" spans="1:7" ht="15">
      <c r="A101" s="84" t="s">
        <v>2520</v>
      </c>
      <c r="B101" s="84">
        <v>4</v>
      </c>
      <c r="C101" s="123">
        <v>0.0037702319231921475</v>
      </c>
      <c r="D101" s="84" t="s">
        <v>3156</v>
      </c>
      <c r="E101" s="84" t="b">
        <v>0</v>
      </c>
      <c r="F101" s="84" t="b">
        <v>0</v>
      </c>
      <c r="G101" s="84" t="b">
        <v>0</v>
      </c>
    </row>
    <row r="102" spans="1:7" ht="15">
      <c r="A102" s="84" t="s">
        <v>3014</v>
      </c>
      <c r="B102" s="84">
        <v>4</v>
      </c>
      <c r="C102" s="123">
        <v>0.0037702319231921475</v>
      </c>
      <c r="D102" s="84" t="s">
        <v>3156</v>
      </c>
      <c r="E102" s="84" t="b">
        <v>0</v>
      </c>
      <c r="F102" s="84" t="b">
        <v>0</v>
      </c>
      <c r="G102" s="84" t="b">
        <v>0</v>
      </c>
    </row>
    <row r="103" spans="1:7" ht="15">
      <c r="A103" s="84" t="s">
        <v>2544</v>
      </c>
      <c r="B103" s="84">
        <v>4</v>
      </c>
      <c r="C103" s="123">
        <v>0.0037702319231921475</v>
      </c>
      <c r="D103" s="84" t="s">
        <v>3156</v>
      </c>
      <c r="E103" s="84" t="b">
        <v>0</v>
      </c>
      <c r="F103" s="84" t="b">
        <v>0</v>
      </c>
      <c r="G103" s="84" t="b">
        <v>0</v>
      </c>
    </row>
    <row r="104" spans="1:7" ht="15">
      <c r="A104" s="84" t="s">
        <v>3015</v>
      </c>
      <c r="B104" s="84">
        <v>4</v>
      </c>
      <c r="C104" s="123">
        <v>0.0037702319231921475</v>
      </c>
      <c r="D104" s="84" t="s">
        <v>3156</v>
      </c>
      <c r="E104" s="84" t="b">
        <v>0</v>
      </c>
      <c r="F104" s="84" t="b">
        <v>0</v>
      </c>
      <c r="G104" s="84" t="b">
        <v>0</v>
      </c>
    </row>
    <row r="105" spans="1:7" ht="15">
      <c r="A105" s="84" t="s">
        <v>3016</v>
      </c>
      <c r="B105" s="84">
        <v>4</v>
      </c>
      <c r="C105" s="123">
        <v>0.0037702319231921475</v>
      </c>
      <c r="D105" s="84" t="s">
        <v>3156</v>
      </c>
      <c r="E105" s="84" t="b">
        <v>1</v>
      </c>
      <c r="F105" s="84" t="b">
        <v>0</v>
      </c>
      <c r="G105" s="84" t="b">
        <v>0</v>
      </c>
    </row>
    <row r="106" spans="1:7" ht="15">
      <c r="A106" s="84" t="s">
        <v>2518</v>
      </c>
      <c r="B106" s="84">
        <v>4</v>
      </c>
      <c r="C106" s="123">
        <v>0.0037702319231921475</v>
      </c>
      <c r="D106" s="84" t="s">
        <v>3156</v>
      </c>
      <c r="E106" s="84" t="b">
        <v>1</v>
      </c>
      <c r="F106" s="84" t="b">
        <v>0</v>
      </c>
      <c r="G106" s="84" t="b">
        <v>0</v>
      </c>
    </row>
    <row r="107" spans="1:7" ht="15">
      <c r="A107" s="84" t="s">
        <v>3017</v>
      </c>
      <c r="B107" s="84">
        <v>4</v>
      </c>
      <c r="C107" s="123">
        <v>0.0037702319231921475</v>
      </c>
      <c r="D107" s="84" t="s">
        <v>3156</v>
      </c>
      <c r="E107" s="84" t="b">
        <v>0</v>
      </c>
      <c r="F107" s="84" t="b">
        <v>0</v>
      </c>
      <c r="G107" s="84" t="b">
        <v>0</v>
      </c>
    </row>
    <row r="108" spans="1:7" ht="15">
      <c r="A108" s="84" t="s">
        <v>3018</v>
      </c>
      <c r="B108" s="84">
        <v>4</v>
      </c>
      <c r="C108" s="123">
        <v>0.0037702319231921475</v>
      </c>
      <c r="D108" s="84" t="s">
        <v>3156</v>
      </c>
      <c r="E108" s="84" t="b">
        <v>1</v>
      </c>
      <c r="F108" s="84" t="b">
        <v>0</v>
      </c>
      <c r="G108" s="84" t="b">
        <v>0</v>
      </c>
    </row>
    <row r="109" spans="1:7" ht="15">
      <c r="A109" s="84" t="s">
        <v>3019</v>
      </c>
      <c r="B109" s="84">
        <v>4</v>
      </c>
      <c r="C109" s="123">
        <v>0.00405194271599553</v>
      </c>
      <c r="D109" s="84" t="s">
        <v>3156</v>
      </c>
      <c r="E109" s="84" t="b">
        <v>0</v>
      </c>
      <c r="F109" s="84" t="b">
        <v>0</v>
      </c>
      <c r="G109" s="84" t="b">
        <v>0</v>
      </c>
    </row>
    <row r="110" spans="1:7" ht="15">
      <c r="A110" s="84" t="s">
        <v>3020</v>
      </c>
      <c r="B110" s="84">
        <v>3</v>
      </c>
      <c r="C110" s="123">
        <v>0.003038957036996647</v>
      </c>
      <c r="D110" s="84" t="s">
        <v>3156</v>
      </c>
      <c r="E110" s="84" t="b">
        <v>0</v>
      </c>
      <c r="F110" s="84" t="b">
        <v>0</v>
      </c>
      <c r="G110" s="84" t="b">
        <v>0</v>
      </c>
    </row>
    <row r="111" spans="1:7" ht="15">
      <c r="A111" s="84" t="s">
        <v>1150</v>
      </c>
      <c r="B111" s="84">
        <v>3</v>
      </c>
      <c r="C111" s="123">
        <v>0.003038957036996647</v>
      </c>
      <c r="D111" s="84" t="s">
        <v>3156</v>
      </c>
      <c r="E111" s="84" t="b">
        <v>0</v>
      </c>
      <c r="F111" s="84" t="b">
        <v>0</v>
      </c>
      <c r="G111" s="84" t="b">
        <v>0</v>
      </c>
    </row>
    <row r="112" spans="1:7" ht="15">
      <c r="A112" s="84" t="s">
        <v>3021</v>
      </c>
      <c r="B112" s="84">
        <v>3</v>
      </c>
      <c r="C112" s="123">
        <v>0.003038957036996647</v>
      </c>
      <c r="D112" s="84" t="s">
        <v>3156</v>
      </c>
      <c r="E112" s="84" t="b">
        <v>1</v>
      </c>
      <c r="F112" s="84" t="b">
        <v>0</v>
      </c>
      <c r="G112" s="84" t="b">
        <v>0</v>
      </c>
    </row>
    <row r="113" spans="1:7" ht="15">
      <c r="A113" s="84" t="s">
        <v>3022</v>
      </c>
      <c r="B113" s="84">
        <v>3</v>
      </c>
      <c r="C113" s="123">
        <v>0.003038957036996647</v>
      </c>
      <c r="D113" s="84" t="s">
        <v>3156</v>
      </c>
      <c r="E113" s="84" t="b">
        <v>0</v>
      </c>
      <c r="F113" s="84" t="b">
        <v>0</v>
      </c>
      <c r="G113" s="84" t="b">
        <v>0</v>
      </c>
    </row>
    <row r="114" spans="1:7" ht="15">
      <c r="A114" s="84" t="s">
        <v>3023</v>
      </c>
      <c r="B114" s="84">
        <v>3</v>
      </c>
      <c r="C114" s="123">
        <v>0.003038957036996647</v>
      </c>
      <c r="D114" s="84" t="s">
        <v>3156</v>
      </c>
      <c r="E114" s="84" t="b">
        <v>0</v>
      </c>
      <c r="F114" s="84" t="b">
        <v>0</v>
      </c>
      <c r="G114" s="84" t="b">
        <v>0</v>
      </c>
    </row>
    <row r="115" spans="1:7" ht="15">
      <c r="A115" s="84" t="s">
        <v>3024</v>
      </c>
      <c r="B115" s="84">
        <v>3</v>
      </c>
      <c r="C115" s="123">
        <v>0.003038957036996647</v>
      </c>
      <c r="D115" s="84" t="s">
        <v>3156</v>
      </c>
      <c r="E115" s="84" t="b">
        <v>0</v>
      </c>
      <c r="F115" s="84" t="b">
        <v>0</v>
      </c>
      <c r="G115" s="84" t="b">
        <v>0</v>
      </c>
    </row>
    <row r="116" spans="1:7" ht="15">
      <c r="A116" s="84" t="s">
        <v>368</v>
      </c>
      <c r="B116" s="84">
        <v>3</v>
      </c>
      <c r="C116" s="123">
        <v>0.003038957036996647</v>
      </c>
      <c r="D116" s="84" t="s">
        <v>3156</v>
      </c>
      <c r="E116" s="84" t="b">
        <v>0</v>
      </c>
      <c r="F116" s="84" t="b">
        <v>0</v>
      </c>
      <c r="G116" s="84" t="b">
        <v>0</v>
      </c>
    </row>
    <row r="117" spans="1:7" ht="15">
      <c r="A117" s="84" t="s">
        <v>367</v>
      </c>
      <c r="B117" s="84">
        <v>3</v>
      </c>
      <c r="C117" s="123">
        <v>0.003038957036996647</v>
      </c>
      <c r="D117" s="84" t="s">
        <v>3156</v>
      </c>
      <c r="E117" s="84" t="b">
        <v>0</v>
      </c>
      <c r="F117" s="84" t="b">
        <v>0</v>
      </c>
      <c r="G117" s="84" t="b">
        <v>0</v>
      </c>
    </row>
    <row r="118" spans="1:7" ht="15">
      <c r="A118" s="84" t="s">
        <v>3025</v>
      </c>
      <c r="B118" s="84">
        <v>3</v>
      </c>
      <c r="C118" s="123">
        <v>0.003038957036996647</v>
      </c>
      <c r="D118" s="84" t="s">
        <v>3156</v>
      </c>
      <c r="E118" s="84" t="b">
        <v>0</v>
      </c>
      <c r="F118" s="84" t="b">
        <v>0</v>
      </c>
      <c r="G118" s="84" t="b">
        <v>0</v>
      </c>
    </row>
    <row r="119" spans="1:7" ht="15">
      <c r="A119" s="84" t="s">
        <v>366</v>
      </c>
      <c r="B119" s="84">
        <v>3</v>
      </c>
      <c r="C119" s="123">
        <v>0.003038957036996647</v>
      </c>
      <c r="D119" s="84" t="s">
        <v>3156</v>
      </c>
      <c r="E119" s="84" t="b">
        <v>0</v>
      </c>
      <c r="F119" s="84" t="b">
        <v>0</v>
      </c>
      <c r="G119" s="84" t="b">
        <v>0</v>
      </c>
    </row>
    <row r="120" spans="1:7" ht="15">
      <c r="A120" s="84" t="s">
        <v>3026</v>
      </c>
      <c r="B120" s="84">
        <v>3</v>
      </c>
      <c r="C120" s="123">
        <v>0.003038957036996647</v>
      </c>
      <c r="D120" s="84" t="s">
        <v>3156</v>
      </c>
      <c r="E120" s="84" t="b">
        <v>0</v>
      </c>
      <c r="F120" s="84" t="b">
        <v>0</v>
      </c>
      <c r="G120" s="84" t="b">
        <v>0</v>
      </c>
    </row>
    <row r="121" spans="1:7" ht="15">
      <c r="A121" s="84" t="s">
        <v>3027</v>
      </c>
      <c r="B121" s="84">
        <v>3</v>
      </c>
      <c r="C121" s="123">
        <v>0.003038957036996647</v>
      </c>
      <c r="D121" s="84" t="s">
        <v>3156</v>
      </c>
      <c r="E121" s="84" t="b">
        <v>0</v>
      </c>
      <c r="F121" s="84" t="b">
        <v>0</v>
      </c>
      <c r="G121" s="84" t="b">
        <v>0</v>
      </c>
    </row>
    <row r="122" spans="1:7" ht="15">
      <c r="A122" s="84" t="s">
        <v>3028</v>
      </c>
      <c r="B122" s="84">
        <v>3</v>
      </c>
      <c r="C122" s="123">
        <v>0.003038957036996647</v>
      </c>
      <c r="D122" s="84" t="s">
        <v>3156</v>
      </c>
      <c r="E122" s="84" t="b">
        <v>1</v>
      </c>
      <c r="F122" s="84" t="b">
        <v>0</v>
      </c>
      <c r="G122" s="84" t="b">
        <v>0</v>
      </c>
    </row>
    <row r="123" spans="1:7" ht="15">
      <c r="A123" s="84" t="s">
        <v>3029</v>
      </c>
      <c r="B123" s="84">
        <v>3</v>
      </c>
      <c r="C123" s="123">
        <v>0.0033367438335958825</v>
      </c>
      <c r="D123" s="84" t="s">
        <v>3156</v>
      </c>
      <c r="E123" s="84" t="b">
        <v>0</v>
      </c>
      <c r="F123" s="84" t="b">
        <v>0</v>
      </c>
      <c r="G123" s="84" t="b">
        <v>0</v>
      </c>
    </row>
    <row r="124" spans="1:7" ht="15">
      <c r="A124" s="84" t="s">
        <v>3030</v>
      </c>
      <c r="B124" s="84">
        <v>3</v>
      </c>
      <c r="C124" s="123">
        <v>0.003038957036996647</v>
      </c>
      <c r="D124" s="84" t="s">
        <v>3156</v>
      </c>
      <c r="E124" s="84" t="b">
        <v>0</v>
      </c>
      <c r="F124" s="84" t="b">
        <v>0</v>
      </c>
      <c r="G124" s="84" t="b">
        <v>0</v>
      </c>
    </row>
    <row r="125" spans="1:7" ht="15">
      <c r="A125" s="84" t="s">
        <v>3031</v>
      </c>
      <c r="B125" s="84">
        <v>3</v>
      </c>
      <c r="C125" s="123">
        <v>0.003038957036996647</v>
      </c>
      <c r="D125" s="84" t="s">
        <v>3156</v>
      </c>
      <c r="E125" s="84" t="b">
        <v>0</v>
      </c>
      <c r="F125" s="84" t="b">
        <v>0</v>
      </c>
      <c r="G125" s="84" t="b">
        <v>0</v>
      </c>
    </row>
    <row r="126" spans="1:7" ht="15">
      <c r="A126" s="84" t="s">
        <v>3032</v>
      </c>
      <c r="B126" s="84">
        <v>3</v>
      </c>
      <c r="C126" s="123">
        <v>0.003038957036996647</v>
      </c>
      <c r="D126" s="84" t="s">
        <v>3156</v>
      </c>
      <c r="E126" s="84" t="b">
        <v>0</v>
      </c>
      <c r="F126" s="84" t="b">
        <v>0</v>
      </c>
      <c r="G126" s="84" t="b">
        <v>0</v>
      </c>
    </row>
    <row r="127" spans="1:7" ht="15">
      <c r="A127" s="84" t="s">
        <v>3033</v>
      </c>
      <c r="B127" s="84">
        <v>3</v>
      </c>
      <c r="C127" s="123">
        <v>0.003038957036996647</v>
      </c>
      <c r="D127" s="84" t="s">
        <v>3156</v>
      </c>
      <c r="E127" s="84" t="b">
        <v>0</v>
      </c>
      <c r="F127" s="84" t="b">
        <v>0</v>
      </c>
      <c r="G127" s="84" t="b">
        <v>0</v>
      </c>
    </row>
    <row r="128" spans="1:7" ht="15">
      <c r="A128" s="84" t="s">
        <v>3034</v>
      </c>
      <c r="B128" s="84">
        <v>3</v>
      </c>
      <c r="C128" s="123">
        <v>0.003038957036996647</v>
      </c>
      <c r="D128" s="84" t="s">
        <v>3156</v>
      </c>
      <c r="E128" s="84" t="b">
        <v>0</v>
      </c>
      <c r="F128" s="84" t="b">
        <v>0</v>
      </c>
      <c r="G128" s="84" t="b">
        <v>0</v>
      </c>
    </row>
    <row r="129" spans="1:7" ht="15">
      <c r="A129" s="84" t="s">
        <v>361</v>
      </c>
      <c r="B129" s="84">
        <v>3</v>
      </c>
      <c r="C129" s="123">
        <v>0.003038957036996647</v>
      </c>
      <c r="D129" s="84" t="s">
        <v>3156</v>
      </c>
      <c r="E129" s="84" t="b">
        <v>0</v>
      </c>
      <c r="F129" s="84" t="b">
        <v>0</v>
      </c>
      <c r="G129" s="84" t="b">
        <v>0</v>
      </c>
    </row>
    <row r="130" spans="1:7" ht="15">
      <c r="A130" s="84" t="s">
        <v>3035</v>
      </c>
      <c r="B130" s="84">
        <v>3</v>
      </c>
      <c r="C130" s="123">
        <v>0.003038957036996647</v>
      </c>
      <c r="D130" s="84" t="s">
        <v>3156</v>
      </c>
      <c r="E130" s="84" t="b">
        <v>0</v>
      </c>
      <c r="F130" s="84" t="b">
        <v>0</v>
      </c>
      <c r="G130" s="84" t="b">
        <v>0</v>
      </c>
    </row>
    <row r="131" spans="1:7" ht="15">
      <c r="A131" s="84" t="s">
        <v>3036</v>
      </c>
      <c r="B131" s="84">
        <v>3</v>
      </c>
      <c r="C131" s="123">
        <v>0.003038957036996647</v>
      </c>
      <c r="D131" s="84" t="s">
        <v>3156</v>
      </c>
      <c r="E131" s="84" t="b">
        <v>0</v>
      </c>
      <c r="F131" s="84" t="b">
        <v>0</v>
      </c>
      <c r="G131" s="84" t="b">
        <v>0</v>
      </c>
    </row>
    <row r="132" spans="1:7" ht="15">
      <c r="A132" s="84" t="s">
        <v>2564</v>
      </c>
      <c r="B132" s="84">
        <v>3</v>
      </c>
      <c r="C132" s="123">
        <v>0.0033367438335958825</v>
      </c>
      <c r="D132" s="84" t="s">
        <v>3156</v>
      </c>
      <c r="E132" s="84" t="b">
        <v>0</v>
      </c>
      <c r="F132" s="84" t="b">
        <v>0</v>
      </c>
      <c r="G132" s="84" t="b">
        <v>0</v>
      </c>
    </row>
    <row r="133" spans="1:7" ht="15">
      <c r="A133" s="84" t="s">
        <v>3037</v>
      </c>
      <c r="B133" s="84">
        <v>3</v>
      </c>
      <c r="C133" s="123">
        <v>0.003038957036996647</v>
      </c>
      <c r="D133" s="84" t="s">
        <v>3156</v>
      </c>
      <c r="E133" s="84" t="b">
        <v>0</v>
      </c>
      <c r="F133" s="84" t="b">
        <v>0</v>
      </c>
      <c r="G133" s="84" t="b">
        <v>0</v>
      </c>
    </row>
    <row r="134" spans="1:7" ht="15">
      <c r="A134" s="84" t="s">
        <v>3038</v>
      </c>
      <c r="B134" s="84">
        <v>3</v>
      </c>
      <c r="C134" s="123">
        <v>0.003038957036996647</v>
      </c>
      <c r="D134" s="84" t="s">
        <v>3156</v>
      </c>
      <c r="E134" s="84" t="b">
        <v>0</v>
      </c>
      <c r="F134" s="84" t="b">
        <v>0</v>
      </c>
      <c r="G134" s="84" t="b">
        <v>0</v>
      </c>
    </row>
    <row r="135" spans="1:7" ht="15">
      <c r="A135" s="84" t="s">
        <v>3039</v>
      </c>
      <c r="B135" s="84">
        <v>3</v>
      </c>
      <c r="C135" s="123">
        <v>0.003038957036996647</v>
      </c>
      <c r="D135" s="84" t="s">
        <v>3156</v>
      </c>
      <c r="E135" s="84" t="b">
        <v>0</v>
      </c>
      <c r="F135" s="84" t="b">
        <v>0</v>
      </c>
      <c r="G135" s="84" t="b">
        <v>0</v>
      </c>
    </row>
    <row r="136" spans="1:7" ht="15">
      <c r="A136" s="84" t="s">
        <v>3040</v>
      </c>
      <c r="B136" s="84">
        <v>3</v>
      </c>
      <c r="C136" s="123">
        <v>0.003038957036996647</v>
      </c>
      <c r="D136" s="84" t="s">
        <v>3156</v>
      </c>
      <c r="E136" s="84" t="b">
        <v>0</v>
      </c>
      <c r="F136" s="84" t="b">
        <v>0</v>
      </c>
      <c r="G136" s="84" t="b">
        <v>0</v>
      </c>
    </row>
    <row r="137" spans="1:7" ht="15">
      <c r="A137" s="84" t="s">
        <v>3041</v>
      </c>
      <c r="B137" s="84">
        <v>3</v>
      </c>
      <c r="C137" s="123">
        <v>0.003038957036996647</v>
      </c>
      <c r="D137" s="84" t="s">
        <v>3156</v>
      </c>
      <c r="E137" s="84" t="b">
        <v>0</v>
      </c>
      <c r="F137" s="84" t="b">
        <v>0</v>
      </c>
      <c r="G137" s="84" t="b">
        <v>0</v>
      </c>
    </row>
    <row r="138" spans="1:7" ht="15">
      <c r="A138" s="84" t="s">
        <v>3042</v>
      </c>
      <c r="B138" s="84">
        <v>3</v>
      </c>
      <c r="C138" s="123">
        <v>0.003038957036996647</v>
      </c>
      <c r="D138" s="84" t="s">
        <v>3156</v>
      </c>
      <c r="E138" s="84" t="b">
        <v>0</v>
      </c>
      <c r="F138" s="84" t="b">
        <v>0</v>
      </c>
      <c r="G138" s="84" t="b">
        <v>0</v>
      </c>
    </row>
    <row r="139" spans="1:7" ht="15">
      <c r="A139" s="84" t="s">
        <v>3043</v>
      </c>
      <c r="B139" s="84">
        <v>3</v>
      </c>
      <c r="C139" s="123">
        <v>0.003038957036996647</v>
      </c>
      <c r="D139" s="84" t="s">
        <v>3156</v>
      </c>
      <c r="E139" s="84" t="b">
        <v>0</v>
      </c>
      <c r="F139" s="84" t="b">
        <v>0</v>
      </c>
      <c r="G139" s="84" t="b">
        <v>0</v>
      </c>
    </row>
    <row r="140" spans="1:7" ht="15">
      <c r="A140" s="84" t="s">
        <v>2522</v>
      </c>
      <c r="B140" s="84">
        <v>3</v>
      </c>
      <c r="C140" s="123">
        <v>0.003038957036996647</v>
      </c>
      <c r="D140" s="84" t="s">
        <v>3156</v>
      </c>
      <c r="E140" s="84" t="b">
        <v>1</v>
      </c>
      <c r="F140" s="84" t="b">
        <v>0</v>
      </c>
      <c r="G140" s="84" t="b">
        <v>0</v>
      </c>
    </row>
    <row r="141" spans="1:7" ht="15">
      <c r="A141" s="84" t="s">
        <v>3044</v>
      </c>
      <c r="B141" s="84">
        <v>3</v>
      </c>
      <c r="C141" s="123">
        <v>0.003038957036996647</v>
      </c>
      <c r="D141" s="84" t="s">
        <v>3156</v>
      </c>
      <c r="E141" s="84" t="b">
        <v>0</v>
      </c>
      <c r="F141" s="84" t="b">
        <v>0</v>
      </c>
      <c r="G141" s="84" t="b">
        <v>0</v>
      </c>
    </row>
    <row r="142" spans="1:7" ht="15">
      <c r="A142" s="84" t="s">
        <v>3045</v>
      </c>
      <c r="B142" s="84">
        <v>3</v>
      </c>
      <c r="C142" s="123">
        <v>0.003038957036996647</v>
      </c>
      <c r="D142" s="84" t="s">
        <v>3156</v>
      </c>
      <c r="E142" s="84" t="b">
        <v>0</v>
      </c>
      <c r="F142" s="84" t="b">
        <v>0</v>
      </c>
      <c r="G142" s="84" t="b">
        <v>0</v>
      </c>
    </row>
    <row r="143" spans="1:7" ht="15">
      <c r="A143" s="84" t="s">
        <v>3046</v>
      </c>
      <c r="B143" s="84">
        <v>3</v>
      </c>
      <c r="C143" s="123">
        <v>0.003038957036996647</v>
      </c>
      <c r="D143" s="84" t="s">
        <v>3156</v>
      </c>
      <c r="E143" s="84" t="b">
        <v>0</v>
      </c>
      <c r="F143" s="84" t="b">
        <v>0</v>
      </c>
      <c r="G143" s="84" t="b">
        <v>0</v>
      </c>
    </row>
    <row r="144" spans="1:7" ht="15">
      <c r="A144" s="84" t="s">
        <v>3047</v>
      </c>
      <c r="B144" s="84">
        <v>3</v>
      </c>
      <c r="C144" s="123">
        <v>0.003038957036996647</v>
      </c>
      <c r="D144" s="84" t="s">
        <v>3156</v>
      </c>
      <c r="E144" s="84" t="b">
        <v>0</v>
      </c>
      <c r="F144" s="84" t="b">
        <v>0</v>
      </c>
      <c r="G144" s="84" t="b">
        <v>0</v>
      </c>
    </row>
    <row r="145" spans="1:7" ht="15">
      <c r="A145" s="84" t="s">
        <v>3048</v>
      </c>
      <c r="B145" s="84">
        <v>3</v>
      </c>
      <c r="C145" s="123">
        <v>0.0033367438335958825</v>
      </c>
      <c r="D145" s="84" t="s">
        <v>3156</v>
      </c>
      <c r="E145" s="84" t="b">
        <v>0</v>
      </c>
      <c r="F145" s="84" t="b">
        <v>0</v>
      </c>
      <c r="G145" s="84" t="b">
        <v>0</v>
      </c>
    </row>
    <row r="146" spans="1:7" ht="15">
      <c r="A146" s="84" t="s">
        <v>3049</v>
      </c>
      <c r="B146" s="84">
        <v>2</v>
      </c>
      <c r="C146" s="123">
        <v>0.002224495889063922</v>
      </c>
      <c r="D146" s="84" t="s">
        <v>3156</v>
      </c>
      <c r="E146" s="84" t="b">
        <v>1</v>
      </c>
      <c r="F146" s="84" t="b">
        <v>0</v>
      </c>
      <c r="G146" s="84" t="b">
        <v>0</v>
      </c>
    </row>
    <row r="147" spans="1:7" ht="15">
      <c r="A147" s="84" t="s">
        <v>3050</v>
      </c>
      <c r="B147" s="84">
        <v>2</v>
      </c>
      <c r="C147" s="123">
        <v>0.002224495889063922</v>
      </c>
      <c r="D147" s="84" t="s">
        <v>3156</v>
      </c>
      <c r="E147" s="84" t="b">
        <v>0</v>
      </c>
      <c r="F147" s="84" t="b">
        <v>0</v>
      </c>
      <c r="G147" s="84" t="b">
        <v>0</v>
      </c>
    </row>
    <row r="148" spans="1:7" ht="15">
      <c r="A148" s="84" t="s">
        <v>3051</v>
      </c>
      <c r="B148" s="84">
        <v>2</v>
      </c>
      <c r="C148" s="123">
        <v>0.002224495889063922</v>
      </c>
      <c r="D148" s="84" t="s">
        <v>3156</v>
      </c>
      <c r="E148" s="84" t="b">
        <v>0</v>
      </c>
      <c r="F148" s="84" t="b">
        <v>0</v>
      </c>
      <c r="G148" s="84" t="b">
        <v>0</v>
      </c>
    </row>
    <row r="149" spans="1:7" ht="15">
      <c r="A149" s="84" t="s">
        <v>3052</v>
      </c>
      <c r="B149" s="84">
        <v>2</v>
      </c>
      <c r="C149" s="123">
        <v>0.002224495889063922</v>
      </c>
      <c r="D149" s="84" t="s">
        <v>3156</v>
      </c>
      <c r="E149" s="84" t="b">
        <v>0</v>
      </c>
      <c r="F149" s="84" t="b">
        <v>0</v>
      </c>
      <c r="G149" s="84" t="b">
        <v>0</v>
      </c>
    </row>
    <row r="150" spans="1:7" ht="15">
      <c r="A150" s="84" t="s">
        <v>3053</v>
      </c>
      <c r="B150" s="84">
        <v>2</v>
      </c>
      <c r="C150" s="123">
        <v>0.002224495889063922</v>
      </c>
      <c r="D150" s="84" t="s">
        <v>3156</v>
      </c>
      <c r="E150" s="84" t="b">
        <v>0</v>
      </c>
      <c r="F150" s="84" t="b">
        <v>0</v>
      </c>
      <c r="G150" s="84" t="b">
        <v>0</v>
      </c>
    </row>
    <row r="151" spans="1:7" ht="15">
      <c r="A151" s="84" t="s">
        <v>3054</v>
      </c>
      <c r="B151" s="84">
        <v>2</v>
      </c>
      <c r="C151" s="123">
        <v>0.00256387581653177</v>
      </c>
      <c r="D151" s="84" t="s">
        <v>3156</v>
      </c>
      <c r="E151" s="84" t="b">
        <v>0</v>
      </c>
      <c r="F151" s="84" t="b">
        <v>0</v>
      </c>
      <c r="G151" s="84" t="b">
        <v>0</v>
      </c>
    </row>
    <row r="152" spans="1:7" ht="15">
      <c r="A152" s="84" t="s">
        <v>3055</v>
      </c>
      <c r="B152" s="84">
        <v>2</v>
      </c>
      <c r="C152" s="123">
        <v>0.00256387581653177</v>
      </c>
      <c r="D152" s="84" t="s">
        <v>3156</v>
      </c>
      <c r="E152" s="84" t="b">
        <v>0</v>
      </c>
      <c r="F152" s="84" t="b">
        <v>0</v>
      </c>
      <c r="G152" s="84" t="b">
        <v>0</v>
      </c>
    </row>
    <row r="153" spans="1:7" ht="15">
      <c r="A153" s="84" t="s">
        <v>3056</v>
      </c>
      <c r="B153" s="84">
        <v>2</v>
      </c>
      <c r="C153" s="123">
        <v>0.002224495889063922</v>
      </c>
      <c r="D153" s="84" t="s">
        <v>3156</v>
      </c>
      <c r="E153" s="84" t="b">
        <v>0</v>
      </c>
      <c r="F153" s="84" t="b">
        <v>0</v>
      </c>
      <c r="G153" s="84" t="b">
        <v>0</v>
      </c>
    </row>
    <row r="154" spans="1:7" ht="15">
      <c r="A154" s="84" t="s">
        <v>3057</v>
      </c>
      <c r="B154" s="84">
        <v>2</v>
      </c>
      <c r="C154" s="123">
        <v>0.002224495889063922</v>
      </c>
      <c r="D154" s="84" t="s">
        <v>3156</v>
      </c>
      <c r="E154" s="84" t="b">
        <v>0</v>
      </c>
      <c r="F154" s="84" t="b">
        <v>0</v>
      </c>
      <c r="G154" s="84" t="b">
        <v>0</v>
      </c>
    </row>
    <row r="155" spans="1:7" ht="15">
      <c r="A155" s="84" t="s">
        <v>3058</v>
      </c>
      <c r="B155" s="84">
        <v>2</v>
      </c>
      <c r="C155" s="123">
        <v>0.002224495889063922</v>
      </c>
      <c r="D155" s="84" t="s">
        <v>3156</v>
      </c>
      <c r="E155" s="84" t="b">
        <v>1</v>
      </c>
      <c r="F155" s="84" t="b">
        <v>0</v>
      </c>
      <c r="G155" s="84" t="b">
        <v>0</v>
      </c>
    </row>
    <row r="156" spans="1:7" ht="15">
      <c r="A156" s="84" t="s">
        <v>3059</v>
      </c>
      <c r="B156" s="84">
        <v>2</v>
      </c>
      <c r="C156" s="123">
        <v>0.002224495889063922</v>
      </c>
      <c r="D156" s="84" t="s">
        <v>3156</v>
      </c>
      <c r="E156" s="84" t="b">
        <v>1</v>
      </c>
      <c r="F156" s="84" t="b">
        <v>0</v>
      </c>
      <c r="G156" s="84" t="b">
        <v>0</v>
      </c>
    </row>
    <row r="157" spans="1:7" ht="15">
      <c r="A157" s="84" t="s">
        <v>3060</v>
      </c>
      <c r="B157" s="84">
        <v>2</v>
      </c>
      <c r="C157" s="123">
        <v>0.002224495889063922</v>
      </c>
      <c r="D157" s="84" t="s">
        <v>3156</v>
      </c>
      <c r="E157" s="84" t="b">
        <v>0</v>
      </c>
      <c r="F157" s="84" t="b">
        <v>0</v>
      </c>
      <c r="G157" s="84" t="b">
        <v>0</v>
      </c>
    </row>
    <row r="158" spans="1:7" ht="15">
      <c r="A158" s="84" t="s">
        <v>3061</v>
      </c>
      <c r="B158" s="84">
        <v>2</v>
      </c>
      <c r="C158" s="123">
        <v>0.002224495889063922</v>
      </c>
      <c r="D158" s="84" t="s">
        <v>3156</v>
      </c>
      <c r="E158" s="84" t="b">
        <v>0</v>
      </c>
      <c r="F158" s="84" t="b">
        <v>0</v>
      </c>
      <c r="G158" s="84" t="b">
        <v>0</v>
      </c>
    </row>
    <row r="159" spans="1:7" ht="15">
      <c r="A159" s="84" t="s">
        <v>3062</v>
      </c>
      <c r="B159" s="84">
        <v>2</v>
      </c>
      <c r="C159" s="123">
        <v>0.002224495889063922</v>
      </c>
      <c r="D159" s="84" t="s">
        <v>3156</v>
      </c>
      <c r="E159" s="84" t="b">
        <v>0</v>
      </c>
      <c r="F159" s="84" t="b">
        <v>0</v>
      </c>
      <c r="G159" s="84" t="b">
        <v>0</v>
      </c>
    </row>
    <row r="160" spans="1:7" ht="15">
      <c r="A160" s="84" t="s">
        <v>3063</v>
      </c>
      <c r="B160" s="84">
        <v>2</v>
      </c>
      <c r="C160" s="123">
        <v>0.002224495889063922</v>
      </c>
      <c r="D160" s="84" t="s">
        <v>3156</v>
      </c>
      <c r="E160" s="84" t="b">
        <v>0</v>
      </c>
      <c r="F160" s="84" t="b">
        <v>0</v>
      </c>
      <c r="G160" s="84" t="b">
        <v>0</v>
      </c>
    </row>
    <row r="161" spans="1:7" ht="15">
      <c r="A161" s="84" t="s">
        <v>3064</v>
      </c>
      <c r="B161" s="84">
        <v>2</v>
      </c>
      <c r="C161" s="123">
        <v>0.002224495889063922</v>
      </c>
      <c r="D161" s="84" t="s">
        <v>3156</v>
      </c>
      <c r="E161" s="84" t="b">
        <v>0</v>
      </c>
      <c r="F161" s="84" t="b">
        <v>0</v>
      </c>
      <c r="G161" s="84" t="b">
        <v>0</v>
      </c>
    </row>
    <row r="162" spans="1:7" ht="15">
      <c r="A162" s="84" t="s">
        <v>3065</v>
      </c>
      <c r="B162" s="84">
        <v>2</v>
      </c>
      <c r="C162" s="123">
        <v>0.002224495889063922</v>
      </c>
      <c r="D162" s="84" t="s">
        <v>3156</v>
      </c>
      <c r="E162" s="84" t="b">
        <v>0</v>
      </c>
      <c r="F162" s="84" t="b">
        <v>0</v>
      </c>
      <c r="G162" s="84" t="b">
        <v>0</v>
      </c>
    </row>
    <row r="163" spans="1:7" ht="15">
      <c r="A163" s="84" t="s">
        <v>3066</v>
      </c>
      <c r="B163" s="84">
        <v>2</v>
      </c>
      <c r="C163" s="123">
        <v>0.002224495889063922</v>
      </c>
      <c r="D163" s="84" t="s">
        <v>3156</v>
      </c>
      <c r="E163" s="84" t="b">
        <v>0</v>
      </c>
      <c r="F163" s="84" t="b">
        <v>0</v>
      </c>
      <c r="G163" s="84" t="b">
        <v>0</v>
      </c>
    </row>
    <row r="164" spans="1:7" ht="15">
      <c r="A164" s="84" t="s">
        <v>3067</v>
      </c>
      <c r="B164" s="84">
        <v>2</v>
      </c>
      <c r="C164" s="123">
        <v>0.002224495889063922</v>
      </c>
      <c r="D164" s="84" t="s">
        <v>3156</v>
      </c>
      <c r="E164" s="84" t="b">
        <v>0</v>
      </c>
      <c r="F164" s="84" t="b">
        <v>0</v>
      </c>
      <c r="G164" s="84" t="b">
        <v>0</v>
      </c>
    </row>
    <row r="165" spans="1:7" ht="15">
      <c r="A165" s="84" t="s">
        <v>3068</v>
      </c>
      <c r="B165" s="84">
        <v>2</v>
      </c>
      <c r="C165" s="123">
        <v>0.002224495889063922</v>
      </c>
      <c r="D165" s="84" t="s">
        <v>3156</v>
      </c>
      <c r="E165" s="84" t="b">
        <v>0</v>
      </c>
      <c r="F165" s="84" t="b">
        <v>0</v>
      </c>
      <c r="G165" s="84" t="b">
        <v>0</v>
      </c>
    </row>
    <row r="166" spans="1:7" ht="15">
      <c r="A166" s="84" t="s">
        <v>3069</v>
      </c>
      <c r="B166" s="84">
        <v>2</v>
      </c>
      <c r="C166" s="123">
        <v>0.002224495889063922</v>
      </c>
      <c r="D166" s="84" t="s">
        <v>3156</v>
      </c>
      <c r="E166" s="84" t="b">
        <v>0</v>
      </c>
      <c r="F166" s="84" t="b">
        <v>0</v>
      </c>
      <c r="G166" s="84" t="b">
        <v>0</v>
      </c>
    </row>
    <row r="167" spans="1:7" ht="15">
      <c r="A167" s="84" t="s">
        <v>3070</v>
      </c>
      <c r="B167" s="84">
        <v>2</v>
      </c>
      <c r="C167" s="123">
        <v>0.002224495889063922</v>
      </c>
      <c r="D167" s="84" t="s">
        <v>3156</v>
      </c>
      <c r="E167" s="84" t="b">
        <v>0</v>
      </c>
      <c r="F167" s="84" t="b">
        <v>0</v>
      </c>
      <c r="G167" s="84" t="b">
        <v>0</v>
      </c>
    </row>
    <row r="168" spans="1:7" ht="15">
      <c r="A168" s="84" t="s">
        <v>3071</v>
      </c>
      <c r="B168" s="84">
        <v>2</v>
      </c>
      <c r="C168" s="123">
        <v>0.002224495889063922</v>
      </c>
      <c r="D168" s="84" t="s">
        <v>3156</v>
      </c>
      <c r="E168" s="84" t="b">
        <v>0</v>
      </c>
      <c r="F168" s="84" t="b">
        <v>0</v>
      </c>
      <c r="G168" s="84" t="b">
        <v>0</v>
      </c>
    </row>
    <row r="169" spans="1:7" ht="15">
      <c r="A169" s="84" t="s">
        <v>3072</v>
      </c>
      <c r="B169" s="84">
        <v>2</v>
      </c>
      <c r="C169" s="123">
        <v>0.002224495889063922</v>
      </c>
      <c r="D169" s="84" t="s">
        <v>3156</v>
      </c>
      <c r="E169" s="84" t="b">
        <v>0</v>
      </c>
      <c r="F169" s="84" t="b">
        <v>0</v>
      </c>
      <c r="G169" s="84" t="b">
        <v>0</v>
      </c>
    </row>
    <row r="170" spans="1:7" ht="15">
      <c r="A170" s="84" t="s">
        <v>364</v>
      </c>
      <c r="B170" s="84">
        <v>2</v>
      </c>
      <c r="C170" s="123">
        <v>0.002224495889063922</v>
      </c>
      <c r="D170" s="84" t="s">
        <v>3156</v>
      </c>
      <c r="E170" s="84" t="b">
        <v>0</v>
      </c>
      <c r="F170" s="84" t="b">
        <v>0</v>
      </c>
      <c r="G170" s="84" t="b">
        <v>0</v>
      </c>
    </row>
    <row r="171" spans="1:7" ht="15">
      <c r="A171" s="84" t="s">
        <v>3073</v>
      </c>
      <c r="B171" s="84">
        <v>2</v>
      </c>
      <c r="C171" s="123">
        <v>0.002224495889063922</v>
      </c>
      <c r="D171" s="84" t="s">
        <v>3156</v>
      </c>
      <c r="E171" s="84" t="b">
        <v>0</v>
      </c>
      <c r="F171" s="84" t="b">
        <v>0</v>
      </c>
      <c r="G171" s="84" t="b">
        <v>0</v>
      </c>
    </row>
    <row r="172" spans="1:7" ht="15">
      <c r="A172" s="84" t="s">
        <v>3074</v>
      </c>
      <c r="B172" s="84">
        <v>2</v>
      </c>
      <c r="C172" s="123">
        <v>0.002224495889063922</v>
      </c>
      <c r="D172" s="84" t="s">
        <v>3156</v>
      </c>
      <c r="E172" s="84" t="b">
        <v>0</v>
      </c>
      <c r="F172" s="84" t="b">
        <v>0</v>
      </c>
      <c r="G172" s="84" t="b">
        <v>0</v>
      </c>
    </row>
    <row r="173" spans="1:7" ht="15">
      <c r="A173" s="84" t="s">
        <v>311</v>
      </c>
      <c r="B173" s="84">
        <v>2</v>
      </c>
      <c r="C173" s="123">
        <v>0.002224495889063922</v>
      </c>
      <c r="D173" s="84" t="s">
        <v>3156</v>
      </c>
      <c r="E173" s="84" t="b">
        <v>0</v>
      </c>
      <c r="F173" s="84" t="b">
        <v>0</v>
      </c>
      <c r="G173" s="84" t="b">
        <v>0</v>
      </c>
    </row>
    <row r="174" spans="1:7" ht="15">
      <c r="A174" s="84" t="s">
        <v>3075</v>
      </c>
      <c r="B174" s="84">
        <v>2</v>
      </c>
      <c r="C174" s="123">
        <v>0.002224495889063922</v>
      </c>
      <c r="D174" s="84" t="s">
        <v>3156</v>
      </c>
      <c r="E174" s="84" t="b">
        <v>0</v>
      </c>
      <c r="F174" s="84" t="b">
        <v>0</v>
      </c>
      <c r="G174" s="84" t="b">
        <v>0</v>
      </c>
    </row>
    <row r="175" spans="1:7" ht="15">
      <c r="A175" s="84" t="s">
        <v>3076</v>
      </c>
      <c r="B175" s="84">
        <v>2</v>
      </c>
      <c r="C175" s="123">
        <v>0.002224495889063922</v>
      </c>
      <c r="D175" s="84" t="s">
        <v>3156</v>
      </c>
      <c r="E175" s="84" t="b">
        <v>0</v>
      </c>
      <c r="F175" s="84" t="b">
        <v>0</v>
      </c>
      <c r="G175" s="84" t="b">
        <v>0</v>
      </c>
    </row>
    <row r="176" spans="1:7" ht="15">
      <c r="A176" s="84" t="s">
        <v>3077</v>
      </c>
      <c r="B176" s="84">
        <v>2</v>
      </c>
      <c r="C176" s="123">
        <v>0.002224495889063922</v>
      </c>
      <c r="D176" s="84" t="s">
        <v>3156</v>
      </c>
      <c r="E176" s="84" t="b">
        <v>0</v>
      </c>
      <c r="F176" s="84" t="b">
        <v>0</v>
      </c>
      <c r="G176" s="84" t="b">
        <v>0</v>
      </c>
    </row>
    <row r="177" spans="1:7" ht="15">
      <c r="A177" s="84" t="s">
        <v>3078</v>
      </c>
      <c r="B177" s="84">
        <v>2</v>
      </c>
      <c r="C177" s="123">
        <v>0.002224495889063922</v>
      </c>
      <c r="D177" s="84" t="s">
        <v>3156</v>
      </c>
      <c r="E177" s="84" t="b">
        <v>0</v>
      </c>
      <c r="F177" s="84" t="b">
        <v>0</v>
      </c>
      <c r="G177" s="84" t="b">
        <v>0</v>
      </c>
    </row>
    <row r="178" spans="1:7" ht="15">
      <c r="A178" s="84" t="s">
        <v>3079</v>
      </c>
      <c r="B178" s="84">
        <v>2</v>
      </c>
      <c r="C178" s="123">
        <v>0.002224495889063922</v>
      </c>
      <c r="D178" s="84" t="s">
        <v>3156</v>
      </c>
      <c r="E178" s="84" t="b">
        <v>0</v>
      </c>
      <c r="F178" s="84" t="b">
        <v>0</v>
      </c>
      <c r="G178" s="84" t="b">
        <v>0</v>
      </c>
    </row>
    <row r="179" spans="1:7" ht="15">
      <c r="A179" s="84" t="s">
        <v>312</v>
      </c>
      <c r="B179" s="84">
        <v>2</v>
      </c>
      <c r="C179" s="123">
        <v>0.002224495889063922</v>
      </c>
      <c r="D179" s="84" t="s">
        <v>3156</v>
      </c>
      <c r="E179" s="84" t="b">
        <v>0</v>
      </c>
      <c r="F179" s="84" t="b">
        <v>0</v>
      </c>
      <c r="G179" s="84" t="b">
        <v>0</v>
      </c>
    </row>
    <row r="180" spans="1:7" ht="15">
      <c r="A180" s="84" t="s">
        <v>3080</v>
      </c>
      <c r="B180" s="84">
        <v>2</v>
      </c>
      <c r="C180" s="123">
        <v>0.002224495889063922</v>
      </c>
      <c r="D180" s="84" t="s">
        <v>3156</v>
      </c>
      <c r="E180" s="84" t="b">
        <v>0</v>
      </c>
      <c r="F180" s="84" t="b">
        <v>0</v>
      </c>
      <c r="G180" s="84" t="b">
        <v>0</v>
      </c>
    </row>
    <row r="181" spans="1:7" ht="15">
      <c r="A181" s="84" t="s">
        <v>3081</v>
      </c>
      <c r="B181" s="84">
        <v>2</v>
      </c>
      <c r="C181" s="123">
        <v>0.002224495889063922</v>
      </c>
      <c r="D181" s="84" t="s">
        <v>3156</v>
      </c>
      <c r="E181" s="84" t="b">
        <v>0</v>
      </c>
      <c r="F181" s="84" t="b">
        <v>0</v>
      </c>
      <c r="G181" s="84" t="b">
        <v>0</v>
      </c>
    </row>
    <row r="182" spans="1:7" ht="15">
      <c r="A182" s="84" t="s">
        <v>3082</v>
      </c>
      <c r="B182" s="84">
        <v>2</v>
      </c>
      <c r="C182" s="123">
        <v>0.002224495889063922</v>
      </c>
      <c r="D182" s="84" t="s">
        <v>3156</v>
      </c>
      <c r="E182" s="84" t="b">
        <v>0</v>
      </c>
      <c r="F182" s="84" t="b">
        <v>0</v>
      </c>
      <c r="G182" s="84" t="b">
        <v>0</v>
      </c>
    </row>
    <row r="183" spans="1:7" ht="15">
      <c r="A183" s="84" t="s">
        <v>3083</v>
      </c>
      <c r="B183" s="84">
        <v>2</v>
      </c>
      <c r="C183" s="123">
        <v>0.002224495889063922</v>
      </c>
      <c r="D183" s="84" t="s">
        <v>3156</v>
      </c>
      <c r="E183" s="84" t="b">
        <v>0</v>
      </c>
      <c r="F183" s="84" t="b">
        <v>0</v>
      </c>
      <c r="G183" s="84" t="b">
        <v>0</v>
      </c>
    </row>
    <row r="184" spans="1:7" ht="15">
      <c r="A184" s="84" t="s">
        <v>3084</v>
      </c>
      <c r="B184" s="84">
        <v>2</v>
      </c>
      <c r="C184" s="123">
        <v>0.00256387581653177</v>
      </c>
      <c r="D184" s="84" t="s">
        <v>3156</v>
      </c>
      <c r="E184" s="84" t="b">
        <v>0</v>
      </c>
      <c r="F184" s="84" t="b">
        <v>0</v>
      </c>
      <c r="G184" s="84" t="b">
        <v>0</v>
      </c>
    </row>
    <row r="185" spans="1:7" ht="15">
      <c r="A185" s="84" t="s">
        <v>3085</v>
      </c>
      <c r="B185" s="84">
        <v>2</v>
      </c>
      <c r="C185" s="123">
        <v>0.002224495889063922</v>
      </c>
      <c r="D185" s="84" t="s">
        <v>3156</v>
      </c>
      <c r="E185" s="84" t="b">
        <v>0</v>
      </c>
      <c r="F185" s="84" t="b">
        <v>0</v>
      </c>
      <c r="G185" s="84" t="b">
        <v>0</v>
      </c>
    </row>
    <row r="186" spans="1:7" ht="15">
      <c r="A186" s="84" t="s">
        <v>3086</v>
      </c>
      <c r="B186" s="84">
        <v>2</v>
      </c>
      <c r="C186" s="123">
        <v>0.002224495889063922</v>
      </c>
      <c r="D186" s="84" t="s">
        <v>3156</v>
      </c>
      <c r="E186" s="84" t="b">
        <v>0</v>
      </c>
      <c r="F186" s="84" t="b">
        <v>0</v>
      </c>
      <c r="G186" s="84" t="b">
        <v>0</v>
      </c>
    </row>
    <row r="187" spans="1:7" ht="15">
      <c r="A187" s="84" t="s">
        <v>2567</v>
      </c>
      <c r="B187" s="84">
        <v>2</v>
      </c>
      <c r="C187" s="123">
        <v>0.002224495889063922</v>
      </c>
      <c r="D187" s="84" t="s">
        <v>3156</v>
      </c>
      <c r="E187" s="84" t="b">
        <v>0</v>
      </c>
      <c r="F187" s="84" t="b">
        <v>0</v>
      </c>
      <c r="G187" s="84" t="b">
        <v>0</v>
      </c>
    </row>
    <row r="188" spans="1:7" ht="15">
      <c r="A188" s="84" t="s">
        <v>3087</v>
      </c>
      <c r="B188" s="84">
        <v>2</v>
      </c>
      <c r="C188" s="123">
        <v>0.002224495889063922</v>
      </c>
      <c r="D188" s="84" t="s">
        <v>3156</v>
      </c>
      <c r="E188" s="84" t="b">
        <v>0</v>
      </c>
      <c r="F188" s="84" t="b">
        <v>0</v>
      </c>
      <c r="G188" s="84" t="b">
        <v>0</v>
      </c>
    </row>
    <row r="189" spans="1:7" ht="15">
      <c r="A189" s="84" t="s">
        <v>3088</v>
      </c>
      <c r="B189" s="84">
        <v>2</v>
      </c>
      <c r="C189" s="123">
        <v>0.002224495889063922</v>
      </c>
      <c r="D189" s="84" t="s">
        <v>3156</v>
      </c>
      <c r="E189" s="84" t="b">
        <v>0</v>
      </c>
      <c r="F189" s="84" t="b">
        <v>0</v>
      </c>
      <c r="G189" s="84" t="b">
        <v>0</v>
      </c>
    </row>
    <row r="190" spans="1:7" ht="15">
      <c r="A190" s="84" t="s">
        <v>3089</v>
      </c>
      <c r="B190" s="84">
        <v>2</v>
      </c>
      <c r="C190" s="123">
        <v>0.002224495889063922</v>
      </c>
      <c r="D190" s="84" t="s">
        <v>3156</v>
      </c>
      <c r="E190" s="84" t="b">
        <v>1</v>
      </c>
      <c r="F190" s="84" t="b">
        <v>0</v>
      </c>
      <c r="G190" s="84" t="b">
        <v>0</v>
      </c>
    </row>
    <row r="191" spans="1:7" ht="15">
      <c r="A191" s="84" t="s">
        <v>3090</v>
      </c>
      <c r="B191" s="84">
        <v>2</v>
      </c>
      <c r="C191" s="123">
        <v>0.002224495889063922</v>
      </c>
      <c r="D191" s="84" t="s">
        <v>3156</v>
      </c>
      <c r="E191" s="84" t="b">
        <v>0</v>
      </c>
      <c r="F191" s="84" t="b">
        <v>0</v>
      </c>
      <c r="G191" s="84" t="b">
        <v>0</v>
      </c>
    </row>
    <row r="192" spans="1:7" ht="15">
      <c r="A192" s="84" t="s">
        <v>3091</v>
      </c>
      <c r="B192" s="84">
        <v>2</v>
      </c>
      <c r="C192" s="123">
        <v>0.002224495889063922</v>
      </c>
      <c r="D192" s="84" t="s">
        <v>3156</v>
      </c>
      <c r="E192" s="84" t="b">
        <v>0</v>
      </c>
      <c r="F192" s="84" t="b">
        <v>0</v>
      </c>
      <c r="G192" s="84" t="b">
        <v>0</v>
      </c>
    </row>
    <row r="193" spans="1:7" ht="15">
      <c r="A193" s="84" t="s">
        <v>3092</v>
      </c>
      <c r="B193" s="84">
        <v>2</v>
      </c>
      <c r="C193" s="123">
        <v>0.002224495889063922</v>
      </c>
      <c r="D193" s="84" t="s">
        <v>3156</v>
      </c>
      <c r="E193" s="84" t="b">
        <v>0</v>
      </c>
      <c r="F193" s="84" t="b">
        <v>0</v>
      </c>
      <c r="G193" s="84" t="b">
        <v>0</v>
      </c>
    </row>
    <row r="194" spans="1:7" ht="15">
      <c r="A194" s="84" t="s">
        <v>3093</v>
      </c>
      <c r="B194" s="84">
        <v>2</v>
      </c>
      <c r="C194" s="123">
        <v>0.002224495889063922</v>
      </c>
      <c r="D194" s="84" t="s">
        <v>3156</v>
      </c>
      <c r="E194" s="84" t="b">
        <v>0</v>
      </c>
      <c r="F194" s="84" t="b">
        <v>0</v>
      </c>
      <c r="G194" s="84" t="b">
        <v>0</v>
      </c>
    </row>
    <row r="195" spans="1:7" ht="15">
      <c r="A195" s="84" t="s">
        <v>3094</v>
      </c>
      <c r="B195" s="84">
        <v>2</v>
      </c>
      <c r="C195" s="123">
        <v>0.002224495889063922</v>
      </c>
      <c r="D195" s="84" t="s">
        <v>3156</v>
      </c>
      <c r="E195" s="84" t="b">
        <v>0</v>
      </c>
      <c r="F195" s="84" t="b">
        <v>0</v>
      </c>
      <c r="G195" s="84" t="b">
        <v>0</v>
      </c>
    </row>
    <row r="196" spans="1:7" ht="15">
      <c r="A196" s="84" t="s">
        <v>286</v>
      </c>
      <c r="B196" s="84">
        <v>2</v>
      </c>
      <c r="C196" s="123">
        <v>0.002224495889063922</v>
      </c>
      <c r="D196" s="84" t="s">
        <v>3156</v>
      </c>
      <c r="E196" s="84" t="b">
        <v>0</v>
      </c>
      <c r="F196" s="84" t="b">
        <v>0</v>
      </c>
      <c r="G196" s="84" t="b">
        <v>0</v>
      </c>
    </row>
    <row r="197" spans="1:7" ht="15">
      <c r="A197" s="84" t="s">
        <v>3095</v>
      </c>
      <c r="B197" s="84">
        <v>2</v>
      </c>
      <c r="C197" s="123">
        <v>0.002224495889063922</v>
      </c>
      <c r="D197" s="84" t="s">
        <v>3156</v>
      </c>
      <c r="E197" s="84" t="b">
        <v>0</v>
      </c>
      <c r="F197" s="84" t="b">
        <v>0</v>
      </c>
      <c r="G197" s="84" t="b">
        <v>0</v>
      </c>
    </row>
    <row r="198" spans="1:7" ht="15">
      <c r="A198" s="84" t="s">
        <v>3096</v>
      </c>
      <c r="B198" s="84">
        <v>2</v>
      </c>
      <c r="C198" s="123">
        <v>0.002224495889063922</v>
      </c>
      <c r="D198" s="84" t="s">
        <v>3156</v>
      </c>
      <c r="E198" s="84" t="b">
        <v>0</v>
      </c>
      <c r="F198" s="84" t="b">
        <v>0</v>
      </c>
      <c r="G198" s="84" t="b">
        <v>0</v>
      </c>
    </row>
    <row r="199" spans="1:7" ht="15">
      <c r="A199" s="84" t="s">
        <v>3097</v>
      </c>
      <c r="B199" s="84">
        <v>2</v>
      </c>
      <c r="C199" s="123">
        <v>0.00256387581653177</v>
      </c>
      <c r="D199" s="84" t="s">
        <v>3156</v>
      </c>
      <c r="E199" s="84" t="b">
        <v>0</v>
      </c>
      <c r="F199" s="84" t="b">
        <v>0</v>
      </c>
      <c r="G199" s="84" t="b">
        <v>0</v>
      </c>
    </row>
    <row r="200" spans="1:7" ht="15">
      <c r="A200" s="84" t="s">
        <v>3098</v>
      </c>
      <c r="B200" s="84">
        <v>2</v>
      </c>
      <c r="C200" s="123">
        <v>0.002224495889063922</v>
      </c>
      <c r="D200" s="84" t="s">
        <v>3156</v>
      </c>
      <c r="E200" s="84" t="b">
        <v>0</v>
      </c>
      <c r="F200" s="84" t="b">
        <v>0</v>
      </c>
      <c r="G200" s="84" t="b">
        <v>0</v>
      </c>
    </row>
    <row r="201" spans="1:7" ht="15">
      <c r="A201" s="84" t="s">
        <v>3099</v>
      </c>
      <c r="B201" s="84">
        <v>2</v>
      </c>
      <c r="C201" s="123">
        <v>0.002224495889063922</v>
      </c>
      <c r="D201" s="84" t="s">
        <v>3156</v>
      </c>
      <c r="E201" s="84" t="b">
        <v>0</v>
      </c>
      <c r="F201" s="84" t="b">
        <v>0</v>
      </c>
      <c r="G201" s="84" t="b">
        <v>0</v>
      </c>
    </row>
    <row r="202" spans="1:7" ht="15">
      <c r="A202" s="84" t="s">
        <v>3100</v>
      </c>
      <c r="B202" s="84">
        <v>2</v>
      </c>
      <c r="C202" s="123">
        <v>0.002224495889063922</v>
      </c>
      <c r="D202" s="84" t="s">
        <v>3156</v>
      </c>
      <c r="E202" s="84" t="b">
        <v>0</v>
      </c>
      <c r="F202" s="84" t="b">
        <v>0</v>
      </c>
      <c r="G202" s="84" t="b">
        <v>0</v>
      </c>
    </row>
    <row r="203" spans="1:7" ht="15">
      <c r="A203" s="84" t="s">
        <v>3101</v>
      </c>
      <c r="B203" s="84">
        <v>2</v>
      </c>
      <c r="C203" s="123">
        <v>0.002224495889063922</v>
      </c>
      <c r="D203" s="84" t="s">
        <v>3156</v>
      </c>
      <c r="E203" s="84" t="b">
        <v>0</v>
      </c>
      <c r="F203" s="84" t="b">
        <v>0</v>
      </c>
      <c r="G203" s="84" t="b">
        <v>0</v>
      </c>
    </row>
    <row r="204" spans="1:7" ht="15">
      <c r="A204" s="84" t="s">
        <v>3102</v>
      </c>
      <c r="B204" s="84">
        <v>2</v>
      </c>
      <c r="C204" s="123">
        <v>0.002224495889063922</v>
      </c>
      <c r="D204" s="84" t="s">
        <v>3156</v>
      </c>
      <c r="E204" s="84" t="b">
        <v>0</v>
      </c>
      <c r="F204" s="84" t="b">
        <v>0</v>
      </c>
      <c r="G204" s="84" t="b">
        <v>0</v>
      </c>
    </row>
    <row r="205" spans="1:7" ht="15">
      <c r="A205" s="84" t="s">
        <v>3103</v>
      </c>
      <c r="B205" s="84">
        <v>2</v>
      </c>
      <c r="C205" s="123">
        <v>0.002224495889063922</v>
      </c>
      <c r="D205" s="84" t="s">
        <v>3156</v>
      </c>
      <c r="E205" s="84" t="b">
        <v>0</v>
      </c>
      <c r="F205" s="84" t="b">
        <v>0</v>
      </c>
      <c r="G205" s="84" t="b">
        <v>0</v>
      </c>
    </row>
    <row r="206" spans="1:7" ht="15">
      <c r="A206" s="84" t="s">
        <v>3104</v>
      </c>
      <c r="B206" s="84">
        <v>2</v>
      </c>
      <c r="C206" s="123">
        <v>0.002224495889063922</v>
      </c>
      <c r="D206" s="84" t="s">
        <v>3156</v>
      </c>
      <c r="E206" s="84" t="b">
        <v>0</v>
      </c>
      <c r="F206" s="84" t="b">
        <v>0</v>
      </c>
      <c r="G206" s="84" t="b">
        <v>0</v>
      </c>
    </row>
    <row r="207" spans="1:7" ht="15">
      <c r="A207" s="84" t="s">
        <v>3105</v>
      </c>
      <c r="B207" s="84">
        <v>2</v>
      </c>
      <c r="C207" s="123">
        <v>0.002224495889063922</v>
      </c>
      <c r="D207" s="84" t="s">
        <v>3156</v>
      </c>
      <c r="E207" s="84" t="b">
        <v>0</v>
      </c>
      <c r="F207" s="84" t="b">
        <v>0</v>
      </c>
      <c r="G207" s="84" t="b">
        <v>0</v>
      </c>
    </row>
    <row r="208" spans="1:7" ht="15">
      <c r="A208" s="84" t="s">
        <v>265</v>
      </c>
      <c r="B208" s="84">
        <v>2</v>
      </c>
      <c r="C208" s="123">
        <v>0.002224495889063922</v>
      </c>
      <c r="D208" s="84" t="s">
        <v>3156</v>
      </c>
      <c r="E208" s="84" t="b">
        <v>0</v>
      </c>
      <c r="F208" s="84" t="b">
        <v>0</v>
      </c>
      <c r="G208" s="84" t="b">
        <v>0</v>
      </c>
    </row>
    <row r="209" spans="1:7" ht="15">
      <c r="A209" s="84" t="s">
        <v>3106</v>
      </c>
      <c r="B209" s="84">
        <v>2</v>
      </c>
      <c r="C209" s="123">
        <v>0.002224495889063922</v>
      </c>
      <c r="D209" s="84" t="s">
        <v>3156</v>
      </c>
      <c r="E209" s="84" t="b">
        <v>0</v>
      </c>
      <c r="F209" s="84" t="b">
        <v>0</v>
      </c>
      <c r="G209" s="84" t="b">
        <v>0</v>
      </c>
    </row>
    <row r="210" spans="1:7" ht="15">
      <c r="A210" s="84" t="s">
        <v>3107</v>
      </c>
      <c r="B210" s="84">
        <v>2</v>
      </c>
      <c r="C210" s="123">
        <v>0.002224495889063922</v>
      </c>
      <c r="D210" s="84" t="s">
        <v>3156</v>
      </c>
      <c r="E210" s="84" t="b">
        <v>0</v>
      </c>
      <c r="F210" s="84" t="b">
        <v>0</v>
      </c>
      <c r="G210" s="84" t="b">
        <v>0</v>
      </c>
    </row>
    <row r="211" spans="1:7" ht="15">
      <c r="A211" s="84" t="s">
        <v>3108</v>
      </c>
      <c r="B211" s="84">
        <v>2</v>
      </c>
      <c r="C211" s="123">
        <v>0.002224495889063922</v>
      </c>
      <c r="D211" s="84" t="s">
        <v>3156</v>
      </c>
      <c r="E211" s="84" t="b">
        <v>0</v>
      </c>
      <c r="F211" s="84" t="b">
        <v>0</v>
      </c>
      <c r="G211" s="84" t="b">
        <v>0</v>
      </c>
    </row>
    <row r="212" spans="1:7" ht="15">
      <c r="A212" s="84" t="s">
        <v>3109</v>
      </c>
      <c r="B212" s="84">
        <v>2</v>
      </c>
      <c r="C212" s="123">
        <v>0.002224495889063922</v>
      </c>
      <c r="D212" s="84" t="s">
        <v>3156</v>
      </c>
      <c r="E212" s="84" t="b">
        <v>0</v>
      </c>
      <c r="F212" s="84" t="b">
        <v>0</v>
      </c>
      <c r="G212" s="84" t="b">
        <v>0</v>
      </c>
    </row>
    <row r="213" spans="1:7" ht="15">
      <c r="A213" s="84" t="s">
        <v>3110</v>
      </c>
      <c r="B213" s="84">
        <v>2</v>
      </c>
      <c r="C213" s="123">
        <v>0.002224495889063922</v>
      </c>
      <c r="D213" s="84" t="s">
        <v>3156</v>
      </c>
      <c r="E213" s="84" t="b">
        <v>0</v>
      </c>
      <c r="F213" s="84" t="b">
        <v>0</v>
      </c>
      <c r="G213" s="84" t="b">
        <v>0</v>
      </c>
    </row>
    <row r="214" spans="1:7" ht="15">
      <c r="A214" s="84" t="s">
        <v>3111</v>
      </c>
      <c r="B214" s="84">
        <v>2</v>
      </c>
      <c r="C214" s="123">
        <v>0.002224495889063922</v>
      </c>
      <c r="D214" s="84" t="s">
        <v>3156</v>
      </c>
      <c r="E214" s="84" t="b">
        <v>0</v>
      </c>
      <c r="F214" s="84" t="b">
        <v>0</v>
      </c>
      <c r="G214" s="84" t="b">
        <v>0</v>
      </c>
    </row>
    <row r="215" spans="1:7" ht="15">
      <c r="A215" s="84" t="s">
        <v>3112</v>
      </c>
      <c r="B215" s="84">
        <v>2</v>
      </c>
      <c r="C215" s="123">
        <v>0.002224495889063922</v>
      </c>
      <c r="D215" s="84" t="s">
        <v>3156</v>
      </c>
      <c r="E215" s="84" t="b">
        <v>0</v>
      </c>
      <c r="F215" s="84" t="b">
        <v>0</v>
      </c>
      <c r="G215" s="84" t="b">
        <v>0</v>
      </c>
    </row>
    <row r="216" spans="1:7" ht="15">
      <c r="A216" s="84" t="s">
        <v>3113</v>
      </c>
      <c r="B216" s="84">
        <v>2</v>
      </c>
      <c r="C216" s="123">
        <v>0.002224495889063922</v>
      </c>
      <c r="D216" s="84" t="s">
        <v>3156</v>
      </c>
      <c r="E216" s="84" t="b">
        <v>0</v>
      </c>
      <c r="F216" s="84" t="b">
        <v>0</v>
      </c>
      <c r="G216" s="84" t="b">
        <v>0</v>
      </c>
    </row>
    <row r="217" spans="1:7" ht="15">
      <c r="A217" s="84" t="s">
        <v>2475</v>
      </c>
      <c r="B217" s="84">
        <v>2</v>
      </c>
      <c r="C217" s="123">
        <v>0.002224495889063922</v>
      </c>
      <c r="D217" s="84" t="s">
        <v>3156</v>
      </c>
      <c r="E217" s="84" t="b">
        <v>0</v>
      </c>
      <c r="F217" s="84" t="b">
        <v>0</v>
      </c>
      <c r="G217" s="84" t="b">
        <v>0</v>
      </c>
    </row>
    <row r="218" spans="1:7" ht="15">
      <c r="A218" s="84" t="s">
        <v>3114</v>
      </c>
      <c r="B218" s="84">
        <v>2</v>
      </c>
      <c r="C218" s="123">
        <v>0.002224495889063922</v>
      </c>
      <c r="D218" s="84" t="s">
        <v>3156</v>
      </c>
      <c r="E218" s="84" t="b">
        <v>0</v>
      </c>
      <c r="F218" s="84" t="b">
        <v>0</v>
      </c>
      <c r="G218" s="84" t="b">
        <v>0</v>
      </c>
    </row>
    <row r="219" spans="1:7" ht="15">
      <c r="A219" s="84" t="s">
        <v>3115</v>
      </c>
      <c r="B219" s="84">
        <v>2</v>
      </c>
      <c r="C219" s="123">
        <v>0.002224495889063922</v>
      </c>
      <c r="D219" s="84" t="s">
        <v>3156</v>
      </c>
      <c r="E219" s="84" t="b">
        <v>0</v>
      </c>
      <c r="F219" s="84" t="b">
        <v>0</v>
      </c>
      <c r="G219" s="84" t="b">
        <v>0</v>
      </c>
    </row>
    <row r="220" spans="1:7" ht="15">
      <c r="A220" s="84" t="s">
        <v>3116</v>
      </c>
      <c r="B220" s="84">
        <v>2</v>
      </c>
      <c r="C220" s="123">
        <v>0.002224495889063922</v>
      </c>
      <c r="D220" s="84" t="s">
        <v>3156</v>
      </c>
      <c r="E220" s="84" t="b">
        <v>0</v>
      </c>
      <c r="F220" s="84" t="b">
        <v>0</v>
      </c>
      <c r="G220" s="84" t="b">
        <v>0</v>
      </c>
    </row>
    <row r="221" spans="1:7" ht="15">
      <c r="A221" s="84" t="s">
        <v>3117</v>
      </c>
      <c r="B221" s="84">
        <v>2</v>
      </c>
      <c r="C221" s="123">
        <v>0.002224495889063922</v>
      </c>
      <c r="D221" s="84" t="s">
        <v>3156</v>
      </c>
      <c r="E221" s="84" t="b">
        <v>0</v>
      </c>
      <c r="F221" s="84" t="b">
        <v>0</v>
      </c>
      <c r="G221" s="84" t="b">
        <v>0</v>
      </c>
    </row>
    <row r="222" spans="1:7" ht="15">
      <c r="A222" s="84" t="s">
        <v>3118</v>
      </c>
      <c r="B222" s="84">
        <v>2</v>
      </c>
      <c r="C222" s="123">
        <v>0.00256387581653177</v>
      </c>
      <c r="D222" s="84" t="s">
        <v>3156</v>
      </c>
      <c r="E222" s="84" t="b">
        <v>0</v>
      </c>
      <c r="F222" s="84" t="b">
        <v>0</v>
      </c>
      <c r="G222" s="84" t="b">
        <v>0</v>
      </c>
    </row>
    <row r="223" spans="1:7" ht="15">
      <c r="A223" s="84" t="s">
        <v>3119</v>
      </c>
      <c r="B223" s="84">
        <v>2</v>
      </c>
      <c r="C223" s="123">
        <v>0.002224495889063922</v>
      </c>
      <c r="D223" s="84" t="s">
        <v>3156</v>
      </c>
      <c r="E223" s="84" t="b">
        <v>0</v>
      </c>
      <c r="F223" s="84" t="b">
        <v>0</v>
      </c>
      <c r="G223" s="84" t="b">
        <v>0</v>
      </c>
    </row>
    <row r="224" spans="1:7" ht="15">
      <c r="A224" s="84" t="s">
        <v>3120</v>
      </c>
      <c r="B224" s="84">
        <v>2</v>
      </c>
      <c r="C224" s="123">
        <v>0.002224495889063922</v>
      </c>
      <c r="D224" s="84" t="s">
        <v>3156</v>
      </c>
      <c r="E224" s="84" t="b">
        <v>0</v>
      </c>
      <c r="F224" s="84" t="b">
        <v>0</v>
      </c>
      <c r="G224" s="84" t="b">
        <v>0</v>
      </c>
    </row>
    <row r="225" spans="1:7" ht="15">
      <c r="A225" s="84" t="s">
        <v>3121</v>
      </c>
      <c r="B225" s="84">
        <v>2</v>
      </c>
      <c r="C225" s="123">
        <v>0.002224495889063922</v>
      </c>
      <c r="D225" s="84" t="s">
        <v>3156</v>
      </c>
      <c r="E225" s="84" t="b">
        <v>0</v>
      </c>
      <c r="F225" s="84" t="b">
        <v>0</v>
      </c>
      <c r="G225" s="84" t="b">
        <v>0</v>
      </c>
    </row>
    <row r="226" spans="1:7" ht="15">
      <c r="A226" s="84" t="s">
        <v>3122</v>
      </c>
      <c r="B226" s="84">
        <v>2</v>
      </c>
      <c r="C226" s="123">
        <v>0.002224495889063922</v>
      </c>
      <c r="D226" s="84" t="s">
        <v>3156</v>
      </c>
      <c r="E226" s="84" t="b">
        <v>0</v>
      </c>
      <c r="F226" s="84" t="b">
        <v>0</v>
      </c>
      <c r="G226" s="84" t="b">
        <v>0</v>
      </c>
    </row>
    <row r="227" spans="1:7" ht="15">
      <c r="A227" s="84" t="s">
        <v>3123</v>
      </c>
      <c r="B227" s="84">
        <v>2</v>
      </c>
      <c r="C227" s="123">
        <v>0.002224495889063922</v>
      </c>
      <c r="D227" s="84" t="s">
        <v>3156</v>
      </c>
      <c r="E227" s="84" t="b">
        <v>0</v>
      </c>
      <c r="F227" s="84" t="b">
        <v>0</v>
      </c>
      <c r="G227" s="84" t="b">
        <v>0</v>
      </c>
    </row>
    <row r="228" spans="1:7" ht="15">
      <c r="A228" s="84" t="s">
        <v>3124</v>
      </c>
      <c r="B228" s="84">
        <v>2</v>
      </c>
      <c r="C228" s="123">
        <v>0.002224495889063922</v>
      </c>
      <c r="D228" s="84" t="s">
        <v>3156</v>
      </c>
      <c r="E228" s="84" t="b">
        <v>0</v>
      </c>
      <c r="F228" s="84" t="b">
        <v>0</v>
      </c>
      <c r="G228" s="84" t="b">
        <v>0</v>
      </c>
    </row>
    <row r="229" spans="1:7" ht="15">
      <c r="A229" s="84" t="s">
        <v>3125</v>
      </c>
      <c r="B229" s="84">
        <v>2</v>
      </c>
      <c r="C229" s="123">
        <v>0.002224495889063922</v>
      </c>
      <c r="D229" s="84" t="s">
        <v>3156</v>
      </c>
      <c r="E229" s="84" t="b">
        <v>0</v>
      </c>
      <c r="F229" s="84" t="b">
        <v>0</v>
      </c>
      <c r="G229" s="84" t="b">
        <v>0</v>
      </c>
    </row>
    <row r="230" spans="1:7" ht="15">
      <c r="A230" s="84" t="s">
        <v>3126</v>
      </c>
      <c r="B230" s="84">
        <v>2</v>
      </c>
      <c r="C230" s="123">
        <v>0.002224495889063922</v>
      </c>
      <c r="D230" s="84" t="s">
        <v>3156</v>
      </c>
      <c r="E230" s="84" t="b">
        <v>0</v>
      </c>
      <c r="F230" s="84" t="b">
        <v>0</v>
      </c>
      <c r="G230" s="84" t="b">
        <v>0</v>
      </c>
    </row>
    <row r="231" spans="1:7" ht="15">
      <c r="A231" s="84" t="s">
        <v>348</v>
      </c>
      <c r="B231" s="84">
        <v>2</v>
      </c>
      <c r="C231" s="123">
        <v>0.002224495889063922</v>
      </c>
      <c r="D231" s="84" t="s">
        <v>3156</v>
      </c>
      <c r="E231" s="84" t="b">
        <v>0</v>
      </c>
      <c r="F231" s="84" t="b">
        <v>0</v>
      </c>
      <c r="G231" s="84" t="b">
        <v>0</v>
      </c>
    </row>
    <row r="232" spans="1:7" ht="15">
      <c r="A232" s="84" t="s">
        <v>3127</v>
      </c>
      <c r="B232" s="84">
        <v>2</v>
      </c>
      <c r="C232" s="123">
        <v>0.002224495889063922</v>
      </c>
      <c r="D232" s="84" t="s">
        <v>3156</v>
      </c>
      <c r="E232" s="84" t="b">
        <v>0</v>
      </c>
      <c r="F232" s="84" t="b">
        <v>0</v>
      </c>
      <c r="G232" s="84" t="b">
        <v>0</v>
      </c>
    </row>
    <row r="233" spans="1:7" ht="15">
      <c r="A233" s="84" t="s">
        <v>3128</v>
      </c>
      <c r="B233" s="84">
        <v>2</v>
      </c>
      <c r="C233" s="123">
        <v>0.002224495889063922</v>
      </c>
      <c r="D233" s="84" t="s">
        <v>3156</v>
      </c>
      <c r="E233" s="84" t="b">
        <v>0</v>
      </c>
      <c r="F233" s="84" t="b">
        <v>0</v>
      </c>
      <c r="G233" s="84" t="b">
        <v>0</v>
      </c>
    </row>
    <row r="234" spans="1:7" ht="15">
      <c r="A234" s="84" t="s">
        <v>2462</v>
      </c>
      <c r="B234" s="84">
        <v>2</v>
      </c>
      <c r="C234" s="123">
        <v>0.002224495889063922</v>
      </c>
      <c r="D234" s="84" t="s">
        <v>3156</v>
      </c>
      <c r="E234" s="84" t="b">
        <v>0</v>
      </c>
      <c r="F234" s="84" t="b">
        <v>0</v>
      </c>
      <c r="G234" s="84" t="b">
        <v>0</v>
      </c>
    </row>
    <row r="235" spans="1:7" ht="15">
      <c r="A235" s="84" t="s">
        <v>343</v>
      </c>
      <c r="B235" s="84">
        <v>2</v>
      </c>
      <c r="C235" s="123">
        <v>0.002224495889063922</v>
      </c>
      <c r="D235" s="84" t="s">
        <v>3156</v>
      </c>
      <c r="E235" s="84" t="b">
        <v>0</v>
      </c>
      <c r="F235" s="84" t="b">
        <v>0</v>
      </c>
      <c r="G235" s="84" t="b">
        <v>0</v>
      </c>
    </row>
    <row r="236" spans="1:7" ht="15">
      <c r="A236" s="84" t="s">
        <v>346</v>
      </c>
      <c r="B236" s="84">
        <v>2</v>
      </c>
      <c r="C236" s="123">
        <v>0.002224495889063922</v>
      </c>
      <c r="D236" s="84" t="s">
        <v>3156</v>
      </c>
      <c r="E236" s="84" t="b">
        <v>0</v>
      </c>
      <c r="F236" s="84" t="b">
        <v>0</v>
      </c>
      <c r="G236" s="84" t="b">
        <v>0</v>
      </c>
    </row>
    <row r="237" spans="1:7" ht="15">
      <c r="A237" s="84" t="s">
        <v>345</v>
      </c>
      <c r="B237" s="84">
        <v>2</v>
      </c>
      <c r="C237" s="123">
        <v>0.002224495889063922</v>
      </c>
      <c r="D237" s="84" t="s">
        <v>3156</v>
      </c>
      <c r="E237" s="84" t="b">
        <v>0</v>
      </c>
      <c r="F237" s="84" t="b">
        <v>0</v>
      </c>
      <c r="G237" s="84" t="b">
        <v>0</v>
      </c>
    </row>
    <row r="238" spans="1:7" ht="15">
      <c r="A238" s="84" t="s">
        <v>3129</v>
      </c>
      <c r="B238" s="84">
        <v>2</v>
      </c>
      <c r="C238" s="123">
        <v>0.002224495889063922</v>
      </c>
      <c r="D238" s="84" t="s">
        <v>3156</v>
      </c>
      <c r="E238" s="84" t="b">
        <v>0</v>
      </c>
      <c r="F238" s="84" t="b">
        <v>0</v>
      </c>
      <c r="G238" s="84" t="b">
        <v>0</v>
      </c>
    </row>
    <row r="239" spans="1:7" ht="15">
      <c r="A239" s="84" t="s">
        <v>3130</v>
      </c>
      <c r="B239" s="84">
        <v>2</v>
      </c>
      <c r="C239" s="123">
        <v>0.002224495889063922</v>
      </c>
      <c r="D239" s="84" t="s">
        <v>3156</v>
      </c>
      <c r="E239" s="84" t="b">
        <v>0</v>
      </c>
      <c r="F239" s="84" t="b">
        <v>0</v>
      </c>
      <c r="G239" s="84" t="b">
        <v>0</v>
      </c>
    </row>
    <row r="240" spans="1:7" ht="15">
      <c r="A240" s="84" t="s">
        <v>3131</v>
      </c>
      <c r="B240" s="84">
        <v>2</v>
      </c>
      <c r="C240" s="123">
        <v>0.002224495889063922</v>
      </c>
      <c r="D240" s="84" t="s">
        <v>3156</v>
      </c>
      <c r="E240" s="84" t="b">
        <v>0</v>
      </c>
      <c r="F240" s="84" t="b">
        <v>0</v>
      </c>
      <c r="G240" s="84" t="b">
        <v>0</v>
      </c>
    </row>
    <row r="241" spans="1:7" ht="15">
      <c r="A241" s="84" t="s">
        <v>3132</v>
      </c>
      <c r="B241" s="84">
        <v>2</v>
      </c>
      <c r="C241" s="123">
        <v>0.002224495889063922</v>
      </c>
      <c r="D241" s="84" t="s">
        <v>3156</v>
      </c>
      <c r="E241" s="84" t="b">
        <v>0</v>
      </c>
      <c r="F241" s="84" t="b">
        <v>0</v>
      </c>
      <c r="G241" s="84" t="b">
        <v>0</v>
      </c>
    </row>
    <row r="242" spans="1:7" ht="15">
      <c r="A242" s="84" t="s">
        <v>3133</v>
      </c>
      <c r="B242" s="84">
        <v>2</v>
      </c>
      <c r="C242" s="123">
        <v>0.002224495889063922</v>
      </c>
      <c r="D242" s="84" t="s">
        <v>3156</v>
      </c>
      <c r="E242" s="84" t="b">
        <v>0</v>
      </c>
      <c r="F242" s="84" t="b">
        <v>0</v>
      </c>
      <c r="G242" s="84" t="b">
        <v>0</v>
      </c>
    </row>
    <row r="243" spans="1:7" ht="15">
      <c r="A243" s="84" t="s">
        <v>333</v>
      </c>
      <c r="B243" s="84">
        <v>2</v>
      </c>
      <c r="C243" s="123">
        <v>0.002224495889063922</v>
      </c>
      <c r="D243" s="84" t="s">
        <v>3156</v>
      </c>
      <c r="E243" s="84" t="b">
        <v>0</v>
      </c>
      <c r="F243" s="84" t="b">
        <v>0</v>
      </c>
      <c r="G243" s="84" t="b">
        <v>0</v>
      </c>
    </row>
    <row r="244" spans="1:7" ht="15">
      <c r="A244" s="84" t="s">
        <v>3134</v>
      </c>
      <c r="B244" s="84">
        <v>2</v>
      </c>
      <c r="C244" s="123">
        <v>0.002224495889063922</v>
      </c>
      <c r="D244" s="84" t="s">
        <v>3156</v>
      </c>
      <c r="E244" s="84" t="b">
        <v>0</v>
      </c>
      <c r="F244" s="84" t="b">
        <v>0</v>
      </c>
      <c r="G244" s="84" t="b">
        <v>0</v>
      </c>
    </row>
    <row r="245" spans="1:7" ht="15">
      <c r="A245" s="84" t="s">
        <v>3135</v>
      </c>
      <c r="B245" s="84">
        <v>2</v>
      </c>
      <c r="C245" s="123">
        <v>0.002224495889063922</v>
      </c>
      <c r="D245" s="84" t="s">
        <v>3156</v>
      </c>
      <c r="E245" s="84" t="b">
        <v>0</v>
      </c>
      <c r="F245" s="84" t="b">
        <v>0</v>
      </c>
      <c r="G245" s="84" t="b">
        <v>0</v>
      </c>
    </row>
    <row r="246" spans="1:7" ht="15">
      <c r="A246" s="84" t="s">
        <v>3136</v>
      </c>
      <c r="B246" s="84">
        <v>2</v>
      </c>
      <c r="C246" s="123">
        <v>0.00256387581653177</v>
      </c>
      <c r="D246" s="84" t="s">
        <v>3156</v>
      </c>
      <c r="E246" s="84" t="b">
        <v>0</v>
      </c>
      <c r="F246" s="84" t="b">
        <v>0</v>
      </c>
      <c r="G246" s="84" t="b">
        <v>0</v>
      </c>
    </row>
    <row r="247" spans="1:7" ht="15">
      <c r="A247" s="84" t="s">
        <v>3137</v>
      </c>
      <c r="B247" s="84">
        <v>2</v>
      </c>
      <c r="C247" s="123">
        <v>0.002224495889063922</v>
      </c>
      <c r="D247" s="84" t="s">
        <v>3156</v>
      </c>
      <c r="E247" s="84" t="b">
        <v>0</v>
      </c>
      <c r="F247" s="84" t="b">
        <v>0</v>
      </c>
      <c r="G247" s="84" t="b">
        <v>0</v>
      </c>
    </row>
    <row r="248" spans="1:7" ht="15">
      <c r="A248" s="84" t="s">
        <v>3138</v>
      </c>
      <c r="B248" s="84">
        <v>2</v>
      </c>
      <c r="C248" s="123">
        <v>0.002224495889063922</v>
      </c>
      <c r="D248" s="84" t="s">
        <v>3156</v>
      </c>
      <c r="E248" s="84" t="b">
        <v>0</v>
      </c>
      <c r="F248" s="84" t="b">
        <v>0</v>
      </c>
      <c r="G248" s="84" t="b">
        <v>0</v>
      </c>
    </row>
    <row r="249" spans="1:7" ht="15">
      <c r="A249" s="84" t="s">
        <v>3139</v>
      </c>
      <c r="B249" s="84">
        <v>2</v>
      </c>
      <c r="C249" s="123">
        <v>0.002224495889063922</v>
      </c>
      <c r="D249" s="84" t="s">
        <v>3156</v>
      </c>
      <c r="E249" s="84" t="b">
        <v>0</v>
      </c>
      <c r="F249" s="84" t="b">
        <v>0</v>
      </c>
      <c r="G249" s="84" t="b">
        <v>0</v>
      </c>
    </row>
    <row r="250" spans="1:7" ht="15">
      <c r="A250" s="84" t="s">
        <v>3140</v>
      </c>
      <c r="B250" s="84">
        <v>2</v>
      </c>
      <c r="C250" s="123">
        <v>0.002224495889063922</v>
      </c>
      <c r="D250" s="84" t="s">
        <v>3156</v>
      </c>
      <c r="E250" s="84" t="b">
        <v>0</v>
      </c>
      <c r="F250" s="84" t="b">
        <v>0</v>
      </c>
      <c r="G250" s="84" t="b">
        <v>0</v>
      </c>
    </row>
    <row r="251" spans="1:7" ht="15">
      <c r="A251" s="84" t="s">
        <v>3141</v>
      </c>
      <c r="B251" s="84">
        <v>2</v>
      </c>
      <c r="C251" s="123">
        <v>0.002224495889063922</v>
      </c>
      <c r="D251" s="84" t="s">
        <v>3156</v>
      </c>
      <c r="E251" s="84" t="b">
        <v>0</v>
      </c>
      <c r="F251" s="84" t="b">
        <v>0</v>
      </c>
      <c r="G251" s="84" t="b">
        <v>0</v>
      </c>
    </row>
    <row r="252" spans="1:7" ht="15">
      <c r="A252" s="84" t="s">
        <v>3142</v>
      </c>
      <c r="B252" s="84">
        <v>2</v>
      </c>
      <c r="C252" s="123">
        <v>0.002224495889063922</v>
      </c>
      <c r="D252" s="84" t="s">
        <v>3156</v>
      </c>
      <c r="E252" s="84" t="b">
        <v>0</v>
      </c>
      <c r="F252" s="84" t="b">
        <v>0</v>
      </c>
      <c r="G252" s="84" t="b">
        <v>0</v>
      </c>
    </row>
    <row r="253" spans="1:7" ht="15">
      <c r="A253" s="84" t="s">
        <v>3143</v>
      </c>
      <c r="B253" s="84">
        <v>2</v>
      </c>
      <c r="C253" s="123">
        <v>0.00256387581653177</v>
      </c>
      <c r="D253" s="84" t="s">
        <v>3156</v>
      </c>
      <c r="E253" s="84" t="b">
        <v>0</v>
      </c>
      <c r="F253" s="84" t="b">
        <v>0</v>
      </c>
      <c r="G253" s="84" t="b">
        <v>0</v>
      </c>
    </row>
    <row r="254" spans="1:7" ht="15">
      <c r="A254" s="84" t="s">
        <v>3144</v>
      </c>
      <c r="B254" s="84">
        <v>2</v>
      </c>
      <c r="C254" s="123">
        <v>0.002224495889063922</v>
      </c>
      <c r="D254" s="84" t="s">
        <v>3156</v>
      </c>
      <c r="E254" s="84" t="b">
        <v>0</v>
      </c>
      <c r="F254" s="84" t="b">
        <v>0</v>
      </c>
      <c r="G254" s="84" t="b">
        <v>0</v>
      </c>
    </row>
    <row r="255" spans="1:7" ht="15">
      <c r="A255" s="84" t="s">
        <v>3145</v>
      </c>
      <c r="B255" s="84">
        <v>2</v>
      </c>
      <c r="C255" s="123">
        <v>0.00256387581653177</v>
      </c>
      <c r="D255" s="84" t="s">
        <v>3156</v>
      </c>
      <c r="E255" s="84" t="b">
        <v>0</v>
      </c>
      <c r="F255" s="84" t="b">
        <v>0</v>
      </c>
      <c r="G255" s="84" t="b">
        <v>0</v>
      </c>
    </row>
    <row r="256" spans="1:7" ht="15">
      <c r="A256" s="84" t="s">
        <v>3146</v>
      </c>
      <c r="B256" s="84">
        <v>2</v>
      </c>
      <c r="C256" s="123">
        <v>0.00256387581653177</v>
      </c>
      <c r="D256" s="84" t="s">
        <v>3156</v>
      </c>
      <c r="E256" s="84" t="b">
        <v>0</v>
      </c>
      <c r="F256" s="84" t="b">
        <v>0</v>
      </c>
      <c r="G256" s="84" t="b">
        <v>0</v>
      </c>
    </row>
    <row r="257" spans="1:7" ht="15">
      <c r="A257" s="84" t="s">
        <v>3147</v>
      </c>
      <c r="B257" s="84">
        <v>2</v>
      </c>
      <c r="C257" s="123">
        <v>0.002224495889063922</v>
      </c>
      <c r="D257" s="84" t="s">
        <v>3156</v>
      </c>
      <c r="E257" s="84" t="b">
        <v>0</v>
      </c>
      <c r="F257" s="84" t="b">
        <v>0</v>
      </c>
      <c r="G257" s="84" t="b">
        <v>0</v>
      </c>
    </row>
    <row r="258" spans="1:7" ht="15">
      <c r="A258" s="84" t="s">
        <v>3148</v>
      </c>
      <c r="B258" s="84">
        <v>2</v>
      </c>
      <c r="C258" s="123">
        <v>0.002224495889063922</v>
      </c>
      <c r="D258" s="84" t="s">
        <v>3156</v>
      </c>
      <c r="E258" s="84" t="b">
        <v>0</v>
      </c>
      <c r="F258" s="84" t="b">
        <v>0</v>
      </c>
      <c r="G258" s="84" t="b">
        <v>0</v>
      </c>
    </row>
    <row r="259" spans="1:7" ht="15">
      <c r="A259" s="84" t="s">
        <v>3149</v>
      </c>
      <c r="B259" s="84">
        <v>2</v>
      </c>
      <c r="C259" s="123">
        <v>0.002224495889063922</v>
      </c>
      <c r="D259" s="84" t="s">
        <v>3156</v>
      </c>
      <c r="E259" s="84" t="b">
        <v>0</v>
      </c>
      <c r="F259" s="84" t="b">
        <v>0</v>
      </c>
      <c r="G259" s="84" t="b">
        <v>0</v>
      </c>
    </row>
    <row r="260" spans="1:7" ht="15">
      <c r="A260" s="84" t="s">
        <v>3150</v>
      </c>
      <c r="B260" s="84">
        <v>2</v>
      </c>
      <c r="C260" s="123">
        <v>0.002224495889063922</v>
      </c>
      <c r="D260" s="84" t="s">
        <v>3156</v>
      </c>
      <c r="E260" s="84" t="b">
        <v>0</v>
      </c>
      <c r="F260" s="84" t="b">
        <v>0</v>
      </c>
      <c r="G260" s="84" t="b">
        <v>0</v>
      </c>
    </row>
    <row r="261" spans="1:7" ht="15">
      <c r="A261" s="84" t="s">
        <v>3151</v>
      </c>
      <c r="B261" s="84">
        <v>2</v>
      </c>
      <c r="C261" s="123">
        <v>0.002224495889063922</v>
      </c>
      <c r="D261" s="84" t="s">
        <v>3156</v>
      </c>
      <c r="E261" s="84" t="b">
        <v>0</v>
      </c>
      <c r="F261" s="84" t="b">
        <v>0</v>
      </c>
      <c r="G261" s="84" t="b">
        <v>0</v>
      </c>
    </row>
    <row r="262" spans="1:7" ht="15">
      <c r="A262" s="84" t="s">
        <v>3152</v>
      </c>
      <c r="B262" s="84">
        <v>2</v>
      </c>
      <c r="C262" s="123">
        <v>0.002224495889063922</v>
      </c>
      <c r="D262" s="84" t="s">
        <v>3156</v>
      </c>
      <c r="E262" s="84" t="b">
        <v>0</v>
      </c>
      <c r="F262" s="84" t="b">
        <v>0</v>
      </c>
      <c r="G262" s="84" t="b">
        <v>0</v>
      </c>
    </row>
    <row r="263" spans="1:7" ht="15">
      <c r="A263" s="84" t="s">
        <v>332</v>
      </c>
      <c r="B263" s="84">
        <v>2</v>
      </c>
      <c r="C263" s="123">
        <v>0.00256387581653177</v>
      </c>
      <c r="D263" s="84" t="s">
        <v>3156</v>
      </c>
      <c r="E263" s="84" t="b">
        <v>0</v>
      </c>
      <c r="F263" s="84" t="b">
        <v>0</v>
      </c>
      <c r="G263" s="84" t="b">
        <v>0</v>
      </c>
    </row>
    <row r="264" spans="1:7" ht="15">
      <c r="A264" s="84" t="s">
        <v>298</v>
      </c>
      <c r="B264" s="84">
        <v>2</v>
      </c>
      <c r="C264" s="123">
        <v>0.00256387581653177</v>
      </c>
      <c r="D264" s="84" t="s">
        <v>3156</v>
      </c>
      <c r="E264" s="84" t="b">
        <v>0</v>
      </c>
      <c r="F264" s="84" t="b">
        <v>0</v>
      </c>
      <c r="G264" s="84" t="b">
        <v>0</v>
      </c>
    </row>
    <row r="265" spans="1:7" ht="15">
      <c r="A265" s="84" t="s">
        <v>3153</v>
      </c>
      <c r="B265" s="84">
        <v>2</v>
      </c>
      <c r="C265" s="123">
        <v>0.002224495889063922</v>
      </c>
      <c r="D265" s="84" t="s">
        <v>3156</v>
      </c>
      <c r="E265" s="84" t="b">
        <v>1</v>
      </c>
      <c r="F265" s="84" t="b">
        <v>0</v>
      </c>
      <c r="G265" s="84" t="b">
        <v>0</v>
      </c>
    </row>
    <row r="266" spans="1:7" ht="15">
      <c r="A266" s="84" t="s">
        <v>2503</v>
      </c>
      <c r="B266" s="84">
        <v>69</v>
      </c>
      <c r="C266" s="123">
        <v>0</v>
      </c>
      <c r="D266" s="84" t="s">
        <v>2382</v>
      </c>
      <c r="E266" s="84" t="b">
        <v>0</v>
      </c>
      <c r="F266" s="84" t="b">
        <v>0</v>
      </c>
      <c r="G266" s="84" t="b">
        <v>0</v>
      </c>
    </row>
    <row r="267" spans="1:7" ht="15">
      <c r="A267" s="84" t="s">
        <v>2508</v>
      </c>
      <c r="B267" s="84">
        <v>11</v>
      </c>
      <c r="C267" s="123">
        <v>0.01775712644001889</v>
      </c>
      <c r="D267" s="84" t="s">
        <v>2382</v>
      </c>
      <c r="E267" s="84" t="b">
        <v>0</v>
      </c>
      <c r="F267" s="84" t="b">
        <v>0</v>
      </c>
      <c r="G267" s="84" t="b">
        <v>0</v>
      </c>
    </row>
    <row r="268" spans="1:7" ht="15">
      <c r="A268" s="84" t="s">
        <v>2505</v>
      </c>
      <c r="B268" s="84">
        <v>10</v>
      </c>
      <c r="C268" s="123">
        <v>0.016980750824640796</v>
      </c>
      <c r="D268" s="84" t="s">
        <v>2382</v>
      </c>
      <c r="E268" s="84" t="b">
        <v>0</v>
      </c>
      <c r="F268" s="84" t="b">
        <v>0</v>
      </c>
      <c r="G268" s="84" t="b">
        <v>0</v>
      </c>
    </row>
    <row r="269" spans="1:7" ht="15">
      <c r="A269" s="84" t="s">
        <v>2509</v>
      </c>
      <c r="B269" s="84">
        <v>7</v>
      </c>
      <c r="C269" s="123">
        <v>0.014081492621580951</v>
      </c>
      <c r="D269" s="84" t="s">
        <v>2382</v>
      </c>
      <c r="E269" s="84" t="b">
        <v>0</v>
      </c>
      <c r="F269" s="84" t="b">
        <v>0</v>
      </c>
      <c r="G269" s="84" t="b">
        <v>0</v>
      </c>
    </row>
    <row r="270" spans="1:7" ht="15">
      <c r="A270" s="84" t="s">
        <v>2510</v>
      </c>
      <c r="B270" s="84">
        <v>6</v>
      </c>
      <c r="C270" s="123">
        <v>0.012882969720894068</v>
      </c>
      <c r="D270" s="84" t="s">
        <v>2382</v>
      </c>
      <c r="E270" s="84" t="b">
        <v>0</v>
      </c>
      <c r="F270" s="84" t="b">
        <v>0</v>
      </c>
      <c r="G270" s="84" t="b">
        <v>0</v>
      </c>
    </row>
    <row r="271" spans="1:7" ht="15">
      <c r="A271" s="84" t="s">
        <v>2511</v>
      </c>
      <c r="B271" s="84">
        <v>5</v>
      </c>
      <c r="C271" s="123">
        <v>0.011537237716611705</v>
      </c>
      <c r="D271" s="84" t="s">
        <v>2382</v>
      </c>
      <c r="E271" s="84" t="b">
        <v>0</v>
      </c>
      <c r="F271" s="84" t="b">
        <v>0</v>
      </c>
      <c r="G271" s="84" t="b">
        <v>0</v>
      </c>
    </row>
    <row r="272" spans="1:7" ht="15">
      <c r="A272" s="84" t="s">
        <v>2512</v>
      </c>
      <c r="B272" s="84">
        <v>5</v>
      </c>
      <c r="C272" s="123">
        <v>0.011537237716611705</v>
      </c>
      <c r="D272" s="84" t="s">
        <v>2382</v>
      </c>
      <c r="E272" s="84" t="b">
        <v>0</v>
      </c>
      <c r="F272" s="84" t="b">
        <v>0</v>
      </c>
      <c r="G272" s="84" t="b">
        <v>0</v>
      </c>
    </row>
    <row r="273" spans="1:7" ht="15">
      <c r="A273" s="84" t="s">
        <v>2513</v>
      </c>
      <c r="B273" s="84">
        <v>5</v>
      </c>
      <c r="C273" s="123">
        <v>0.012518108293616326</v>
      </c>
      <c r="D273" s="84" t="s">
        <v>2382</v>
      </c>
      <c r="E273" s="84" t="b">
        <v>0</v>
      </c>
      <c r="F273" s="84" t="b">
        <v>0</v>
      </c>
      <c r="G273" s="84" t="b">
        <v>0</v>
      </c>
    </row>
    <row r="274" spans="1:7" ht="15">
      <c r="A274" s="84" t="s">
        <v>2504</v>
      </c>
      <c r="B274" s="84">
        <v>5</v>
      </c>
      <c r="C274" s="123">
        <v>0.011537237716611705</v>
      </c>
      <c r="D274" s="84" t="s">
        <v>2382</v>
      </c>
      <c r="E274" s="84" t="b">
        <v>0</v>
      </c>
      <c r="F274" s="84" t="b">
        <v>0</v>
      </c>
      <c r="G274" s="84" t="b">
        <v>0</v>
      </c>
    </row>
    <row r="275" spans="1:7" ht="15">
      <c r="A275" s="84" t="s">
        <v>338</v>
      </c>
      <c r="B275" s="84">
        <v>5</v>
      </c>
      <c r="C275" s="123">
        <v>0.012518108293616326</v>
      </c>
      <c r="D275" s="84" t="s">
        <v>2382</v>
      </c>
      <c r="E275" s="84" t="b">
        <v>0</v>
      </c>
      <c r="F275" s="84" t="b">
        <v>0</v>
      </c>
      <c r="G275" s="84" t="b">
        <v>0</v>
      </c>
    </row>
    <row r="276" spans="1:7" ht="15">
      <c r="A276" s="84" t="s">
        <v>2989</v>
      </c>
      <c r="B276" s="84">
        <v>4</v>
      </c>
      <c r="C276" s="123">
        <v>0.01001448663489306</v>
      </c>
      <c r="D276" s="84" t="s">
        <v>2382</v>
      </c>
      <c r="E276" s="84" t="b">
        <v>0</v>
      </c>
      <c r="F276" s="84" t="b">
        <v>0</v>
      </c>
      <c r="G276" s="84" t="b">
        <v>0</v>
      </c>
    </row>
    <row r="277" spans="1:7" ht="15">
      <c r="A277" s="84" t="s">
        <v>2990</v>
      </c>
      <c r="B277" s="84">
        <v>4</v>
      </c>
      <c r="C277" s="123">
        <v>0.01001448663489306</v>
      </c>
      <c r="D277" s="84" t="s">
        <v>2382</v>
      </c>
      <c r="E277" s="84" t="b">
        <v>0</v>
      </c>
      <c r="F277" s="84" t="b">
        <v>0</v>
      </c>
      <c r="G277" s="84" t="b">
        <v>0</v>
      </c>
    </row>
    <row r="278" spans="1:7" ht="15">
      <c r="A278" s="84" t="s">
        <v>2982</v>
      </c>
      <c r="B278" s="84">
        <v>4</v>
      </c>
      <c r="C278" s="123">
        <v>0.01001448663489306</v>
      </c>
      <c r="D278" s="84" t="s">
        <v>2382</v>
      </c>
      <c r="E278" s="84" t="b">
        <v>0</v>
      </c>
      <c r="F278" s="84" t="b">
        <v>0</v>
      </c>
      <c r="G278" s="84" t="b">
        <v>0</v>
      </c>
    </row>
    <row r="279" spans="1:7" ht="15">
      <c r="A279" s="84" t="s">
        <v>3005</v>
      </c>
      <c r="B279" s="84">
        <v>4</v>
      </c>
      <c r="C279" s="123">
        <v>0.01001448663489306</v>
      </c>
      <c r="D279" s="84" t="s">
        <v>2382</v>
      </c>
      <c r="E279" s="84" t="b">
        <v>0</v>
      </c>
      <c r="F279" s="84" t="b">
        <v>0</v>
      </c>
      <c r="G279" s="84" t="b">
        <v>0</v>
      </c>
    </row>
    <row r="280" spans="1:7" ht="15">
      <c r="A280" s="84" t="s">
        <v>3004</v>
      </c>
      <c r="B280" s="84">
        <v>4</v>
      </c>
      <c r="C280" s="123">
        <v>0.01001448663489306</v>
      </c>
      <c r="D280" s="84" t="s">
        <v>2382</v>
      </c>
      <c r="E280" s="84" t="b">
        <v>0</v>
      </c>
      <c r="F280" s="84" t="b">
        <v>0</v>
      </c>
      <c r="G280" s="84" t="b">
        <v>0</v>
      </c>
    </row>
    <row r="281" spans="1:7" ht="15">
      <c r="A281" s="84" t="s">
        <v>3048</v>
      </c>
      <c r="B281" s="84">
        <v>3</v>
      </c>
      <c r="C281" s="123">
        <v>0.00933898235874458</v>
      </c>
      <c r="D281" s="84" t="s">
        <v>2382</v>
      </c>
      <c r="E281" s="84" t="b">
        <v>0</v>
      </c>
      <c r="F281" s="84" t="b">
        <v>0</v>
      </c>
      <c r="G281" s="84" t="b">
        <v>0</v>
      </c>
    </row>
    <row r="282" spans="1:7" ht="15">
      <c r="A282" s="84" t="s">
        <v>3041</v>
      </c>
      <c r="B282" s="84">
        <v>3</v>
      </c>
      <c r="C282" s="123">
        <v>0.008269602243021819</v>
      </c>
      <c r="D282" s="84" t="s">
        <v>2382</v>
      </c>
      <c r="E282" s="84" t="b">
        <v>0</v>
      </c>
      <c r="F282" s="84" t="b">
        <v>0</v>
      </c>
      <c r="G282" s="84" t="b">
        <v>0</v>
      </c>
    </row>
    <row r="283" spans="1:7" ht="15">
      <c r="A283" s="84" t="s">
        <v>2543</v>
      </c>
      <c r="B283" s="84">
        <v>3</v>
      </c>
      <c r="C283" s="123">
        <v>0.008269602243021819</v>
      </c>
      <c r="D283" s="84" t="s">
        <v>2382</v>
      </c>
      <c r="E283" s="84" t="b">
        <v>1</v>
      </c>
      <c r="F283" s="84" t="b">
        <v>0</v>
      </c>
      <c r="G283" s="84" t="b">
        <v>0</v>
      </c>
    </row>
    <row r="284" spans="1:7" ht="15">
      <c r="A284" s="84" t="s">
        <v>2565</v>
      </c>
      <c r="B284" s="84">
        <v>3</v>
      </c>
      <c r="C284" s="123">
        <v>0.008269602243021819</v>
      </c>
      <c r="D284" s="84" t="s">
        <v>2382</v>
      </c>
      <c r="E284" s="84" t="b">
        <v>0</v>
      </c>
      <c r="F284" s="84" t="b">
        <v>0</v>
      </c>
      <c r="G284" s="84" t="b">
        <v>0</v>
      </c>
    </row>
    <row r="285" spans="1:7" ht="15">
      <c r="A285" s="84" t="s">
        <v>2993</v>
      </c>
      <c r="B285" s="84">
        <v>3</v>
      </c>
      <c r="C285" s="123">
        <v>0.008269602243021819</v>
      </c>
      <c r="D285" s="84" t="s">
        <v>2382</v>
      </c>
      <c r="E285" s="84" t="b">
        <v>0</v>
      </c>
      <c r="F285" s="84" t="b">
        <v>0</v>
      </c>
      <c r="G285" s="84" t="b">
        <v>0</v>
      </c>
    </row>
    <row r="286" spans="1:7" ht="15">
      <c r="A286" s="84" t="s">
        <v>2563</v>
      </c>
      <c r="B286" s="84">
        <v>3</v>
      </c>
      <c r="C286" s="123">
        <v>0.008269602243021819</v>
      </c>
      <c r="D286" s="84" t="s">
        <v>2382</v>
      </c>
      <c r="E286" s="84" t="b">
        <v>0</v>
      </c>
      <c r="F286" s="84" t="b">
        <v>0</v>
      </c>
      <c r="G286" s="84" t="b">
        <v>0</v>
      </c>
    </row>
    <row r="287" spans="1:7" ht="15">
      <c r="A287" s="84" t="s">
        <v>2992</v>
      </c>
      <c r="B287" s="84">
        <v>3</v>
      </c>
      <c r="C287" s="123">
        <v>0.008269602243021819</v>
      </c>
      <c r="D287" s="84" t="s">
        <v>2382</v>
      </c>
      <c r="E287" s="84" t="b">
        <v>0</v>
      </c>
      <c r="F287" s="84" t="b">
        <v>0</v>
      </c>
      <c r="G287" s="84" t="b">
        <v>0</v>
      </c>
    </row>
    <row r="288" spans="1:7" ht="15">
      <c r="A288" s="84" t="s">
        <v>3016</v>
      </c>
      <c r="B288" s="84">
        <v>3</v>
      </c>
      <c r="C288" s="123">
        <v>0.008269602243021819</v>
      </c>
      <c r="D288" s="84" t="s">
        <v>2382</v>
      </c>
      <c r="E288" s="84" t="b">
        <v>1</v>
      </c>
      <c r="F288" s="84" t="b">
        <v>0</v>
      </c>
      <c r="G288" s="84" t="b">
        <v>0</v>
      </c>
    </row>
    <row r="289" spans="1:7" ht="15">
      <c r="A289" s="84" t="s">
        <v>2546</v>
      </c>
      <c r="B289" s="84">
        <v>3</v>
      </c>
      <c r="C289" s="123">
        <v>0.008269602243021819</v>
      </c>
      <c r="D289" s="84" t="s">
        <v>2382</v>
      </c>
      <c r="E289" s="84" t="b">
        <v>0</v>
      </c>
      <c r="F289" s="84" t="b">
        <v>0</v>
      </c>
      <c r="G289" s="84" t="b">
        <v>0</v>
      </c>
    </row>
    <row r="290" spans="1:7" ht="15">
      <c r="A290" s="84" t="s">
        <v>3039</v>
      </c>
      <c r="B290" s="84">
        <v>3</v>
      </c>
      <c r="C290" s="123">
        <v>0.008269602243021819</v>
      </c>
      <c r="D290" s="84" t="s">
        <v>2382</v>
      </c>
      <c r="E290" s="84" t="b">
        <v>0</v>
      </c>
      <c r="F290" s="84" t="b">
        <v>0</v>
      </c>
      <c r="G290" s="84" t="b">
        <v>0</v>
      </c>
    </row>
    <row r="291" spans="1:7" ht="15">
      <c r="A291" s="84" t="s">
        <v>3043</v>
      </c>
      <c r="B291" s="84">
        <v>3</v>
      </c>
      <c r="C291" s="123">
        <v>0.008269602243021819</v>
      </c>
      <c r="D291" s="84" t="s">
        <v>2382</v>
      </c>
      <c r="E291" s="84" t="b">
        <v>0</v>
      </c>
      <c r="F291" s="84" t="b">
        <v>0</v>
      </c>
      <c r="G291" s="84" t="b">
        <v>0</v>
      </c>
    </row>
    <row r="292" spans="1:7" ht="15">
      <c r="A292" s="84" t="s">
        <v>2515</v>
      </c>
      <c r="B292" s="84">
        <v>3</v>
      </c>
      <c r="C292" s="123">
        <v>0.008269602243021819</v>
      </c>
      <c r="D292" s="84" t="s">
        <v>2382</v>
      </c>
      <c r="E292" s="84" t="b">
        <v>0</v>
      </c>
      <c r="F292" s="84" t="b">
        <v>0</v>
      </c>
      <c r="G292" s="84" t="b">
        <v>0</v>
      </c>
    </row>
    <row r="293" spans="1:7" ht="15">
      <c r="A293" s="84" t="s">
        <v>2999</v>
      </c>
      <c r="B293" s="84">
        <v>3</v>
      </c>
      <c r="C293" s="123">
        <v>0.008269602243021819</v>
      </c>
      <c r="D293" s="84" t="s">
        <v>2382</v>
      </c>
      <c r="E293" s="84" t="b">
        <v>0</v>
      </c>
      <c r="F293" s="84" t="b">
        <v>0</v>
      </c>
      <c r="G293" s="84" t="b">
        <v>0</v>
      </c>
    </row>
    <row r="294" spans="1:7" ht="15">
      <c r="A294" s="84" t="s">
        <v>3036</v>
      </c>
      <c r="B294" s="84">
        <v>3</v>
      </c>
      <c r="C294" s="123">
        <v>0.008269602243021819</v>
      </c>
      <c r="D294" s="84" t="s">
        <v>2382</v>
      </c>
      <c r="E294" s="84" t="b">
        <v>0</v>
      </c>
      <c r="F294" s="84" t="b">
        <v>0</v>
      </c>
      <c r="G294" s="84" t="b">
        <v>0</v>
      </c>
    </row>
    <row r="295" spans="1:7" ht="15">
      <c r="A295" s="84" t="s">
        <v>3015</v>
      </c>
      <c r="B295" s="84">
        <v>3</v>
      </c>
      <c r="C295" s="123">
        <v>0.008269602243021819</v>
      </c>
      <c r="D295" s="84" t="s">
        <v>2382</v>
      </c>
      <c r="E295" s="84" t="b">
        <v>0</v>
      </c>
      <c r="F295" s="84" t="b">
        <v>0</v>
      </c>
      <c r="G295" s="84" t="b">
        <v>0</v>
      </c>
    </row>
    <row r="296" spans="1:7" ht="15">
      <c r="A296" s="84" t="s">
        <v>3094</v>
      </c>
      <c r="B296" s="84">
        <v>2</v>
      </c>
      <c r="C296" s="123">
        <v>0.006225988239163053</v>
      </c>
      <c r="D296" s="84" t="s">
        <v>2382</v>
      </c>
      <c r="E296" s="84" t="b">
        <v>0</v>
      </c>
      <c r="F296" s="84" t="b">
        <v>0</v>
      </c>
      <c r="G296" s="84" t="b">
        <v>0</v>
      </c>
    </row>
    <row r="297" spans="1:7" ht="15">
      <c r="A297" s="84" t="s">
        <v>3152</v>
      </c>
      <c r="B297" s="84">
        <v>2</v>
      </c>
      <c r="C297" s="123">
        <v>0.006225988239163053</v>
      </c>
      <c r="D297" s="84" t="s">
        <v>2382</v>
      </c>
      <c r="E297" s="84" t="b">
        <v>0</v>
      </c>
      <c r="F297" s="84" t="b">
        <v>0</v>
      </c>
      <c r="G297" s="84" t="b">
        <v>0</v>
      </c>
    </row>
    <row r="298" spans="1:7" ht="15">
      <c r="A298" s="84" t="s">
        <v>2516</v>
      </c>
      <c r="B298" s="84">
        <v>2</v>
      </c>
      <c r="C298" s="123">
        <v>0.006225988239163053</v>
      </c>
      <c r="D298" s="84" t="s">
        <v>2382</v>
      </c>
      <c r="E298" s="84" t="b">
        <v>0</v>
      </c>
      <c r="F298" s="84" t="b">
        <v>0</v>
      </c>
      <c r="G298" s="84" t="b">
        <v>0</v>
      </c>
    </row>
    <row r="299" spans="1:7" ht="15">
      <c r="A299" s="84" t="s">
        <v>3102</v>
      </c>
      <c r="B299" s="84">
        <v>2</v>
      </c>
      <c r="C299" s="123">
        <v>0.006225988239163053</v>
      </c>
      <c r="D299" s="84" t="s">
        <v>2382</v>
      </c>
      <c r="E299" s="84" t="b">
        <v>0</v>
      </c>
      <c r="F299" s="84" t="b">
        <v>0</v>
      </c>
      <c r="G299" s="84" t="b">
        <v>0</v>
      </c>
    </row>
    <row r="300" spans="1:7" ht="15">
      <c r="A300" s="84" t="s">
        <v>2998</v>
      </c>
      <c r="B300" s="84">
        <v>2</v>
      </c>
      <c r="C300" s="123">
        <v>0.006225988239163053</v>
      </c>
      <c r="D300" s="84" t="s">
        <v>2382</v>
      </c>
      <c r="E300" s="84" t="b">
        <v>1</v>
      </c>
      <c r="F300" s="84" t="b">
        <v>0</v>
      </c>
      <c r="G300" s="84" t="b">
        <v>0</v>
      </c>
    </row>
    <row r="301" spans="1:7" ht="15">
      <c r="A301" s="84" t="s">
        <v>2991</v>
      </c>
      <c r="B301" s="84">
        <v>2</v>
      </c>
      <c r="C301" s="123">
        <v>0.006225988239163053</v>
      </c>
      <c r="D301" s="84" t="s">
        <v>2382</v>
      </c>
      <c r="E301" s="84" t="b">
        <v>0</v>
      </c>
      <c r="F301" s="84" t="b">
        <v>0</v>
      </c>
      <c r="G301" s="84" t="b">
        <v>0</v>
      </c>
    </row>
    <row r="302" spans="1:7" ht="15">
      <c r="A302" s="84" t="s">
        <v>3046</v>
      </c>
      <c r="B302" s="84">
        <v>2</v>
      </c>
      <c r="C302" s="123">
        <v>0.006225988239163053</v>
      </c>
      <c r="D302" s="84" t="s">
        <v>2382</v>
      </c>
      <c r="E302" s="84" t="b">
        <v>0</v>
      </c>
      <c r="F302" s="84" t="b">
        <v>0</v>
      </c>
      <c r="G302" s="84" t="b">
        <v>0</v>
      </c>
    </row>
    <row r="303" spans="1:7" ht="15">
      <c r="A303" s="84" t="s">
        <v>3002</v>
      </c>
      <c r="B303" s="84">
        <v>2</v>
      </c>
      <c r="C303" s="123">
        <v>0.006225988239163053</v>
      </c>
      <c r="D303" s="84" t="s">
        <v>2382</v>
      </c>
      <c r="E303" s="84" t="b">
        <v>0</v>
      </c>
      <c r="F303" s="84" t="b">
        <v>0</v>
      </c>
      <c r="G303" s="84" t="b">
        <v>0</v>
      </c>
    </row>
    <row r="304" spans="1:7" ht="15">
      <c r="A304" s="84" t="s">
        <v>3000</v>
      </c>
      <c r="B304" s="84">
        <v>2</v>
      </c>
      <c r="C304" s="123">
        <v>0.006225988239163053</v>
      </c>
      <c r="D304" s="84" t="s">
        <v>2382</v>
      </c>
      <c r="E304" s="84" t="b">
        <v>0</v>
      </c>
      <c r="F304" s="84" t="b">
        <v>0</v>
      </c>
      <c r="G304" s="84" t="b">
        <v>0</v>
      </c>
    </row>
    <row r="305" spans="1:7" ht="15">
      <c r="A305" s="84" t="s">
        <v>3143</v>
      </c>
      <c r="B305" s="84">
        <v>2</v>
      </c>
      <c r="C305" s="123">
        <v>0.0074447331608795755</v>
      </c>
      <c r="D305" s="84" t="s">
        <v>2382</v>
      </c>
      <c r="E305" s="84" t="b">
        <v>0</v>
      </c>
      <c r="F305" s="84" t="b">
        <v>0</v>
      </c>
      <c r="G305" s="84" t="b">
        <v>0</v>
      </c>
    </row>
    <row r="306" spans="1:7" ht="15">
      <c r="A306" s="84" t="s">
        <v>3006</v>
      </c>
      <c r="B306" s="84">
        <v>2</v>
      </c>
      <c r="C306" s="123">
        <v>0.006225988239163053</v>
      </c>
      <c r="D306" s="84" t="s">
        <v>2382</v>
      </c>
      <c r="E306" s="84" t="b">
        <v>0</v>
      </c>
      <c r="F306" s="84" t="b">
        <v>0</v>
      </c>
      <c r="G306" s="84" t="b">
        <v>0</v>
      </c>
    </row>
    <row r="307" spans="1:7" ht="15">
      <c r="A307" s="84" t="s">
        <v>3045</v>
      </c>
      <c r="B307" s="84">
        <v>2</v>
      </c>
      <c r="C307" s="123">
        <v>0.006225988239163053</v>
      </c>
      <c r="D307" s="84" t="s">
        <v>2382</v>
      </c>
      <c r="E307" s="84" t="b">
        <v>0</v>
      </c>
      <c r="F307" s="84" t="b">
        <v>0</v>
      </c>
      <c r="G307" s="84" t="b">
        <v>0</v>
      </c>
    </row>
    <row r="308" spans="1:7" ht="15">
      <c r="A308" s="84" t="s">
        <v>3029</v>
      </c>
      <c r="B308" s="84">
        <v>2</v>
      </c>
      <c r="C308" s="123">
        <v>0.0074447331608795755</v>
      </c>
      <c r="D308" s="84" t="s">
        <v>2382</v>
      </c>
      <c r="E308" s="84" t="b">
        <v>0</v>
      </c>
      <c r="F308" s="84" t="b">
        <v>0</v>
      </c>
      <c r="G308" s="84" t="b">
        <v>0</v>
      </c>
    </row>
    <row r="309" spans="1:7" ht="15">
      <c r="A309" s="84" t="s">
        <v>3098</v>
      </c>
      <c r="B309" s="84">
        <v>2</v>
      </c>
      <c r="C309" s="123">
        <v>0.006225988239163053</v>
      </c>
      <c r="D309" s="84" t="s">
        <v>2382</v>
      </c>
      <c r="E309" s="84" t="b">
        <v>0</v>
      </c>
      <c r="F309" s="84" t="b">
        <v>0</v>
      </c>
      <c r="G309" s="84" t="b">
        <v>0</v>
      </c>
    </row>
    <row r="310" spans="1:7" ht="15">
      <c r="A310" s="84" t="s">
        <v>3112</v>
      </c>
      <c r="B310" s="84">
        <v>2</v>
      </c>
      <c r="C310" s="123">
        <v>0.006225988239163053</v>
      </c>
      <c r="D310" s="84" t="s">
        <v>2382</v>
      </c>
      <c r="E310" s="84" t="b">
        <v>0</v>
      </c>
      <c r="F310" s="84" t="b">
        <v>0</v>
      </c>
      <c r="G310" s="84" t="b">
        <v>0</v>
      </c>
    </row>
    <row r="311" spans="1:7" ht="15">
      <c r="A311" s="84" t="s">
        <v>3003</v>
      </c>
      <c r="B311" s="84">
        <v>2</v>
      </c>
      <c r="C311" s="123">
        <v>0.006225988239163053</v>
      </c>
      <c r="D311" s="84" t="s">
        <v>2382</v>
      </c>
      <c r="E311" s="84" t="b">
        <v>0</v>
      </c>
      <c r="F311" s="84" t="b">
        <v>0</v>
      </c>
      <c r="G311" s="84" t="b">
        <v>0</v>
      </c>
    </row>
    <row r="312" spans="1:7" ht="15">
      <c r="A312" s="84" t="s">
        <v>3030</v>
      </c>
      <c r="B312" s="84">
        <v>2</v>
      </c>
      <c r="C312" s="123">
        <v>0.006225988239163053</v>
      </c>
      <c r="D312" s="84" t="s">
        <v>2382</v>
      </c>
      <c r="E312" s="84" t="b">
        <v>0</v>
      </c>
      <c r="F312" s="84" t="b">
        <v>0</v>
      </c>
      <c r="G312" s="84" t="b">
        <v>0</v>
      </c>
    </row>
    <row r="313" spans="1:7" ht="15">
      <c r="A313" s="84" t="s">
        <v>3136</v>
      </c>
      <c r="B313" s="84">
        <v>2</v>
      </c>
      <c r="C313" s="123">
        <v>0.0074447331608795755</v>
      </c>
      <c r="D313" s="84" t="s">
        <v>2382</v>
      </c>
      <c r="E313" s="84" t="b">
        <v>0</v>
      </c>
      <c r="F313" s="84" t="b">
        <v>0</v>
      </c>
      <c r="G313" s="84" t="b">
        <v>0</v>
      </c>
    </row>
    <row r="314" spans="1:7" ht="15">
      <c r="A314" s="84" t="s">
        <v>2524</v>
      </c>
      <c r="B314" s="84">
        <v>2</v>
      </c>
      <c r="C314" s="123">
        <v>0.006225988239163053</v>
      </c>
      <c r="D314" s="84" t="s">
        <v>2382</v>
      </c>
      <c r="E314" s="84" t="b">
        <v>0</v>
      </c>
      <c r="F314" s="84" t="b">
        <v>0</v>
      </c>
      <c r="G314" s="84" t="b">
        <v>0</v>
      </c>
    </row>
    <row r="315" spans="1:7" ht="15">
      <c r="A315" s="84" t="s">
        <v>3137</v>
      </c>
      <c r="B315" s="84">
        <v>2</v>
      </c>
      <c r="C315" s="123">
        <v>0.006225988239163053</v>
      </c>
      <c r="D315" s="84" t="s">
        <v>2382</v>
      </c>
      <c r="E315" s="84" t="b">
        <v>0</v>
      </c>
      <c r="F315" s="84" t="b">
        <v>0</v>
      </c>
      <c r="G315" s="84" t="b">
        <v>0</v>
      </c>
    </row>
    <row r="316" spans="1:7" ht="15">
      <c r="A316" s="84" t="s">
        <v>2475</v>
      </c>
      <c r="B316" s="84">
        <v>2</v>
      </c>
      <c r="C316" s="123">
        <v>0.006225988239163053</v>
      </c>
      <c r="D316" s="84" t="s">
        <v>2382</v>
      </c>
      <c r="E316" s="84" t="b">
        <v>0</v>
      </c>
      <c r="F316" s="84" t="b">
        <v>0</v>
      </c>
      <c r="G316" s="84" t="b">
        <v>0</v>
      </c>
    </row>
    <row r="317" spans="1:7" ht="15">
      <c r="A317" s="84" t="s">
        <v>3014</v>
      </c>
      <c r="B317" s="84">
        <v>2</v>
      </c>
      <c r="C317" s="123">
        <v>0.006225988239163053</v>
      </c>
      <c r="D317" s="84" t="s">
        <v>2382</v>
      </c>
      <c r="E317" s="84" t="b">
        <v>0</v>
      </c>
      <c r="F317" s="84" t="b">
        <v>0</v>
      </c>
      <c r="G317" s="84" t="b">
        <v>0</v>
      </c>
    </row>
    <row r="318" spans="1:7" ht="15">
      <c r="A318" s="84" t="s">
        <v>3109</v>
      </c>
      <c r="B318" s="84">
        <v>2</v>
      </c>
      <c r="C318" s="123">
        <v>0.006225988239163053</v>
      </c>
      <c r="D318" s="84" t="s">
        <v>2382</v>
      </c>
      <c r="E318" s="84" t="b">
        <v>0</v>
      </c>
      <c r="F318" s="84" t="b">
        <v>0</v>
      </c>
      <c r="G318" s="84" t="b">
        <v>0</v>
      </c>
    </row>
    <row r="319" spans="1:7" ht="15">
      <c r="A319" s="84" t="s">
        <v>3010</v>
      </c>
      <c r="B319" s="84">
        <v>2</v>
      </c>
      <c r="C319" s="123">
        <v>0.006225988239163053</v>
      </c>
      <c r="D319" s="84" t="s">
        <v>2382</v>
      </c>
      <c r="E319" s="84" t="b">
        <v>0</v>
      </c>
      <c r="F319" s="84" t="b">
        <v>0</v>
      </c>
      <c r="G319" s="84" t="b">
        <v>0</v>
      </c>
    </row>
    <row r="320" spans="1:7" ht="15">
      <c r="A320" s="84" t="s">
        <v>3033</v>
      </c>
      <c r="B320" s="84">
        <v>2</v>
      </c>
      <c r="C320" s="123">
        <v>0.006225988239163053</v>
      </c>
      <c r="D320" s="84" t="s">
        <v>2382</v>
      </c>
      <c r="E320" s="84" t="b">
        <v>0</v>
      </c>
      <c r="F320" s="84" t="b">
        <v>0</v>
      </c>
      <c r="G320" s="84" t="b">
        <v>0</v>
      </c>
    </row>
    <row r="321" spans="1:7" ht="15">
      <c r="A321" s="84" t="s">
        <v>3118</v>
      </c>
      <c r="B321" s="84">
        <v>2</v>
      </c>
      <c r="C321" s="123">
        <v>0.0074447331608795755</v>
      </c>
      <c r="D321" s="84" t="s">
        <v>2382</v>
      </c>
      <c r="E321" s="84" t="b">
        <v>0</v>
      </c>
      <c r="F321" s="84" t="b">
        <v>0</v>
      </c>
      <c r="G321" s="84" t="b">
        <v>0</v>
      </c>
    </row>
    <row r="322" spans="1:7" ht="15">
      <c r="A322" s="84" t="s">
        <v>3092</v>
      </c>
      <c r="B322" s="84">
        <v>2</v>
      </c>
      <c r="C322" s="123">
        <v>0.006225988239163053</v>
      </c>
      <c r="D322" s="84" t="s">
        <v>2382</v>
      </c>
      <c r="E322" s="84" t="b">
        <v>0</v>
      </c>
      <c r="F322" s="84" t="b">
        <v>0</v>
      </c>
      <c r="G322" s="84" t="b">
        <v>0</v>
      </c>
    </row>
    <row r="323" spans="1:7" ht="15">
      <c r="A323" s="84" t="s">
        <v>2994</v>
      </c>
      <c r="B323" s="84">
        <v>2</v>
      </c>
      <c r="C323" s="123">
        <v>0.006225988239163053</v>
      </c>
      <c r="D323" s="84" t="s">
        <v>2382</v>
      </c>
      <c r="E323" s="84" t="b">
        <v>0</v>
      </c>
      <c r="F323" s="84" t="b">
        <v>0</v>
      </c>
      <c r="G323" s="84" t="b">
        <v>0</v>
      </c>
    </row>
    <row r="324" spans="1:7" ht="15">
      <c r="A324" s="84" t="s">
        <v>2503</v>
      </c>
      <c r="B324" s="84">
        <v>19</v>
      </c>
      <c r="C324" s="123">
        <v>0.0022044348932911038</v>
      </c>
      <c r="D324" s="84" t="s">
        <v>2383</v>
      </c>
      <c r="E324" s="84" t="b">
        <v>0</v>
      </c>
      <c r="F324" s="84" t="b">
        <v>0</v>
      </c>
      <c r="G324" s="84" t="b">
        <v>0</v>
      </c>
    </row>
    <row r="325" spans="1:7" ht="15">
      <c r="A325" s="84" t="s">
        <v>313</v>
      </c>
      <c r="B325" s="84">
        <v>6</v>
      </c>
      <c r="C325" s="123">
        <v>0.01633996079001055</v>
      </c>
      <c r="D325" s="84" t="s">
        <v>2383</v>
      </c>
      <c r="E325" s="84" t="b">
        <v>0</v>
      </c>
      <c r="F325" s="84" t="b">
        <v>0</v>
      </c>
      <c r="G325" s="84" t="b">
        <v>0</v>
      </c>
    </row>
    <row r="326" spans="1:7" ht="15">
      <c r="A326" s="84" t="s">
        <v>338</v>
      </c>
      <c r="B326" s="84">
        <v>5</v>
      </c>
      <c r="C326" s="123">
        <v>0.01567864560749902</v>
      </c>
      <c r="D326" s="84" t="s">
        <v>2383</v>
      </c>
      <c r="E326" s="84" t="b">
        <v>0</v>
      </c>
      <c r="F326" s="84" t="b">
        <v>0</v>
      </c>
      <c r="G326" s="84" t="b">
        <v>0</v>
      </c>
    </row>
    <row r="327" spans="1:7" ht="15">
      <c r="A327" s="84" t="s">
        <v>2515</v>
      </c>
      <c r="B327" s="84">
        <v>5</v>
      </c>
      <c r="C327" s="123">
        <v>0.01567864560749902</v>
      </c>
      <c r="D327" s="84" t="s">
        <v>2383</v>
      </c>
      <c r="E327" s="84" t="b">
        <v>0</v>
      </c>
      <c r="F327" s="84" t="b">
        <v>0</v>
      </c>
      <c r="G327" s="84" t="b">
        <v>0</v>
      </c>
    </row>
    <row r="328" spans="1:7" ht="15">
      <c r="A328" s="84" t="s">
        <v>334</v>
      </c>
      <c r="B328" s="84">
        <v>4</v>
      </c>
      <c r="C328" s="123">
        <v>0.014561875090333725</v>
      </c>
      <c r="D328" s="84" t="s">
        <v>2383</v>
      </c>
      <c r="E328" s="84" t="b">
        <v>0</v>
      </c>
      <c r="F328" s="84" t="b">
        <v>0</v>
      </c>
      <c r="G328" s="84" t="b">
        <v>0</v>
      </c>
    </row>
    <row r="329" spans="1:7" ht="15">
      <c r="A329" s="84" t="s">
        <v>2516</v>
      </c>
      <c r="B329" s="84">
        <v>3</v>
      </c>
      <c r="C329" s="123">
        <v>0.01287357407725498</v>
      </c>
      <c r="D329" s="84" t="s">
        <v>2383</v>
      </c>
      <c r="E329" s="84" t="b">
        <v>0</v>
      </c>
      <c r="F329" s="84" t="b">
        <v>0</v>
      </c>
      <c r="G329" s="84" t="b">
        <v>0</v>
      </c>
    </row>
    <row r="330" spans="1:7" ht="15">
      <c r="A330" s="84" t="s">
        <v>361</v>
      </c>
      <c r="B330" s="84">
        <v>3</v>
      </c>
      <c r="C330" s="123">
        <v>0.01287357407725498</v>
      </c>
      <c r="D330" s="84" t="s">
        <v>2383</v>
      </c>
      <c r="E330" s="84" t="b">
        <v>0</v>
      </c>
      <c r="F330" s="84" t="b">
        <v>0</v>
      </c>
      <c r="G330" s="84" t="b">
        <v>0</v>
      </c>
    </row>
    <row r="331" spans="1:7" ht="15">
      <c r="A331" s="84" t="s">
        <v>2517</v>
      </c>
      <c r="B331" s="84">
        <v>3</v>
      </c>
      <c r="C331" s="123">
        <v>0.01287357407725498</v>
      </c>
      <c r="D331" s="84" t="s">
        <v>2383</v>
      </c>
      <c r="E331" s="84" t="b">
        <v>0</v>
      </c>
      <c r="F331" s="84" t="b">
        <v>0</v>
      </c>
      <c r="G331" s="84" t="b">
        <v>0</v>
      </c>
    </row>
    <row r="332" spans="1:7" ht="15">
      <c r="A332" s="84" t="s">
        <v>358</v>
      </c>
      <c r="B332" s="84">
        <v>3</v>
      </c>
      <c r="C332" s="123">
        <v>0.01287357407725498</v>
      </c>
      <c r="D332" s="84" t="s">
        <v>2383</v>
      </c>
      <c r="E332" s="84" t="b">
        <v>0</v>
      </c>
      <c r="F332" s="84" t="b">
        <v>0</v>
      </c>
      <c r="G332" s="84" t="b">
        <v>0</v>
      </c>
    </row>
    <row r="333" spans="1:7" ht="15">
      <c r="A333" s="84" t="s">
        <v>2518</v>
      </c>
      <c r="B333" s="84">
        <v>3</v>
      </c>
      <c r="C333" s="123">
        <v>0.01287357407725498</v>
      </c>
      <c r="D333" s="84" t="s">
        <v>2383</v>
      </c>
      <c r="E333" s="84" t="b">
        <v>1</v>
      </c>
      <c r="F333" s="84" t="b">
        <v>0</v>
      </c>
      <c r="G333" s="84" t="b">
        <v>0</v>
      </c>
    </row>
    <row r="334" spans="1:7" ht="15">
      <c r="A334" s="84" t="s">
        <v>3017</v>
      </c>
      <c r="B334" s="84">
        <v>3</v>
      </c>
      <c r="C334" s="123">
        <v>0.01287357407725498</v>
      </c>
      <c r="D334" s="84" t="s">
        <v>2383</v>
      </c>
      <c r="E334" s="84" t="b">
        <v>0</v>
      </c>
      <c r="F334" s="84" t="b">
        <v>0</v>
      </c>
      <c r="G334" s="84" t="b">
        <v>0</v>
      </c>
    </row>
    <row r="335" spans="1:7" ht="15">
      <c r="A335" s="84" t="s">
        <v>2465</v>
      </c>
      <c r="B335" s="84">
        <v>2</v>
      </c>
      <c r="C335" s="123">
        <v>0.010416666666666666</v>
      </c>
      <c r="D335" s="84" t="s">
        <v>2383</v>
      </c>
      <c r="E335" s="84" t="b">
        <v>0</v>
      </c>
      <c r="F335" s="84" t="b">
        <v>0</v>
      </c>
      <c r="G335" s="84" t="b">
        <v>0</v>
      </c>
    </row>
    <row r="336" spans="1:7" ht="15">
      <c r="A336" s="84" t="s">
        <v>311</v>
      </c>
      <c r="B336" s="84">
        <v>2</v>
      </c>
      <c r="C336" s="123">
        <v>0.010416666666666666</v>
      </c>
      <c r="D336" s="84" t="s">
        <v>2383</v>
      </c>
      <c r="E336" s="84" t="b">
        <v>0</v>
      </c>
      <c r="F336" s="84" t="b">
        <v>0</v>
      </c>
      <c r="G336" s="84" t="b">
        <v>0</v>
      </c>
    </row>
    <row r="337" spans="1:7" ht="15">
      <c r="A337" s="84" t="s">
        <v>3075</v>
      </c>
      <c r="B337" s="84">
        <v>2</v>
      </c>
      <c r="C337" s="123">
        <v>0.010416666666666666</v>
      </c>
      <c r="D337" s="84" t="s">
        <v>2383</v>
      </c>
      <c r="E337" s="84" t="b">
        <v>0</v>
      </c>
      <c r="F337" s="84" t="b">
        <v>0</v>
      </c>
      <c r="G337" s="84" t="b">
        <v>0</v>
      </c>
    </row>
    <row r="338" spans="1:7" ht="15">
      <c r="A338" s="84" t="s">
        <v>3076</v>
      </c>
      <c r="B338" s="84">
        <v>2</v>
      </c>
      <c r="C338" s="123">
        <v>0.010416666666666666</v>
      </c>
      <c r="D338" s="84" t="s">
        <v>2383</v>
      </c>
      <c r="E338" s="84" t="b">
        <v>0</v>
      </c>
      <c r="F338" s="84" t="b">
        <v>0</v>
      </c>
      <c r="G338" s="84" t="b">
        <v>0</v>
      </c>
    </row>
    <row r="339" spans="1:7" ht="15">
      <c r="A339" s="84" t="s">
        <v>3077</v>
      </c>
      <c r="B339" s="84">
        <v>2</v>
      </c>
      <c r="C339" s="123">
        <v>0.010416666666666666</v>
      </c>
      <c r="D339" s="84" t="s">
        <v>2383</v>
      </c>
      <c r="E339" s="84" t="b">
        <v>0</v>
      </c>
      <c r="F339" s="84" t="b">
        <v>0</v>
      </c>
      <c r="G339" s="84" t="b">
        <v>0</v>
      </c>
    </row>
    <row r="340" spans="1:7" ht="15">
      <c r="A340" s="84" t="s">
        <v>2998</v>
      </c>
      <c r="B340" s="84">
        <v>2</v>
      </c>
      <c r="C340" s="123">
        <v>0.010416666666666666</v>
      </c>
      <c r="D340" s="84" t="s">
        <v>2383</v>
      </c>
      <c r="E340" s="84" t="b">
        <v>1</v>
      </c>
      <c r="F340" s="84" t="b">
        <v>0</v>
      </c>
      <c r="G340" s="84" t="b">
        <v>0</v>
      </c>
    </row>
    <row r="341" spans="1:7" ht="15">
      <c r="A341" s="84" t="s">
        <v>3078</v>
      </c>
      <c r="B341" s="84">
        <v>2</v>
      </c>
      <c r="C341" s="123">
        <v>0.010416666666666666</v>
      </c>
      <c r="D341" s="84" t="s">
        <v>2383</v>
      </c>
      <c r="E341" s="84" t="b">
        <v>0</v>
      </c>
      <c r="F341" s="84" t="b">
        <v>0</v>
      </c>
      <c r="G341" s="84" t="b">
        <v>0</v>
      </c>
    </row>
    <row r="342" spans="1:7" ht="15">
      <c r="A342" s="84" t="s">
        <v>2982</v>
      </c>
      <c r="B342" s="84">
        <v>2</v>
      </c>
      <c r="C342" s="123">
        <v>0.010416666666666666</v>
      </c>
      <c r="D342" s="84" t="s">
        <v>2383</v>
      </c>
      <c r="E342" s="84" t="b">
        <v>0</v>
      </c>
      <c r="F342" s="84" t="b">
        <v>0</v>
      </c>
      <c r="G342" s="84" t="b">
        <v>0</v>
      </c>
    </row>
    <row r="343" spans="1:7" ht="15">
      <c r="A343" s="84" t="s">
        <v>3079</v>
      </c>
      <c r="B343" s="84">
        <v>2</v>
      </c>
      <c r="C343" s="123">
        <v>0.010416666666666666</v>
      </c>
      <c r="D343" s="84" t="s">
        <v>2383</v>
      </c>
      <c r="E343" s="84" t="b">
        <v>0</v>
      </c>
      <c r="F343" s="84" t="b">
        <v>0</v>
      </c>
      <c r="G343" s="84" t="b">
        <v>0</v>
      </c>
    </row>
    <row r="344" spans="1:7" ht="15">
      <c r="A344" s="84" t="s">
        <v>312</v>
      </c>
      <c r="B344" s="84">
        <v>2</v>
      </c>
      <c r="C344" s="123">
        <v>0.010416666666666666</v>
      </c>
      <c r="D344" s="84" t="s">
        <v>2383</v>
      </c>
      <c r="E344" s="84" t="b">
        <v>0</v>
      </c>
      <c r="F344" s="84" t="b">
        <v>0</v>
      </c>
      <c r="G344" s="84" t="b">
        <v>0</v>
      </c>
    </row>
    <row r="345" spans="1:7" ht="15">
      <c r="A345" s="84" t="s">
        <v>2550</v>
      </c>
      <c r="B345" s="84">
        <v>2</v>
      </c>
      <c r="C345" s="123">
        <v>0.010416666666666666</v>
      </c>
      <c r="D345" s="84" t="s">
        <v>2383</v>
      </c>
      <c r="E345" s="84" t="b">
        <v>0</v>
      </c>
      <c r="F345" s="84" t="b">
        <v>0</v>
      </c>
      <c r="G345" s="84" t="b">
        <v>0</v>
      </c>
    </row>
    <row r="346" spans="1:7" ht="15">
      <c r="A346" s="84" t="s">
        <v>2995</v>
      </c>
      <c r="B346" s="84">
        <v>2</v>
      </c>
      <c r="C346" s="123">
        <v>0.010416666666666666</v>
      </c>
      <c r="D346" s="84" t="s">
        <v>2383</v>
      </c>
      <c r="E346" s="84" t="b">
        <v>0</v>
      </c>
      <c r="F346" s="84" t="b">
        <v>0</v>
      </c>
      <c r="G346" s="84" t="b">
        <v>0</v>
      </c>
    </row>
    <row r="347" spans="1:7" ht="15">
      <c r="A347" s="84" t="s">
        <v>2994</v>
      </c>
      <c r="B347" s="84">
        <v>2</v>
      </c>
      <c r="C347" s="123">
        <v>0.010416666666666666</v>
      </c>
      <c r="D347" s="84" t="s">
        <v>2383</v>
      </c>
      <c r="E347" s="84" t="b">
        <v>0</v>
      </c>
      <c r="F347" s="84" t="b">
        <v>0</v>
      </c>
      <c r="G347" s="84" t="b">
        <v>0</v>
      </c>
    </row>
    <row r="348" spans="1:7" ht="15">
      <c r="A348" s="84" t="s">
        <v>2991</v>
      </c>
      <c r="B348" s="84">
        <v>2</v>
      </c>
      <c r="C348" s="123">
        <v>0.010416666666666666</v>
      </c>
      <c r="D348" s="84" t="s">
        <v>2383</v>
      </c>
      <c r="E348" s="84" t="b">
        <v>0</v>
      </c>
      <c r="F348" s="84" t="b">
        <v>0</v>
      </c>
      <c r="G348" s="84" t="b">
        <v>0</v>
      </c>
    </row>
    <row r="349" spans="1:7" ht="15">
      <c r="A349" s="84" t="s">
        <v>265</v>
      </c>
      <c r="B349" s="84">
        <v>2</v>
      </c>
      <c r="C349" s="123">
        <v>0.010416666666666666</v>
      </c>
      <c r="D349" s="84" t="s">
        <v>2383</v>
      </c>
      <c r="E349" s="84" t="b">
        <v>0</v>
      </c>
      <c r="F349" s="84" t="b">
        <v>0</v>
      </c>
      <c r="G349" s="84" t="b">
        <v>0</v>
      </c>
    </row>
    <row r="350" spans="1:7" ht="15">
      <c r="A350" s="84" t="s">
        <v>3040</v>
      </c>
      <c r="B350" s="84">
        <v>2</v>
      </c>
      <c r="C350" s="123">
        <v>0.010416666666666666</v>
      </c>
      <c r="D350" s="84" t="s">
        <v>2383</v>
      </c>
      <c r="E350" s="84" t="b">
        <v>0</v>
      </c>
      <c r="F350" s="84" t="b">
        <v>0</v>
      </c>
      <c r="G350" s="84" t="b">
        <v>0</v>
      </c>
    </row>
    <row r="351" spans="1:7" ht="15">
      <c r="A351" s="84" t="s">
        <v>3106</v>
      </c>
      <c r="B351" s="84">
        <v>2</v>
      </c>
      <c r="C351" s="123">
        <v>0.010416666666666666</v>
      </c>
      <c r="D351" s="84" t="s">
        <v>2383</v>
      </c>
      <c r="E351" s="84" t="b">
        <v>0</v>
      </c>
      <c r="F351" s="84" t="b">
        <v>0</v>
      </c>
      <c r="G351" s="84" t="b">
        <v>0</v>
      </c>
    </row>
    <row r="352" spans="1:7" ht="15">
      <c r="A352" s="84" t="s">
        <v>3107</v>
      </c>
      <c r="B352" s="84">
        <v>2</v>
      </c>
      <c r="C352" s="123">
        <v>0.010416666666666666</v>
      </c>
      <c r="D352" s="84" t="s">
        <v>2383</v>
      </c>
      <c r="E352" s="84" t="b">
        <v>0</v>
      </c>
      <c r="F352" s="84" t="b">
        <v>0</v>
      </c>
      <c r="G352" s="84" t="b">
        <v>0</v>
      </c>
    </row>
    <row r="353" spans="1:7" ht="15">
      <c r="A353" s="84" t="s">
        <v>3147</v>
      </c>
      <c r="B353" s="84">
        <v>2</v>
      </c>
      <c r="C353" s="123">
        <v>0.010416666666666666</v>
      </c>
      <c r="D353" s="84" t="s">
        <v>2383</v>
      </c>
      <c r="E353" s="84" t="b">
        <v>0</v>
      </c>
      <c r="F353" s="84" t="b">
        <v>0</v>
      </c>
      <c r="G353" s="84" t="b">
        <v>0</v>
      </c>
    </row>
    <row r="354" spans="1:7" ht="15">
      <c r="A354" s="84" t="s">
        <v>3148</v>
      </c>
      <c r="B354" s="84">
        <v>2</v>
      </c>
      <c r="C354" s="123">
        <v>0.010416666666666666</v>
      </c>
      <c r="D354" s="84" t="s">
        <v>2383</v>
      </c>
      <c r="E354" s="84" t="b">
        <v>0</v>
      </c>
      <c r="F354" s="84" t="b">
        <v>0</v>
      </c>
      <c r="G354" s="84" t="b">
        <v>0</v>
      </c>
    </row>
    <row r="355" spans="1:7" ht="15">
      <c r="A355" s="84" t="s">
        <v>3047</v>
      </c>
      <c r="B355" s="84">
        <v>2</v>
      </c>
      <c r="C355" s="123">
        <v>0.010416666666666666</v>
      </c>
      <c r="D355" s="84" t="s">
        <v>2383</v>
      </c>
      <c r="E355" s="84" t="b">
        <v>0</v>
      </c>
      <c r="F355" s="84" t="b">
        <v>0</v>
      </c>
      <c r="G355" s="84" t="b">
        <v>0</v>
      </c>
    </row>
    <row r="356" spans="1:7" ht="15">
      <c r="A356" s="84" t="s">
        <v>3149</v>
      </c>
      <c r="B356" s="84">
        <v>2</v>
      </c>
      <c r="C356" s="123">
        <v>0.010416666666666666</v>
      </c>
      <c r="D356" s="84" t="s">
        <v>2383</v>
      </c>
      <c r="E356" s="84" t="b">
        <v>0</v>
      </c>
      <c r="F356" s="84" t="b">
        <v>0</v>
      </c>
      <c r="G356" s="84" t="b">
        <v>0</v>
      </c>
    </row>
    <row r="357" spans="1:7" ht="15">
      <c r="A357" s="84" t="s">
        <v>3150</v>
      </c>
      <c r="B357" s="84">
        <v>2</v>
      </c>
      <c r="C357" s="123">
        <v>0.010416666666666666</v>
      </c>
      <c r="D357" s="84" t="s">
        <v>2383</v>
      </c>
      <c r="E357" s="84" t="b">
        <v>0</v>
      </c>
      <c r="F357" s="84" t="b">
        <v>0</v>
      </c>
      <c r="G357" s="84" t="b">
        <v>0</v>
      </c>
    </row>
    <row r="358" spans="1:7" ht="15">
      <c r="A358" s="84" t="s">
        <v>2989</v>
      </c>
      <c r="B358" s="84">
        <v>2</v>
      </c>
      <c r="C358" s="123">
        <v>0.010416666666666666</v>
      </c>
      <c r="D358" s="84" t="s">
        <v>2383</v>
      </c>
      <c r="E358" s="84" t="b">
        <v>0</v>
      </c>
      <c r="F358" s="84" t="b">
        <v>0</v>
      </c>
      <c r="G358" s="84" t="b">
        <v>0</v>
      </c>
    </row>
    <row r="359" spans="1:7" ht="15">
      <c r="A359" s="84" t="s">
        <v>3151</v>
      </c>
      <c r="B359" s="84">
        <v>2</v>
      </c>
      <c r="C359" s="123">
        <v>0.010416666666666666</v>
      </c>
      <c r="D359" s="84" t="s">
        <v>2383</v>
      </c>
      <c r="E359" s="84" t="b">
        <v>0</v>
      </c>
      <c r="F359" s="84" t="b">
        <v>0</v>
      </c>
      <c r="G359" s="84" t="b">
        <v>0</v>
      </c>
    </row>
    <row r="360" spans="1:7" ht="15">
      <c r="A360" s="84" t="s">
        <v>2503</v>
      </c>
      <c r="B360" s="84">
        <v>13</v>
      </c>
      <c r="C360" s="123">
        <v>0</v>
      </c>
      <c r="D360" s="84" t="s">
        <v>2384</v>
      </c>
      <c r="E360" s="84" t="b">
        <v>0</v>
      </c>
      <c r="F360" s="84" t="b">
        <v>0</v>
      </c>
      <c r="G360" s="84" t="b">
        <v>0</v>
      </c>
    </row>
    <row r="361" spans="1:7" ht="15">
      <c r="A361" s="84" t="s">
        <v>336</v>
      </c>
      <c r="B361" s="84">
        <v>7</v>
      </c>
      <c r="C361" s="123">
        <v>0.01710833805498236</v>
      </c>
      <c r="D361" s="84" t="s">
        <v>2384</v>
      </c>
      <c r="E361" s="84" t="b">
        <v>0</v>
      </c>
      <c r="F361" s="84" t="b">
        <v>0</v>
      </c>
      <c r="G361" s="84" t="b">
        <v>0</v>
      </c>
    </row>
    <row r="362" spans="1:7" ht="15">
      <c r="A362" s="84" t="s">
        <v>2520</v>
      </c>
      <c r="B362" s="84">
        <v>2</v>
      </c>
      <c r="C362" s="123">
        <v>0.01478024284805192</v>
      </c>
      <c r="D362" s="84" t="s">
        <v>2384</v>
      </c>
      <c r="E362" s="84" t="b">
        <v>0</v>
      </c>
      <c r="F362" s="84" t="b">
        <v>0</v>
      </c>
      <c r="G362" s="84" t="b">
        <v>0</v>
      </c>
    </row>
    <row r="363" spans="1:7" ht="15">
      <c r="A363" s="84" t="s">
        <v>338</v>
      </c>
      <c r="B363" s="84">
        <v>2</v>
      </c>
      <c r="C363" s="123">
        <v>0.01478024284805192</v>
      </c>
      <c r="D363" s="84" t="s">
        <v>2384</v>
      </c>
      <c r="E363" s="84" t="b">
        <v>0</v>
      </c>
      <c r="F363" s="84" t="b">
        <v>0</v>
      </c>
      <c r="G363" s="84" t="b">
        <v>0</v>
      </c>
    </row>
    <row r="364" spans="1:7" ht="15">
      <c r="A364" s="84" t="s">
        <v>286</v>
      </c>
      <c r="B364" s="84">
        <v>2</v>
      </c>
      <c r="C364" s="123">
        <v>0.01478024284805192</v>
      </c>
      <c r="D364" s="84" t="s">
        <v>2384</v>
      </c>
      <c r="E364" s="84" t="b">
        <v>0</v>
      </c>
      <c r="F364" s="84" t="b">
        <v>0</v>
      </c>
      <c r="G364" s="84" t="b">
        <v>0</v>
      </c>
    </row>
    <row r="365" spans="1:7" ht="15">
      <c r="A365" s="84" t="s">
        <v>2511</v>
      </c>
      <c r="B365" s="84">
        <v>2</v>
      </c>
      <c r="C365" s="123">
        <v>0.01478024284805192</v>
      </c>
      <c r="D365" s="84" t="s">
        <v>2384</v>
      </c>
      <c r="E365" s="84" t="b">
        <v>0</v>
      </c>
      <c r="F365" s="84" t="b">
        <v>0</v>
      </c>
      <c r="G365" s="84" t="b">
        <v>0</v>
      </c>
    </row>
    <row r="366" spans="1:7" ht="15">
      <c r="A366" s="84" t="s">
        <v>2521</v>
      </c>
      <c r="B366" s="84">
        <v>2</v>
      </c>
      <c r="C366" s="123">
        <v>0.01478024284805192</v>
      </c>
      <c r="D366" s="84" t="s">
        <v>2384</v>
      </c>
      <c r="E366" s="84" t="b">
        <v>0</v>
      </c>
      <c r="F366" s="84" t="b">
        <v>0</v>
      </c>
      <c r="G366" s="84" t="b">
        <v>0</v>
      </c>
    </row>
    <row r="367" spans="1:7" ht="15">
      <c r="A367" s="84" t="s">
        <v>2508</v>
      </c>
      <c r="B367" s="84">
        <v>2</v>
      </c>
      <c r="C367" s="123">
        <v>0.01478024284805192</v>
      </c>
      <c r="D367" s="84" t="s">
        <v>2384</v>
      </c>
      <c r="E367" s="84" t="b">
        <v>0</v>
      </c>
      <c r="F367" s="84" t="b">
        <v>0</v>
      </c>
      <c r="G367" s="84" t="b">
        <v>0</v>
      </c>
    </row>
    <row r="368" spans="1:7" ht="15">
      <c r="A368" s="84" t="s">
        <v>2509</v>
      </c>
      <c r="B368" s="84">
        <v>2</v>
      </c>
      <c r="C368" s="123">
        <v>0.01478024284805192</v>
      </c>
      <c r="D368" s="84" t="s">
        <v>2384</v>
      </c>
      <c r="E368" s="84" t="b">
        <v>0</v>
      </c>
      <c r="F368" s="84" t="b">
        <v>0</v>
      </c>
      <c r="G368" s="84" t="b">
        <v>0</v>
      </c>
    </row>
    <row r="369" spans="1:7" ht="15">
      <c r="A369" s="84" t="s">
        <v>2522</v>
      </c>
      <c r="B369" s="84">
        <v>2</v>
      </c>
      <c r="C369" s="123">
        <v>0.01478024284805192</v>
      </c>
      <c r="D369" s="84" t="s">
        <v>2384</v>
      </c>
      <c r="E369" s="84" t="b">
        <v>1</v>
      </c>
      <c r="F369" s="84" t="b">
        <v>0</v>
      </c>
      <c r="G369" s="84" t="b">
        <v>0</v>
      </c>
    </row>
    <row r="370" spans="1:7" ht="15">
      <c r="A370" s="84" t="s">
        <v>332</v>
      </c>
      <c r="B370" s="84">
        <v>2</v>
      </c>
      <c r="C370" s="123">
        <v>0.02025351549648794</v>
      </c>
      <c r="D370" s="84" t="s">
        <v>2384</v>
      </c>
      <c r="E370" s="84" t="b">
        <v>0</v>
      </c>
      <c r="F370" s="84" t="b">
        <v>0</v>
      </c>
      <c r="G370" s="84" t="b">
        <v>0</v>
      </c>
    </row>
    <row r="371" spans="1:7" ht="15">
      <c r="A371" s="84" t="s">
        <v>298</v>
      </c>
      <c r="B371" s="84">
        <v>2</v>
      </c>
      <c r="C371" s="123">
        <v>0.02025351549648794</v>
      </c>
      <c r="D371" s="84" t="s">
        <v>2384</v>
      </c>
      <c r="E371" s="84" t="b">
        <v>0</v>
      </c>
      <c r="F371" s="84" t="b">
        <v>0</v>
      </c>
      <c r="G371" s="84" t="b">
        <v>0</v>
      </c>
    </row>
    <row r="372" spans="1:7" ht="15">
      <c r="A372" s="84" t="s">
        <v>2503</v>
      </c>
      <c r="B372" s="84">
        <v>18</v>
      </c>
      <c r="C372" s="123">
        <v>0.0015425537419394607</v>
      </c>
      <c r="D372" s="84" t="s">
        <v>2385</v>
      </c>
      <c r="E372" s="84" t="b">
        <v>0</v>
      </c>
      <c r="F372" s="84" t="b">
        <v>0</v>
      </c>
      <c r="G372" s="84" t="b">
        <v>0</v>
      </c>
    </row>
    <row r="373" spans="1:7" ht="15">
      <c r="A373" s="84" t="s">
        <v>2506</v>
      </c>
      <c r="B373" s="84">
        <v>16</v>
      </c>
      <c r="C373" s="123">
        <v>0.018949552789109727</v>
      </c>
      <c r="D373" s="84" t="s">
        <v>2385</v>
      </c>
      <c r="E373" s="84" t="b">
        <v>0</v>
      </c>
      <c r="F373" s="84" t="b">
        <v>0</v>
      </c>
      <c r="G373" s="84" t="b">
        <v>0</v>
      </c>
    </row>
    <row r="374" spans="1:7" ht="15">
      <c r="A374" s="84" t="s">
        <v>2524</v>
      </c>
      <c r="B374" s="84">
        <v>12</v>
      </c>
      <c r="C374" s="123">
        <v>0.01645242104938184</v>
      </c>
      <c r="D374" s="84" t="s">
        <v>2385</v>
      </c>
      <c r="E374" s="84" t="b">
        <v>0</v>
      </c>
      <c r="F374" s="84" t="b">
        <v>0</v>
      </c>
      <c r="G374" s="84" t="b">
        <v>0</v>
      </c>
    </row>
    <row r="375" spans="1:7" ht="15">
      <c r="A375" s="84" t="s">
        <v>2525</v>
      </c>
      <c r="B375" s="84">
        <v>9</v>
      </c>
      <c r="C375" s="123">
        <v>0.010659123443874223</v>
      </c>
      <c r="D375" s="84" t="s">
        <v>2385</v>
      </c>
      <c r="E375" s="84" t="b">
        <v>0</v>
      </c>
      <c r="F375" s="84" t="b">
        <v>0</v>
      </c>
      <c r="G375" s="84" t="b">
        <v>0</v>
      </c>
    </row>
    <row r="376" spans="1:7" ht="15">
      <c r="A376" s="84" t="s">
        <v>2526</v>
      </c>
      <c r="B376" s="84">
        <v>9</v>
      </c>
      <c r="C376" s="123">
        <v>0.012339315787036382</v>
      </c>
      <c r="D376" s="84" t="s">
        <v>2385</v>
      </c>
      <c r="E376" s="84" t="b">
        <v>0</v>
      </c>
      <c r="F376" s="84" t="b">
        <v>0</v>
      </c>
      <c r="G376" s="84" t="b">
        <v>0</v>
      </c>
    </row>
    <row r="377" spans="1:7" ht="15">
      <c r="A377" s="84" t="s">
        <v>2527</v>
      </c>
      <c r="B377" s="84">
        <v>8</v>
      </c>
      <c r="C377" s="123">
        <v>0.010968280699587893</v>
      </c>
      <c r="D377" s="84" t="s">
        <v>2385</v>
      </c>
      <c r="E377" s="84" t="b">
        <v>0</v>
      </c>
      <c r="F377" s="84" t="b">
        <v>0</v>
      </c>
      <c r="G377" s="84" t="b">
        <v>0</v>
      </c>
    </row>
    <row r="378" spans="1:7" ht="15">
      <c r="A378" s="84" t="s">
        <v>2504</v>
      </c>
      <c r="B378" s="84">
        <v>8</v>
      </c>
      <c r="C378" s="123">
        <v>0.010968280699587893</v>
      </c>
      <c r="D378" s="84" t="s">
        <v>2385</v>
      </c>
      <c r="E378" s="84" t="b">
        <v>0</v>
      </c>
      <c r="F378" s="84" t="b">
        <v>0</v>
      </c>
      <c r="G378" s="84" t="b">
        <v>0</v>
      </c>
    </row>
    <row r="379" spans="1:7" ht="15">
      <c r="A379" s="84" t="s">
        <v>2528</v>
      </c>
      <c r="B379" s="84">
        <v>7</v>
      </c>
      <c r="C379" s="123">
        <v>0.011078791702810238</v>
      </c>
      <c r="D379" s="84" t="s">
        <v>2385</v>
      </c>
      <c r="E379" s="84" t="b">
        <v>0</v>
      </c>
      <c r="F379" s="84" t="b">
        <v>0</v>
      </c>
      <c r="G379" s="84" t="b">
        <v>0</v>
      </c>
    </row>
    <row r="380" spans="1:7" ht="15">
      <c r="A380" s="84" t="s">
        <v>2529</v>
      </c>
      <c r="B380" s="84">
        <v>7</v>
      </c>
      <c r="C380" s="123">
        <v>0.011078791702810238</v>
      </c>
      <c r="D380" s="84" t="s">
        <v>2385</v>
      </c>
      <c r="E380" s="84" t="b">
        <v>0</v>
      </c>
      <c r="F380" s="84" t="b">
        <v>0</v>
      </c>
      <c r="G380" s="84" t="b">
        <v>0</v>
      </c>
    </row>
    <row r="381" spans="1:7" ht="15">
      <c r="A381" s="84" t="s">
        <v>2530</v>
      </c>
      <c r="B381" s="84">
        <v>7</v>
      </c>
      <c r="C381" s="123">
        <v>0.011078791702810238</v>
      </c>
      <c r="D381" s="84" t="s">
        <v>2385</v>
      </c>
      <c r="E381" s="84" t="b">
        <v>0</v>
      </c>
      <c r="F381" s="84" t="b">
        <v>0</v>
      </c>
      <c r="G381" s="84" t="b">
        <v>0</v>
      </c>
    </row>
    <row r="382" spans="1:7" ht="15">
      <c r="A382" s="84" t="s">
        <v>2984</v>
      </c>
      <c r="B382" s="84">
        <v>7</v>
      </c>
      <c r="C382" s="123">
        <v>0.011078791702810238</v>
      </c>
      <c r="D382" s="84" t="s">
        <v>2385</v>
      </c>
      <c r="E382" s="84" t="b">
        <v>0</v>
      </c>
      <c r="F382" s="84" t="b">
        <v>0</v>
      </c>
      <c r="G382" s="84" t="b">
        <v>0</v>
      </c>
    </row>
    <row r="383" spans="1:7" ht="15">
      <c r="A383" s="84" t="s">
        <v>2985</v>
      </c>
      <c r="B383" s="84">
        <v>7</v>
      </c>
      <c r="C383" s="123">
        <v>0.011078791702810238</v>
      </c>
      <c r="D383" s="84" t="s">
        <v>2385</v>
      </c>
      <c r="E383" s="84" t="b">
        <v>0</v>
      </c>
      <c r="F383" s="84" t="b">
        <v>0</v>
      </c>
      <c r="G383" s="84" t="b">
        <v>0</v>
      </c>
    </row>
    <row r="384" spans="1:7" ht="15">
      <c r="A384" s="84" t="s">
        <v>2986</v>
      </c>
      <c r="B384" s="84">
        <v>7</v>
      </c>
      <c r="C384" s="123">
        <v>0.011078791702810238</v>
      </c>
      <c r="D384" s="84" t="s">
        <v>2385</v>
      </c>
      <c r="E384" s="84" t="b">
        <v>0</v>
      </c>
      <c r="F384" s="84" t="b">
        <v>0</v>
      </c>
      <c r="G384" s="84" t="b">
        <v>0</v>
      </c>
    </row>
    <row r="385" spans="1:7" ht="15">
      <c r="A385" s="84" t="s">
        <v>2987</v>
      </c>
      <c r="B385" s="84">
        <v>7</v>
      </c>
      <c r="C385" s="123">
        <v>0.011078791702810238</v>
      </c>
      <c r="D385" s="84" t="s">
        <v>2385</v>
      </c>
      <c r="E385" s="84" t="b">
        <v>0</v>
      </c>
      <c r="F385" s="84" t="b">
        <v>0</v>
      </c>
      <c r="G385" s="84" t="b">
        <v>0</v>
      </c>
    </row>
    <row r="386" spans="1:7" ht="15">
      <c r="A386" s="84" t="s">
        <v>2988</v>
      </c>
      <c r="B386" s="84">
        <v>7</v>
      </c>
      <c r="C386" s="123">
        <v>0.011078791702810238</v>
      </c>
      <c r="D386" s="84" t="s">
        <v>2385</v>
      </c>
      <c r="E386" s="84" t="b">
        <v>0</v>
      </c>
      <c r="F386" s="84" t="b">
        <v>0</v>
      </c>
      <c r="G386" s="84" t="b">
        <v>0</v>
      </c>
    </row>
    <row r="387" spans="1:7" ht="15">
      <c r="A387" s="84" t="s">
        <v>308</v>
      </c>
      <c r="B387" s="84">
        <v>7</v>
      </c>
      <c r="C387" s="123">
        <v>0.011078791702810238</v>
      </c>
      <c r="D387" s="84" t="s">
        <v>2385</v>
      </c>
      <c r="E387" s="84" t="b">
        <v>0</v>
      </c>
      <c r="F387" s="84" t="b">
        <v>0</v>
      </c>
      <c r="G387" s="84" t="b">
        <v>0</v>
      </c>
    </row>
    <row r="388" spans="1:7" ht="15">
      <c r="A388" s="84" t="s">
        <v>2983</v>
      </c>
      <c r="B388" s="84">
        <v>6</v>
      </c>
      <c r="C388" s="123">
        <v>0.014818108239960583</v>
      </c>
      <c r="D388" s="84" t="s">
        <v>2385</v>
      </c>
      <c r="E388" s="84" t="b">
        <v>0</v>
      </c>
      <c r="F388" s="84" t="b">
        <v>0</v>
      </c>
      <c r="G388" s="84" t="b">
        <v>0</v>
      </c>
    </row>
    <row r="389" spans="1:7" ht="15">
      <c r="A389" s="84" t="s">
        <v>2543</v>
      </c>
      <c r="B389" s="84">
        <v>3</v>
      </c>
      <c r="C389" s="123">
        <v>0.008776996491604013</v>
      </c>
      <c r="D389" s="84" t="s">
        <v>2385</v>
      </c>
      <c r="E389" s="84" t="b">
        <v>1</v>
      </c>
      <c r="F389" s="84" t="b">
        <v>0</v>
      </c>
      <c r="G389" s="84" t="b">
        <v>0</v>
      </c>
    </row>
    <row r="390" spans="1:7" ht="15">
      <c r="A390" s="84" t="s">
        <v>338</v>
      </c>
      <c r="B390" s="84">
        <v>3</v>
      </c>
      <c r="C390" s="123">
        <v>0.008776996491604013</v>
      </c>
      <c r="D390" s="84" t="s">
        <v>2385</v>
      </c>
      <c r="E390" s="84" t="b">
        <v>0</v>
      </c>
      <c r="F390" s="84" t="b">
        <v>0</v>
      </c>
      <c r="G390" s="84" t="b">
        <v>0</v>
      </c>
    </row>
    <row r="391" spans="1:7" ht="15">
      <c r="A391" s="84" t="s">
        <v>3026</v>
      </c>
      <c r="B391" s="84">
        <v>3</v>
      </c>
      <c r="C391" s="123">
        <v>0.008776996491604013</v>
      </c>
      <c r="D391" s="84" t="s">
        <v>2385</v>
      </c>
      <c r="E391" s="84" t="b">
        <v>0</v>
      </c>
      <c r="F391" s="84" t="b">
        <v>0</v>
      </c>
      <c r="G391" s="84" t="b">
        <v>0</v>
      </c>
    </row>
    <row r="392" spans="1:7" ht="15">
      <c r="A392" s="84" t="s">
        <v>3027</v>
      </c>
      <c r="B392" s="84">
        <v>3</v>
      </c>
      <c r="C392" s="123">
        <v>0.008776996491604013</v>
      </c>
      <c r="D392" s="84" t="s">
        <v>2385</v>
      </c>
      <c r="E392" s="84" t="b">
        <v>0</v>
      </c>
      <c r="F392" s="84" t="b">
        <v>0</v>
      </c>
      <c r="G392" s="84" t="b">
        <v>0</v>
      </c>
    </row>
    <row r="393" spans="1:7" ht="15">
      <c r="A393" s="84" t="s">
        <v>2465</v>
      </c>
      <c r="B393" s="84">
        <v>2</v>
      </c>
      <c r="C393" s="123">
        <v>0.007136668651743414</v>
      </c>
      <c r="D393" s="84" t="s">
        <v>2385</v>
      </c>
      <c r="E393" s="84" t="b">
        <v>0</v>
      </c>
      <c r="F393" s="84" t="b">
        <v>0</v>
      </c>
      <c r="G393" s="84" t="b">
        <v>0</v>
      </c>
    </row>
    <row r="394" spans="1:7" ht="15">
      <c r="A394" s="84" t="s">
        <v>3022</v>
      </c>
      <c r="B394" s="84">
        <v>2</v>
      </c>
      <c r="C394" s="123">
        <v>0.007136668651743414</v>
      </c>
      <c r="D394" s="84" t="s">
        <v>2385</v>
      </c>
      <c r="E394" s="84" t="b">
        <v>0</v>
      </c>
      <c r="F394" s="84" t="b">
        <v>0</v>
      </c>
      <c r="G394" s="84" t="b">
        <v>0</v>
      </c>
    </row>
    <row r="395" spans="1:7" ht="15">
      <c r="A395" s="84" t="s">
        <v>3023</v>
      </c>
      <c r="B395" s="84">
        <v>2</v>
      </c>
      <c r="C395" s="123">
        <v>0.007136668651743414</v>
      </c>
      <c r="D395" s="84" t="s">
        <v>2385</v>
      </c>
      <c r="E395" s="84" t="b">
        <v>0</v>
      </c>
      <c r="F395" s="84" t="b">
        <v>0</v>
      </c>
      <c r="G395" s="84" t="b">
        <v>0</v>
      </c>
    </row>
    <row r="396" spans="1:7" ht="15">
      <c r="A396" s="84" t="s">
        <v>3024</v>
      </c>
      <c r="B396" s="84">
        <v>2</v>
      </c>
      <c r="C396" s="123">
        <v>0.007136668651743414</v>
      </c>
      <c r="D396" s="84" t="s">
        <v>2385</v>
      </c>
      <c r="E396" s="84" t="b">
        <v>0</v>
      </c>
      <c r="F396" s="84" t="b">
        <v>0</v>
      </c>
      <c r="G396" s="84" t="b">
        <v>0</v>
      </c>
    </row>
    <row r="397" spans="1:7" ht="15">
      <c r="A397" s="84" t="s">
        <v>368</v>
      </c>
      <c r="B397" s="84">
        <v>2</v>
      </c>
      <c r="C397" s="123">
        <v>0.007136668651743414</v>
      </c>
      <c r="D397" s="84" t="s">
        <v>2385</v>
      </c>
      <c r="E397" s="84" t="b">
        <v>0</v>
      </c>
      <c r="F397" s="84" t="b">
        <v>0</v>
      </c>
      <c r="G397" s="84" t="b">
        <v>0</v>
      </c>
    </row>
    <row r="398" spans="1:7" ht="15">
      <c r="A398" s="84" t="s">
        <v>367</v>
      </c>
      <c r="B398" s="84">
        <v>2</v>
      </c>
      <c r="C398" s="123">
        <v>0.007136668651743414</v>
      </c>
      <c r="D398" s="84" t="s">
        <v>2385</v>
      </c>
      <c r="E398" s="84" t="b">
        <v>0</v>
      </c>
      <c r="F398" s="84" t="b">
        <v>0</v>
      </c>
      <c r="G398" s="84" t="b">
        <v>0</v>
      </c>
    </row>
    <row r="399" spans="1:7" ht="15">
      <c r="A399" s="84" t="s">
        <v>3025</v>
      </c>
      <c r="B399" s="84">
        <v>2</v>
      </c>
      <c r="C399" s="123">
        <v>0.007136668651743414</v>
      </c>
      <c r="D399" s="84" t="s">
        <v>2385</v>
      </c>
      <c r="E399" s="84" t="b">
        <v>0</v>
      </c>
      <c r="F399" s="84" t="b">
        <v>0</v>
      </c>
      <c r="G399" s="84" t="b">
        <v>0</v>
      </c>
    </row>
    <row r="400" spans="1:7" ht="15">
      <c r="A400" s="84" t="s">
        <v>366</v>
      </c>
      <c r="B400" s="84">
        <v>2</v>
      </c>
      <c r="C400" s="123">
        <v>0.007136668651743414</v>
      </c>
      <c r="D400" s="84" t="s">
        <v>2385</v>
      </c>
      <c r="E400" s="84" t="b">
        <v>0</v>
      </c>
      <c r="F400" s="84" t="b">
        <v>0</v>
      </c>
      <c r="G400" s="84" t="b">
        <v>0</v>
      </c>
    </row>
    <row r="401" spans="1:7" ht="15">
      <c r="A401" s="84" t="s">
        <v>3084</v>
      </c>
      <c r="B401" s="84">
        <v>2</v>
      </c>
      <c r="C401" s="123">
        <v>0.009333967890166633</v>
      </c>
      <c r="D401" s="84" t="s">
        <v>2385</v>
      </c>
      <c r="E401" s="84" t="b">
        <v>0</v>
      </c>
      <c r="F401" s="84" t="b">
        <v>0</v>
      </c>
      <c r="G401" s="84" t="b">
        <v>0</v>
      </c>
    </row>
    <row r="402" spans="1:7" ht="15">
      <c r="A402" s="84" t="s">
        <v>3056</v>
      </c>
      <c r="B402" s="84">
        <v>2</v>
      </c>
      <c r="C402" s="123">
        <v>0.007136668651743414</v>
      </c>
      <c r="D402" s="84" t="s">
        <v>2385</v>
      </c>
      <c r="E402" s="84" t="b">
        <v>0</v>
      </c>
      <c r="F402" s="84" t="b">
        <v>0</v>
      </c>
      <c r="G402" s="84" t="b">
        <v>0</v>
      </c>
    </row>
    <row r="403" spans="1:7" ht="15">
      <c r="A403" s="84" t="s">
        <v>2510</v>
      </c>
      <c r="B403" s="84">
        <v>2</v>
      </c>
      <c r="C403" s="123">
        <v>0.007136668651743414</v>
      </c>
      <c r="D403" s="84" t="s">
        <v>2385</v>
      </c>
      <c r="E403" s="84" t="b">
        <v>0</v>
      </c>
      <c r="F403" s="84" t="b">
        <v>0</v>
      </c>
      <c r="G403" s="84" t="b">
        <v>0</v>
      </c>
    </row>
    <row r="404" spans="1:7" ht="15">
      <c r="A404" s="84" t="s">
        <v>3057</v>
      </c>
      <c r="B404" s="84">
        <v>2</v>
      </c>
      <c r="C404" s="123">
        <v>0.007136668651743414</v>
      </c>
      <c r="D404" s="84" t="s">
        <v>2385</v>
      </c>
      <c r="E404" s="84" t="b">
        <v>0</v>
      </c>
      <c r="F404" s="84" t="b">
        <v>0</v>
      </c>
      <c r="G404" s="84" t="b">
        <v>0</v>
      </c>
    </row>
    <row r="405" spans="1:7" ht="15">
      <c r="A405" s="84" t="s">
        <v>3058</v>
      </c>
      <c r="B405" s="84">
        <v>2</v>
      </c>
      <c r="C405" s="123">
        <v>0.007136668651743414</v>
      </c>
      <c r="D405" s="84" t="s">
        <v>2385</v>
      </c>
      <c r="E405" s="84" t="b">
        <v>1</v>
      </c>
      <c r="F405" s="84" t="b">
        <v>0</v>
      </c>
      <c r="G405" s="84" t="b">
        <v>0</v>
      </c>
    </row>
    <row r="406" spans="1:7" ht="15">
      <c r="A406" s="84" t="s">
        <v>3059</v>
      </c>
      <c r="B406" s="84">
        <v>2</v>
      </c>
      <c r="C406" s="123">
        <v>0.007136668651743414</v>
      </c>
      <c r="D406" s="84" t="s">
        <v>2385</v>
      </c>
      <c r="E406" s="84" t="b">
        <v>1</v>
      </c>
      <c r="F406" s="84" t="b">
        <v>0</v>
      </c>
      <c r="G406" s="84" t="b">
        <v>0</v>
      </c>
    </row>
    <row r="407" spans="1:7" ht="15">
      <c r="A407" s="84" t="s">
        <v>3060</v>
      </c>
      <c r="B407" s="84">
        <v>2</v>
      </c>
      <c r="C407" s="123">
        <v>0.007136668651743414</v>
      </c>
      <c r="D407" s="84" t="s">
        <v>2385</v>
      </c>
      <c r="E407" s="84" t="b">
        <v>0</v>
      </c>
      <c r="F407" s="84" t="b">
        <v>0</v>
      </c>
      <c r="G407" s="84" t="b">
        <v>0</v>
      </c>
    </row>
    <row r="408" spans="1:7" ht="15">
      <c r="A408" s="84" t="s">
        <v>3061</v>
      </c>
      <c r="B408" s="84">
        <v>2</v>
      </c>
      <c r="C408" s="123">
        <v>0.007136668651743414</v>
      </c>
      <c r="D408" s="84" t="s">
        <v>2385</v>
      </c>
      <c r="E408" s="84" t="b">
        <v>0</v>
      </c>
      <c r="F408" s="84" t="b">
        <v>0</v>
      </c>
      <c r="G408" s="84" t="b">
        <v>0</v>
      </c>
    </row>
    <row r="409" spans="1:7" ht="15">
      <c r="A409" s="84" t="s">
        <v>3062</v>
      </c>
      <c r="B409" s="84">
        <v>2</v>
      </c>
      <c r="C409" s="123">
        <v>0.007136668651743414</v>
      </c>
      <c r="D409" s="84" t="s">
        <v>2385</v>
      </c>
      <c r="E409" s="84" t="b">
        <v>0</v>
      </c>
      <c r="F409" s="84" t="b">
        <v>0</v>
      </c>
      <c r="G409" s="84" t="b">
        <v>0</v>
      </c>
    </row>
    <row r="410" spans="1:7" ht="15">
      <c r="A410" s="84" t="s">
        <v>3063</v>
      </c>
      <c r="B410" s="84">
        <v>2</v>
      </c>
      <c r="C410" s="123">
        <v>0.007136668651743414</v>
      </c>
      <c r="D410" s="84" t="s">
        <v>2385</v>
      </c>
      <c r="E410" s="84" t="b">
        <v>0</v>
      </c>
      <c r="F410" s="84" t="b">
        <v>0</v>
      </c>
      <c r="G410" s="84" t="b">
        <v>0</v>
      </c>
    </row>
    <row r="411" spans="1:7" ht="15">
      <c r="A411" s="84" t="s">
        <v>3064</v>
      </c>
      <c r="B411" s="84">
        <v>2</v>
      </c>
      <c r="C411" s="123">
        <v>0.007136668651743414</v>
      </c>
      <c r="D411" s="84" t="s">
        <v>2385</v>
      </c>
      <c r="E411" s="84" t="b">
        <v>0</v>
      </c>
      <c r="F411" s="84" t="b">
        <v>0</v>
      </c>
      <c r="G411" s="84" t="b">
        <v>0</v>
      </c>
    </row>
    <row r="412" spans="1:7" ht="15">
      <c r="A412" s="84" t="s">
        <v>2996</v>
      </c>
      <c r="B412" s="84">
        <v>2</v>
      </c>
      <c r="C412" s="123">
        <v>0.007136668651743414</v>
      </c>
      <c r="D412" s="84" t="s">
        <v>2385</v>
      </c>
      <c r="E412" s="84" t="b">
        <v>0</v>
      </c>
      <c r="F412" s="84" t="b">
        <v>0</v>
      </c>
      <c r="G412" s="84" t="b">
        <v>0</v>
      </c>
    </row>
    <row r="413" spans="1:7" ht="15">
      <c r="A413" s="84" t="s">
        <v>2505</v>
      </c>
      <c r="B413" s="84">
        <v>2</v>
      </c>
      <c r="C413" s="123">
        <v>0.007136668651743414</v>
      </c>
      <c r="D413" s="84" t="s">
        <v>2385</v>
      </c>
      <c r="E413" s="84" t="b">
        <v>0</v>
      </c>
      <c r="F413" s="84" t="b">
        <v>0</v>
      </c>
      <c r="G413" s="84" t="b">
        <v>0</v>
      </c>
    </row>
    <row r="414" spans="1:7" ht="15">
      <c r="A414" s="84" t="s">
        <v>3032</v>
      </c>
      <c r="B414" s="84">
        <v>2</v>
      </c>
      <c r="C414" s="123">
        <v>0.007136668651743414</v>
      </c>
      <c r="D414" s="84" t="s">
        <v>2385</v>
      </c>
      <c r="E414" s="84" t="b">
        <v>0</v>
      </c>
      <c r="F414" s="84" t="b">
        <v>0</v>
      </c>
      <c r="G414" s="84" t="b">
        <v>0</v>
      </c>
    </row>
    <row r="415" spans="1:7" ht="15">
      <c r="A415" s="84" t="s">
        <v>3065</v>
      </c>
      <c r="B415" s="84">
        <v>2</v>
      </c>
      <c r="C415" s="123">
        <v>0.007136668651743414</v>
      </c>
      <c r="D415" s="84" t="s">
        <v>2385</v>
      </c>
      <c r="E415" s="84" t="b">
        <v>0</v>
      </c>
      <c r="F415" s="84" t="b">
        <v>0</v>
      </c>
      <c r="G415" s="84" t="b">
        <v>0</v>
      </c>
    </row>
    <row r="416" spans="1:7" ht="15">
      <c r="A416" s="84" t="s">
        <v>2503</v>
      </c>
      <c r="B416" s="84">
        <v>10</v>
      </c>
      <c r="C416" s="123">
        <v>0</v>
      </c>
      <c r="D416" s="84" t="s">
        <v>2386</v>
      </c>
      <c r="E416" s="84" t="b">
        <v>0</v>
      </c>
      <c r="F416" s="84" t="b">
        <v>0</v>
      </c>
      <c r="G416" s="84" t="b">
        <v>0</v>
      </c>
    </row>
    <row r="417" spans="1:7" ht="15">
      <c r="A417" s="84" t="s">
        <v>2532</v>
      </c>
      <c r="B417" s="84">
        <v>9</v>
      </c>
      <c r="C417" s="123">
        <v>0.002167460079189875</v>
      </c>
      <c r="D417" s="84" t="s">
        <v>2386</v>
      </c>
      <c r="E417" s="84" t="b">
        <v>0</v>
      </c>
      <c r="F417" s="84" t="b">
        <v>0</v>
      </c>
      <c r="G417" s="84" t="b">
        <v>0</v>
      </c>
    </row>
    <row r="418" spans="1:7" ht="15">
      <c r="A418" s="84" t="s">
        <v>2533</v>
      </c>
      <c r="B418" s="84">
        <v>9</v>
      </c>
      <c r="C418" s="123">
        <v>0.002167460079189875</v>
      </c>
      <c r="D418" s="84" t="s">
        <v>2386</v>
      </c>
      <c r="E418" s="84" t="b">
        <v>0</v>
      </c>
      <c r="F418" s="84" t="b">
        <v>0</v>
      </c>
      <c r="G418" s="84" t="b">
        <v>0</v>
      </c>
    </row>
    <row r="419" spans="1:7" ht="15">
      <c r="A419" s="84" t="s">
        <v>2534</v>
      </c>
      <c r="B419" s="84">
        <v>9</v>
      </c>
      <c r="C419" s="123">
        <v>0.002167460079189875</v>
      </c>
      <c r="D419" s="84" t="s">
        <v>2386</v>
      </c>
      <c r="E419" s="84" t="b">
        <v>0</v>
      </c>
      <c r="F419" s="84" t="b">
        <v>0</v>
      </c>
      <c r="G419" s="84" t="b">
        <v>0</v>
      </c>
    </row>
    <row r="420" spans="1:7" ht="15">
      <c r="A420" s="84" t="s">
        <v>2535</v>
      </c>
      <c r="B420" s="84">
        <v>8</v>
      </c>
      <c r="C420" s="123">
        <v>0.0040804216003392174</v>
      </c>
      <c r="D420" s="84" t="s">
        <v>2386</v>
      </c>
      <c r="E420" s="84" t="b">
        <v>0</v>
      </c>
      <c r="F420" s="84" t="b">
        <v>0</v>
      </c>
      <c r="G420" s="84" t="b">
        <v>0</v>
      </c>
    </row>
    <row r="421" spans="1:7" ht="15">
      <c r="A421" s="84" t="s">
        <v>2536</v>
      </c>
      <c r="B421" s="84">
        <v>7</v>
      </c>
      <c r="C421" s="123">
        <v>0.005706914315264222</v>
      </c>
      <c r="D421" s="84" t="s">
        <v>2386</v>
      </c>
      <c r="E421" s="84" t="b">
        <v>0</v>
      </c>
      <c r="F421" s="84" t="b">
        <v>0</v>
      </c>
      <c r="G421" s="84" t="b">
        <v>0</v>
      </c>
    </row>
    <row r="422" spans="1:7" ht="15">
      <c r="A422" s="84" t="s">
        <v>2537</v>
      </c>
      <c r="B422" s="84">
        <v>6</v>
      </c>
      <c r="C422" s="123">
        <v>0.00950621038938888</v>
      </c>
      <c r="D422" s="84" t="s">
        <v>2386</v>
      </c>
      <c r="E422" s="84" t="b">
        <v>0</v>
      </c>
      <c r="F422" s="84" t="b">
        <v>0</v>
      </c>
      <c r="G422" s="84" t="b">
        <v>0</v>
      </c>
    </row>
    <row r="423" spans="1:7" ht="15">
      <c r="A423" s="84" t="s">
        <v>2538</v>
      </c>
      <c r="B423" s="84">
        <v>5</v>
      </c>
      <c r="C423" s="123">
        <v>0.0079218419911574</v>
      </c>
      <c r="D423" s="84" t="s">
        <v>2386</v>
      </c>
      <c r="E423" s="84" t="b">
        <v>0</v>
      </c>
      <c r="F423" s="84" t="b">
        <v>0</v>
      </c>
      <c r="G423" s="84" t="b">
        <v>0</v>
      </c>
    </row>
    <row r="424" spans="1:7" ht="15">
      <c r="A424" s="84" t="s">
        <v>2539</v>
      </c>
      <c r="B424" s="84">
        <v>5</v>
      </c>
      <c r="C424" s="123">
        <v>0.0079218419911574</v>
      </c>
      <c r="D424" s="84" t="s">
        <v>2386</v>
      </c>
      <c r="E424" s="84" t="b">
        <v>0</v>
      </c>
      <c r="F424" s="84" t="b">
        <v>0</v>
      </c>
      <c r="G424" s="84" t="b">
        <v>0</v>
      </c>
    </row>
    <row r="425" spans="1:7" ht="15">
      <c r="A425" s="84" t="s">
        <v>2540</v>
      </c>
      <c r="B425" s="84">
        <v>5</v>
      </c>
      <c r="C425" s="123">
        <v>0.0079218419911574</v>
      </c>
      <c r="D425" s="84" t="s">
        <v>2386</v>
      </c>
      <c r="E425" s="84" t="b">
        <v>0</v>
      </c>
      <c r="F425" s="84" t="b">
        <v>0</v>
      </c>
      <c r="G425" s="84" t="b">
        <v>0</v>
      </c>
    </row>
    <row r="426" spans="1:7" ht="15">
      <c r="A426" s="84" t="s">
        <v>3008</v>
      </c>
      <c r="B426" s="84">
        <v>5</v>
      </c>
      <c r="C426" s="123">
        <v>0.0079218419911574</v>
      </c>
      <c r="D426" s="84" t="s">
        <v>2386</v>
      </c>
      <c r="E426" s="84" t="b">
        <v>0</v>
      </c>
      <c r="F426" s="84" t="b">
        <v>0</v>
      </c>
      <c r="G426" s="84" t="b">
        <v>0</v>
      </c>
    </row>
    <row r="427" spans="1:7" ht="15">
      <c r="A427" s="84" t="s">
        <v>3009</v>
      </c>
      <c r="B427" s="84">
        <v>5</v>
      </c>
      <c r="C427" s="123">
        <v>0.0079218419911574</v>
      </c>
      <c r="D427" s="84" t="s">
        <v>2386</v>
      </c>
      <c r="E427" s="84" t="b">
        <v>0</v>
      </c>
      <c r="F427" s="84" t="b">
        <v>0</v>
      </c>
      <c r="G427" s="84" t="b">
        <v>0</v>
      </c>
    </row>
    <row r="428" spans="1:7" ht="15">
      <c r="A428" s="84" t="s">
        <v>3007</v>
      </c>
      <c r="B428" s="84">
        <v>4</v>
      </c>
      <c r="C428" s="123">
        <v>0.008377684393095528</v>
      </c>
      <c r="D428" s="84" t="s">
        <v>2386</v>
      </c>
      <c r="E428" s="84" t="b">
        <v>1</v>
      </c>
      <c r="F428" s="84" t="b">
        <v>0</v>
      </c>
      <c r="G428" s="84" t="b">
        <v>0</v>
      </c>
    </row>
    <row r="429" spans="1:7" ht="15">
      <c r="A429" s="84" t="s">
        <v>3019</v>
      </c>
      <c r="B429" s="84">
        <v>3</v>
      </c>
      <c r="C429" s="123">
        <v>0.011036368489516087</v>
      </c>
      <c r="D429" s="84" t="s">
        <v>2386</v>
      </c>
      <c r="E429" s="84" t="b">
        <v>0</v>
      </c>
      <c r="F429" s="84" t="b">
        <v>0</v>
      </c>
      <c r="G429" s="84" t="b">
        <v>0</v>
      </c>
    </row>
    <row r="430" spans="1:7" ht="15">
      <c r="A430" s="84" t="s">
        <v>348</v>
      </c>
      <c r="B430" s="84">
        <v>2</v>
      </c>
      <c r="C430" s="123">
        <v>0.007357578993010725</v>
      </c>
      <c r="D430" s="84" t="s">
        <v>2386</v>
      </c>
      <c r="E430" s="84" t="b">
        <v>0</v>
      </c>
      <c r="F430" s="84" t="b">
        <v>0</v>
      </c>
      <c r="G430" s="84" t="b">
        <v>0</v>
      </c>
    </row>
    <row r="431" spans="1:7" ht="15">
      <c r="A431" s="84" t="s">
        <v>333</v>
      </c>
      <c r="B431" s="84">
        <v>2</v>
      </c>
      <c r="C431" s="123">
        <v>0.007357578993010725</v>
      </c>
      <c r="D431" s="84" t="s">
        <v>2386</v>
      </c>
      <c r="E431" s="84" t="b">
        <v>0</v>
      </c>
      <c r="F431" s="84" t="b">
        <v>0</v>
      </c>
      <c r="G431" s="84" t="b">
        <v>0</v>
      </c>
    </row>
    <row r="432" spans="1:7" ht="15">
      <c r="A432" s="84" t="s">
        <v>3132</v>
      </c>
      <c r="B432" s="84">
        <v>2</v>
      </c>
      <c r="C432" s="123">
        <v>0.007357578993010725</v>
      </c>
      <c r="D432" s="84" t="s">
        <v>2386</v>
      </c>
      <c r="E432" s="84" t="b">
        <v>0</v>
      </c>
      <c r="F432" s="84" t="b">
        <v>0</v>
      </c>
      <c r="G432" s="84" t="b">
        <v>0</v>
      </c>
    </row>
    <row r="433" spans="1:7" ht="15">
      <c r="A433" s="84" t="s">
        <v>2462</v>
      </c>
      <c r="B433" s="84">
        <v>2</v>
      </c>
      <c r="C433" s="123">
        <v>0.007357578993010725</v>
      </c>
      <c r="D433" s="84" t="s">
        <v>2386</v>
      </c>
      <c r="E433" s="84" t="b">
        <v>0</v>
      </c>
      <c r="F433" s="84" t="b">
        <v>0</v>
      </c>
      <c r="G433" s="84" t="b">
        <v>0</v>
      </c>
    </row>
    <row r="434" spans="1:7" ht="15">
      <c r="A434" s="84" t="s">
        <v>3131</v>
      </c>
      <c r="B434" s="84">
        <v>2</v>
      </c>
      <c r="C434" s="123">
        <v>0.007357578993010725</v>
      </c>
      <c r="D434" s="84" t="s">
        <v>2386</v>
      </c>
      <c r="E434" s="84" t="b">
        <v>0</v>
      </c>
      <c r="F434" s="84" t="b">
        <v>0</v>
      </c>
      <c r="G434" s="84" t="b">
        <v>0</v>
      </c>
    </row>
    <row r="435" spans="1:7" ht="15">
      <c r="A435" s="84" t="s">
        <v>345</v>
      </c>
      <c r="B435" s="84">
        <v>2</v>
      </c>
      <c r="C435" s="123">
        <v>0.007357578993010725</v>
      </c>
      <c r="D435" s="84" t="s">
        <v>2386</v>
      </c>
      <c r="E435" s="84" t="b">
        <v>0</v>
      </c>
      <c r="F435" s="84" t="b">
        <v>0</v>
      </c>
      <c r="G435" s="84" t="b">
        <v>0</v>
      </c>
    </row>
    <row r="436" spans="1:7" ht="15">
      <c r="A436" s="84" t="s">
        <v>3129</v>
      </c>
      <c r="B436" s="84">
        <v>2</v>
      </c>
      <c r="C436" s="123">
        <v>0.007357578993010725</v>
      </c>
      <c r="D436" s="84" t="s">
        <v>2386</v>
      </c>
      <c r="E436" s="84" t="b">
        <v>0</v>
      </c>
      <c r="F436" s="84" t="b">
        <v>0</v>
      </c>
      <c r="G436" s="84" t="b">
        <v>0</v>
      </c>
    </row>
    <row r="437" spans="1:7" ht="15">
      <c r="A437" s="84" t="s">
        <v>2982</v>
      </c>
      <c r="B437" s="84">
        <v>2</v>
      </c>
      <c r="C437" s="123">
        <v>0.007357578993010725</v>
      </c>
      <c r="D437" s="84" t="s">
        <v>2386</v>
      </c>
      <c r="E437" s="84" t="b">
        <v>0</v>
      </c>
      <c r="F437" s="84" t="b">
        <v>0</v>
      </c>
      <c r="G437" s="84" t="b">
        <v>0</v>
      </c>
    </row>
    <row r="438" spans="1:7" ht="15">
      <c r="A438" s="84" t="s">
        <v>346</v>
      </c>
      <c r="B438" s="84">
        <v>2</v>
      </c>
      <c r="C438" s="123">
        <v>0.007357578993010725</v>
      </c>
      <c r="D438" s="84" t="s">
        <v>2386</v>
      </c>
      <c r="E438" s="84" t="b">
        <v>0</v>
      </c>
      <c r="F438" s="84" t="b">
        <v>0</v>
      </c>
      <c r="G438" s="84" t="b">
        <v>0</v>
      </c>
    </row>
    <row r="439" spans="1:7" ht="15">
      <c r="A439" s="84" t="s">
        <v>2510</v>
      </c>
      <c r="B439" s="84">
        <v>2</v>
      </c>
      <c r="C439" s="123">
        <v>0.007357578993010725</v>
      </c>
      <c r="D439" s="84" t="s">
        <v>2386</v>
      </c>
      <c r="E439" s="84" t="b">
        <v>0</v>
      </c>
      <c r="F439" s="84" t="b">
        <v>0</v>
      </c>
      <c r="G439" s="84" t="b">
        <v>0</v>
      </c>
    </row>
    <row r="440" spans="1:7" ht="15">
      <c r="A440" s="84" t="s">
        <v>343</v>
      </c>
      <c r="B440" s="84">
        <v>2</v>
      </c>
      <c r="C440" s="123">
        <v>0.007357578993010725</v>
      </c>
      <c r="D440" s="84" t="s">
        <v>2386</v>
      </c>
      <c r="E440" s="84" t="b">
        <v>0</v>
      </c>
      <c r="F440" s="84" t="b">
        <v>0</v>
      </c>
      <c r="G440" s="84" t="b">
        <v>0</v>
      </c>
    </row>
    <row r="441" spans="1:7" ht="15">
      <c r="A441" s="84" t="s">
        <v>3145</v>
      </c>
      <c r="B441" s="84">
        <v>2</v>
      </c>
      <c r="C441" s="123">
        <v>0.010526315789473684</v>
      </c>
      <c r="D441" s="84" t="s">
        <v>2386</v>
      </c>
      <c r="E441" s="84" t="b">
        <v>0</v>
      </c>
      <c r="F441" s="84" t="b">
        <v>0</v>
      </c>
      <c r="G441" s="84" t="b">
        <v>0</v>
      </c>
    </row>
    <row r="442" spans="1:7" ht="15">
      <c r="A442" s="84" t="s">
        <v>3146</v>
      </c>
      <c r="B442" s="84">
        <v>2</v>
      </c>
      <c r="C442" s="123">
        <v>0.010526315789473684</v>
      </c>
      <c r="D442" s="84" t="s">
        <v>2386</v>
      </c>
      <c r="E442" s="84" t="b">
        <v>0</v>
      </c>
      <c r="F442" s="84" t="b">
        <v>0</v>
      </c>
      <c r="G442" s="84" t="b">
        <v>0</v>
      </c>
    </row>
    <row r="443" spans="1:7" ht="15">
      <c r="A443" s="84" t="s">
        <v>2503</v>
      </c>
      <c r="B443" s="84">
        <v>14</v>
      </c>
      <c r="C443" s="123">
        <v>0</v>
      </c>
      <c r="D443" s="84" t="s">
        <v>2387</v>
      </c>
      <c r="E443" s="84" t="b">
        <v>0</v>
      </c>
      <c r="F443" s="84" t="b">
        <v>0</v>
      </c>
      <c r="G443" s="84" t="b">
        <v>0</v>
      </c>
    </row>
    <row r="444" spans="1:7" ht="15">
      <c r="A444" s="84" t="s">
        <v>338</v>
      </c>
      <c r="B444" s="84">
        <v>10</v>
      </c>
      <c r="C444" s="123">
        <v>0.014760425095301014</v>
      </c>
      <c r="D444" s="84" t="s">
        <v>2387</v>
      </c>
      <c r="E444" s="84" t="b">
        <v>0</v>
      </c>
      <c r="F444" s="84" t="b">
        <v>0</v>
      </c>
      <c r="G444" s="84" t="b">
        <v>0</v>
      </c>
    </row>
    <row r="445" spans="1:7" ht="15">
      <c r="A445" s="84" t="s">
        <v>2505</v>
      </c>
      <c r="B445" s="84">
        <v>8</v>
      </c>
      <c r="C445" s="123">
        <v>0.014956187611464274</v>
      </c>
      <c r="D445" s="84" t="s">
        <v>2387</v>
      </c>
      <c r="E445" s="84" t="b">
        <v>0</v>
      </c>
      <c r="F445" s="84" t="b">
        <v>0</v>
      </c>
      <c r="G445" s="84" t="b">
        <v>0</v>
      </c>
    </row>
    <row r="446" spans="1:7" ht="15">
      <c r="A446" s="84" t="s">
        <v>2542</v>
      </c>
      <c r="B446" s="84">
        <v>3</v>
      </c>
      <c r="C446" s="123">
        <v>0.015438618022120976</v>
      </c>
      <c r="D446" s="84" t="s">
        <v>2387</v>
      </c>
      <c r="E446" s="84" t="b">
        <v>0</v>
      </c>
      <c r="F446" s="84" t="b">
        <v>0</v>
      </c>
      <c r="G446" s="84" t="b">
        <v>0</v>
      </c>
    </row>
    <row r="447" spans="1:7" ht="15">
      <c r="A447" s="84" t="s">
        <v>2504</v>
      </c>
      <c r="B447" s="84">
        <v>3</v>
      </c>
      <c r="C447" s="123">
        <v>0.015438618022120976</v>
      </c>
      <c r="D447" s="84" t="s">
        <v>2387</v>
      </c>
      <c r="E447" s="84" t="b">
        <v>0</v>
      </c>
      <c r="F447" s="84" t="b">
        <v>0</v>
      </c>
      <c r="G447" s="84" t="b">
        <v>0</v>
      </c>
    </row>
    <row r="448" spans="1:7" ht="15">
      <c r="A448" s="84" t="s">
        <v>2508</v>
      </c>
      <c r="B448" s="84">
        <v>3</v>
      </c>
      <c r="C448" s="123">
        <v>0.015438618022120976</v>
      </c>
      <c r="D448" s="84" t="s">
        <v>2387</v>
      </c>
      <c r="E448" s="84" t="b">
        <v>0</v>
      </c>
      <c r="F448" s="84" t="b">
        <v>0</v>
      </c>
      <c r="G448" s="84" t="b">
        <v>0</v>
      </c>
    </row>
    <row r="449" spans="1:7" ht="15">
      <c r="A449" s="84" t="s">
        <v>2543</v>
      </c>
      <c r="B449" s="84">
        <v>3</v>
      </c>
      <c r="C449" s="123">
        <v>0.015438618022120976</v>
      </c>
      <c r="D449" s="84" t="s">
        <v>2387</v>
      </c>
      <c r="E449" s="84" t="b">
        <v>1</v>
      </c>
      <c r="F449" s="84" t="b">
        <v>0</v>
      </c>
      <c r="G449" s="84" t="b">
        <v>0</v>
      </c>
    </row>
    <row r="450" spans="1:7" ht="15">
      <c r="A450" s="84" t="s">
        <v>2544</v>
      </c>
      <c r="B450" s="84">
        <v>3</v>
      </c>
      <c r="C450" s="123">
        <v>0.015438618022120976</v>
      </c>
      <c r="D450" s="84" t="s">
        <v>2387</v>
      </c>
      <c r="E450" s="84" t="b">
        <v>0</v>
      </c>
      <c r="F450" s="84" t="b">
        <v>0</v>
      </c>
      <c r="G450" s="84" t="b">
        <v>0</v>
      </c>
    </row>
    <row r="451" spans="1:7" ht="15">
      <c r="A451" s="84" t="s">
        <v>2545</v>
      </c>
      <c r="B451" s="84">
        <v>2</v>
      </c>
      <c r="C451" s="123">
        <v>0.013001508307911644</v>
      </c>
      <c r="D451" s="84" t="s">
        <v>2387</v>
      </c>
      <c r="E451" s="84" t="b">
        <v>1</v>
      </c>
      <c r="F451" s="84" t="b">
        <v>0</v>
      </c>
      <c r="G451" s="84" t="b">
        <v>0</v>
      </c>
    </row>
    <row r="452" spans="1:7" ht="15">
      <c r="A452" s="84" t="s">
        <v>2546</v>
      </c>
      <c r="B452" s="84">
        <v>2</v>
      </c>
      <c r="C452" s="123">
        <v>0.013001508307911644</v>
      </c>
      <c r="D452" s="84" t="s">
        <v>2387</v>
      </c>
      <c r="E452" s="84" t="b">
        <v>0</v>
      </c>
      <c r="F452" s="84" t="b">
        <v>0</v>
      </c>
      <c r="G452" s="84" t="b">
        <v>0</v>
      </c>
    </row>
    <row r="453" spans="1:7" ht="15">
      <c r="A453" s="84" t="s">
        <v>3054</v>
      </c>
      <c r="B453" s="84">
        <v>2</v>
      </c>
      <c r="C453" s="123">
        <v>0.017632739010434433</v>
      </c>
      <c r="D453" s="84" t="s">
        <v>2387</v>
      </c>
      <c r="E453" s="84" t="b">
        <v>0</v>
      </c>
      <c r="F453" s="84" t="b">
        <v>0</v>
      </c>
      <c r="G453" s="84" t="b">
        <v>0</v>
      </c>
    </row>
    <row r="454" spans="1:7" ht="15">
      <c r="A454" s="84" t="s">
        <v>2996</v>
      </c>
      <c r="B454" s="84">
        <v>2</v>
      </c>
      <c r="C454" s="123">
        <v>0.013001508307911644</v>
      </c>
      <c r="D454" s="84" t="s">
        <v>2387</v>
      </c>
      <c r="E454" s="84" t="b">
        <v>0</v>
      </c>
      <c r="F454" s="84" t="b">
        <v>0</v>
      </c>
      <c r="G454" s="84" t="b">
        <v>0</v>
      </c>
    </row>
    <row r="455" spans="1:7" ht="15">
      <c r="A455" s="84" t="s">
        <v>3055</v>
      </c>
      <c r="B455" s="84">
        <v>2</v>
      </c>
      <c r="C455" s="123">
        <v>0.017632739010434433</v>
      </c>
      <c r="D455" s="84" t="s">
        <v>2387</v>
      </c>
      <c r="E455" s="84" t="b">
        <v>0</v>
      </c>
      <c r="F455" s="84" t="b">
        <v>0</v>
      </c>
      <c r="G455" s="84" t="b">
        <v>0</v>
      </c>
    </row>
    <row r="456" spans="1:7" ht="15">
      <c r="A456" s="84" t="s">
        <v>2990</v>
      </c>
      <c r="B456" s="84">
        <v>2</v>
      </c>
      <c r="C456" s="123">
        <v>0.013001508307911644</v>
      </c>
      <c r="D456" s="84" t="s">
        <v>2387</v>
      </c>
      <c r="E456" s="84" t="b">
        <v>0</v>
      </c>
      <c r="F456" s="84" t="b">
        <v>0</v>
      </c>
      <c r="G456" s="84" t="b">
        <v>0</v>
      </c>
    </row>
    <row r="457" spans="1:7" ht="15">
      <c r="A457" s="84" t="s">
        <v>2997</v>
      </c>
      <c r="B457" s="84">
        <v>2</v>
      </c>
      <c r="C457" s="123">
        <v>0.013001508307911644</v>
      </c>
      <c r="D457" s="84" t="s">
        <v>2387</v>
      </c>
      <c r="E457" s="84" t="b">
        <v>0</v>
      </c>
      <c r="F457" s="84" t="b">
        <v>0</v>
      </c>
      <c r="G457" s="84" t="b">
        <v>0</v>
      </c>
    </row>
    <row r="458" spans="1:7" ht="15">
      <c r="A458" s="84" t="s">
        <v>2520</v>
      </c>
      <c r="B458" s="84">
        <v>2</v>
      </c>
      <c r="C458" s="123">
        <v>0.013001508307911644</v>
      </c>
      <c r="D458" s="84" t="s">
        <v>2387</v>
      </c>
      <c r="E458" s="84" t="b">
        <v>0</v>
      </c>
      <c r="F458" s="84" t="b">
        <v>0</v>
      </c>
      <c r="G458" s="84" t="b">
        <v>0</v>
      </c>
    </row>
    <row r="459" spans="1:7" ht="15">
      <c r="A459" s="84" t="s">
        <v>3097</v>
      </c>
      <c r="B459" s="84">
        <v>2</v>
      </c>
      <c r="C459" s="123">
        <v>0.017632739010434433</v>
      </c>
      <c r="D459" s="84" t="s">
        <v>2387</v>
      </c>
      <c r="E459" s="84" t="b">
        <v>0</v>
      </c>
      <c r="F459" s="84" t="b">
        <v>0</v>
      </c>
      <c r="G459" s="84" t="b">
        <v>0</v>
      </c>
    </row>
    <row r="460" spans="1:7" ht="15">
      <c r="A460" s="84" t="s">
        <v>3013</v>
      </c>
      <c r="B460" s="84">
        <v>2</v>
      </c>
      <c r="C460" s="123">
        <v>0.013001508307911644</v>
      </c>
      <c r="D460" s="84" t="s">
        <v>2387</v>
      </c>
      <c r="E460" s="84" t="b">
        <v>0</v>
      </c>
      <c r="F460" s="84" t="b">
        <v>0</v>
      </c>
      <c r="G460" s="84" t="b">
        <v>0</v>
      </c>
    </row>
    <row r="461" spans="1:7" ht="15">
      <c r="A461" s="84" t="s">
        <v>2982</v>
      </c>
      <c r="B461" s="84">
        <v>2</v>
      </c>
      <c r="C461" s="123">
        <v>0.013001508307911644</v>
      </c>
      <c r="D461" s="84" t="s">
        <v>2387</v>
      </c>
      <c r="E461" s="84" t="b">
        <v>0</v>
      </c>
      <c r="F461" s="84" t="b">
        <v>0</v>
      </c>
      <c r="G461" s="84" t="b">
        <v>0</v>
      </c>
    </row>
    <row r="462" spans="1:7" ht="15">
      <c r="A462" s="84" t="s">
        <v>3100</v>
      </c>
      <c r="B462" s="84">
        <v>2</v>
      </c>
      <c r="C462" s="123">
        <v>0.013001508307911644</v>
      </c>
      <c r="D462" s="84" t="s">
        <v>2387</v>
      </c>
      <c r="E462" s="84" t="b">
        <v>0</v>
      </c>
      <c r="F462" s="84" t="b">
        <v>0</v>
      </c>
      <c r="G462" s="84" t="b">
        <v>0</v>
      </c>
    </row>
    <row r="463" spans="1:7" ht="15">
      <c r="A463" s="84" t="s">
        <v>338</v>
      </c>
      <c r="B463" s="84">
        <v>6</v>
      </c>
      <c r="C463" s="123">
        <v>0.009038847567726063</v>
      </c>
      <c r="D463" s="84" t="s">
        <v>2388</v>
      </c>
      <c r="E463" s="84" t="b">
        <v>0</v>
      </c>
      <c r="F463" s="84" t="b">
        <v>0</v>
      </c>
      <c r="G463" s="84" t="b">
        <v>0</v>
      </c>
    </row>
    <row r="464" spans="1:7" ht="15">
      <c r="A464" s="84" t="s">
        <v>2548</v>
      </c>
      <c r="B464" s="84">
        <v>4</v>
      </c>
      <c r="C464" s="123">
        <v>0.010022187574692554</v>
      </c>
      <c r="D464" s="84" t="s">
        <v>2388</v>
      </c>
      <c r="E464" s="84" t="b">
        <v>0</v>
      </c>
      <c r="F464" s="84" t="b">
        <v>0</v>
      </c>
      <c r="G464" s="84" t="b">
        <v>0</v>
      </c>
    </row>
    <row r="465" spans="1:7" ht="15">
      <c r="A465" s="84" t="s">
        <v>2549</v>
      </c>
      <c r="B465" s="84">
        <v>4</v>
      </c>
      <c r="C465" s="123">
        <v>0.010022187574692554</v>
      </c>
      <c r="D465" s="84" t="s">
        <v>2388</v>
      </c>
      <c r="E465" s="84" t="b">
        <v>0</v>
      </c>
      <c r="F465" s="84" t="b">
        <v>0</v>
      </c>
      <c r="G465" s="84" t="b">
        <v>0</v>
      </c>
    </row>
    <row r="466" spans="1:7" ht="15">
      <c r="A466" s="84" t="s">
        <v>2550</v>
      </c>
      <c r="B466" s="84">
        <v>4</v>
      </c>
      <c r="C466" s="123">
        <v>0.010022187574692554</v>
      </c>
      <c r="D466" s="84" t="s">
        <v>2388</v>
      </c>
      <c r="E466" s="84" t="b">
        <v>0</v>
      </c>
      <c r="F466" s="84" t="b">
        <v>0</v>
      </c>
      <c r="G466" s="84" t="b">
        <v>0</v>
      </c>
    </row>
    <row r="467" spans="1:7" ht="15">
      <c r="A467" s="84" t="s">
        <v>2517</v>
      </c>
      <c r="B467" s="84">
        <v>4</v>
      </c>
      <c r="C467" s="123">
        <v>0.010022187574692554</v>
      </c>
      <c r="D467" s="84" t="s">
        <v>2388</v>
      </c>
      <c r="E467" s="84" t="b">
        <v>0</v>
      </c>
      <c r="F467" s="84" t="b">
        <v>0</v>
      </c>
      <c r="G467" s="84" t="b">
        <v>0</v>
      </c>
    </row>
    <row r="468" spans="1:7" ht="15">
      <c r="A468" s="84" t="s">
        <v>2551</v>
      </c>
      <c r="B468" s="84">
        <v>4</v>
      </c>
      <c r="C468" s="123">
        <v>0.010022187574692554</v>
      </c>
      <c r="D468" s="84" t="s">
        <v>2388</v>
      </c>
      <c r="E468" s="84" t="b">
        <v>0</v>
      </c>
      <c r="F468" s="84" t="b">
        <v>0</v>
      </c>
      <c r="G468" s="84" t="b">
        <v>0</v>
      </c>
    </row>
    <row r="469" spans="1:7" ht="15">
      <c r="A469" s="84" t="s">
        <v>2552</v>
      </c>
      <c r="B469" s="84">
        <v>4</v>
      </c>
      <c r="C469" s="123">
        <v>0.010022187574692554</v>
      </c>
      <c r="D469" s="84" t="s">
        <v>2388</v>
      </c>
      <c r="E469" s="84" t="b">
        <v>1</v>
      </c>
      <c r="F469" s="84" t="b">
        <v>0</v>
      </c>
      <c r="G469" s="84" t="b">
        <v>0</v>
      </c>
    </row>
    <row r="470" spans="1:7" ht="15">
      <c r="A470" s="84" t="s">
        <v>360</v>
      </c>
      <c r="B470" s="84">
        <v>4</v>
      </c>
      <c r="C470" s="123">
        <v>0.010022187574692554</v>
      </c>
      <c r="D470" s="84" t="s">
        <v>2388</v>
      </c>
      <c r="E470" s="84" t="b">
        <v>0</v>
      </c>
      <c r="F470" s="84" t="b">
        <v>0</v>
      </c>
      <c r="G470" s="84" t="b">
        <v>0</v>
      </c>
    </row>
    <row r="471" spans="1:7" ht="15">
      <c r="A471" s="84" t="s">
        <v>359</v>
      </c>
      <c r="B471" s="84">
        <v>4</v>
      </c>
      <c r="C471" s="123">
        <v>0.010022187574692554</v>
      </c>
      <c r="D471" s="84" t="s">
        <v>2388</v>
      </c>
      <c r="E471" s="84" t="b">
        <v>0</v>
      </c>
      <c r="F471" s="84" t="b">
        <v>0</v>
      </c>
      <c r="G471" s="84" t="b">
        <v>0</v>
      </c>
    </row>
    <row r="472" spans="1:7" ht="15">
      <c r="A472" s="84" t="s">
        <v>358</v>
      </c>
      <c r="B472" s="84">
        <v>4</v>
      </c>
      <c r="C472" s="123">
        <v>0.010022187574692554</v>
      </c>
      <c r="D472" s="84" t="s">
        <v>2388</v>
      </c>
      <c r="E472" s="84" t="b">
        <v>0</v>
      </c>
      <c r="F472" s="84" t="b">
        <v>0</v>
      </c>
      <c r="G472" s="84" t="b">
        <v>0</v>
      </c>
    </row>
    <row r="473" spans="1:7" ht="15">
      <c r="A473" s="84" t="s">
        <v>357</v>
      </c>
      <c r="B473" s="84">
        <v>4</v>
      </c>
      <c r="C473" s="123">
        <v>0.010022187574692554</v>
      </c>
      <c r="D473" s="84" t="s">
        <v>2388</v>
      </c>
      <c r="E473" s="84" t="b">
        <v>0</v>
      </c>
      <c r="F473" s="84" t="b">
        <v>0</v>
      </c>
      <c r="G473" s="84" t="b">
        <v>0</v>
      </c>
    </row>
    <row r="474" spans="1:7" ht="15">
      <c r="A474" s="84" t="s">
        <v>3001</v>
      </c>
      <c r="B474" s="84">
        <v>4</v>
      </c>
      <c r="C474" s="123">
        <v>0.010022187574692554</v>
      </c>
      <c r="D474" s="84" t="s">
        <v>2388</v>
      </c>
      <c r="E474" s="84" t="b">
        <v>0</v>
      </c>
      <c r="F474" s="84" t="b">
        <v>0</v>
      </c>
      <c r="G474" s="84" t="b">
        <v>0</v>
      </c>
    </row>
    <row r="475" spans="1:7" ht="15">
      <c r="A475" s="84" t="s">
        <v>2503</v>
      </c>
      <c r="B475" s="84">
        <v>4</v>
      </c>
      <c r="C475" s="123">
        <v>0.010022187574692554</v>
      </c>
      <c r="D475" s="84" t="s">
        <v>2388</v>
      </c>
      <c r="E475" s="84" t="b">
        <v>0</v>
      </c>
      <c r="F475" s="84" t="b">
        <v>0</v>
      </c>
      <c r="G475" s="84" t="b">
        <v>0</v>
      </c>
    </row>
    <row r="476" spans="1:7" ht="15">
      <c r="A476" s="84" t="s">
        <v>325</v>
      </c>
      <c r="B476" s="84">
        <v>3</v>
      </c>
      <c r="C476" s="123">
        <v>0.011380725318389519</v>
      </c>
      <c r="D476" s="84" t="s">
        <v>2388</v>
      </c>
      <c r="E476" s="84" t="b">
        <v>0</v>
      </c>
      <c r="F476" s="84" t="b">
        <v>0</v>
      </c>
      <c r="G476" s="84" t="b">
        <v>0</v>
      </c>
    </row>
    <row r="477" spans="1:7" ht="15">
      <c r="A477" s="84" t="s">
        <v>3012</v>
      </c>
      <c r="B477" s="84">
        <v>3</v>
      </c>
      <c r="C477" s="123">
        <v>0.011380725318389519</v>
      </c>
      <c r="D477" s="84" t="s">
        <v>2388</v>
      </c>
      <c r="E477" s="84" t="b">
        <v>0</v>
      </c>
      <c r="F477" s="84" t="b">
        <v>0</v>
      </c>
      <c r="G477" s="84" t="b">
        <v>0</v>
      </c>
    </row>
    <row r="478" spans="1:7" ht="15">
      <c r="A478" s="84" t="s">
        <v>2506</v>
      </c>
      <c r="B478" s="84">
        <v>2</v>
      </c>
      <c r="C478" s="123">
        <v>0.017424701855964057</v>
      </c>
      <c r="D478" s="84" t="s">
        <v>2388</v>
      </c>
      <c r="E478" s="84" t="b">
        <v>0</v>
      </c>
      <c r="F478" s="84" t="b">
        <v>0</v>
      </c>
      <c r="G478" s="84" t="b">
        <v>0</v>
      </c>
    </row>
    <row r="479" spans="1:7" ht="15">
      <c r="A479" s="84" t="s">
        <v>2543</v>
      </c>
      <c r="B479" s="84">
        <v>2</v>
      </c>
      <c r="C479" s="123">
        <v>0.017424701855964057</v>
      </c>
      <c r="D479" s="84" t="s">
        <v>2388</v>
      </c>
      <c r="E479" s="84" t="b">
        <v>1</v>
      </c>
      <c r="F479" s="84" t="b">
        <v>0</v>
      </c>
      <c r="G479" s="84" t="b">
        <v>0</v>
      </c>
    </row>
    <row r="480" spans="1:7" ht="15">
      <c r="A480" s="84" t="s">
        <v>2554</v>
      </c>
      <c r="B480" s="84">
        <v>6</v>
      </c>
      <c r="C480" s="123">
        <v>0</v>
      </c>
      <c r="D480" s="84" t="s">
        <v>2389</v>
      </c>
      <c r="E480" s="84" t="b">
        <v>0</v>
      </c>
      <c r="F480" s="84" t="b">
        <v>0</v>
      </c>
      <c r="G480" s="84" t="b">
        <v>0</v>
      </c>
    </row>
    <row r="481" spans="1:7" ht="15">
      <c r="A481" s="84" t="s">
        <v>2555</v>
      </c>
      <c r="B481" s="84">
        <v>6</v>
      </c>
      <c r="C481" s="123">
        <v>0</v>
      </c>
      <c r="D481" s="84" t="s">
        <v>2389</v>
      </c>
      <c r="E481" s="84" t="b">
        <v>0</v>
      </c>
      <c r="F481" s="84" t="b">
        <v>0</v>
      </c>
      <c r="G481" s="84" t="b">
        <v>0</v>
      </c>
    </row>
    <row r="482" spans="1:7" ht="15">
      <c r="A482" s="84" t="s">
        <v>2556</v>
      </c>
      <c r="B482" s="84">
        <v>6</v>
      </c>
      <c r="C482" s="123">
        <v>0</v>
      </c>
      <c r="D482" s="84" t="s">
        <v>2389</v>
      </c>
      <c r="E482" s="84" t="b">
        <v>0</v>
      </c>
      <c r="F482" s="84" t="b">
        <v>0</v>
      </c>
      <c r="G482" s="84" t="b">
        <v>0</v>
      </c>
    </row>
    <row r="483" spans="1:7" ht="15">
      <c r="A483" s="84" t="s">
        <v>2557</v>
      </c>
      <c r="B483" s="84">
        <v>6</v>
      </c>
      <c r="C483" s="123">
        <v>0</v>
      </c>
      <c r="D483" s="84" t="s">
        <v>2389</v>
      </c>
      <c r="E483" s="84" t="b">
        <v>0</v>
      </c>
      <c r="F483" s="84" t="b">
        <v>0</v>
      </c>
      <c r="G483" s="84" t="b">
        <v>0</v>
      </c>
    </row>
    <row r="484" spans="1:7" ht="15">
      <c r="A484" s="84" t="s">
        <v>2558</v>
      </c>
      <c r="B484" s="84">
        <v>6</v>
      </c>
      <c r="C484" s="123">
        <v>0</v>
      </c>
      <c r="D484" s="84" t="s">
        <v>2389</v>
      </c>
      <c r="E484" s="84" t="b">
        <v>0</v>
      </c>
      <c r="F484" s="84" t="b">
        <v>0</v>
      </c>
      <c r="G484" s="84" t="b">
        <v>0</v>
      </c>
    </row>
    <row r="485" spans="1:7" ht="15">
      <c r="A485" s="84" t="s">
        <v>237</v>
      </c>
      <c r="B485" s="84">
        <v>6</v>
      </c>
      <c r="C485" s="123">
        <v>0</v>
      </c>
      <c r="D485" s="84" t="s">
        <v>2389</v>
      </c>
      <c r="E485" s="84" t="b">
        <v>0</v>
      </c>
      <c r="F485" s="84" t="b">
        <v>0</v>
      </c>
      <c r="G485" s="84" t="b">
        <v>0</v>
      </c>
    </row>
    <row r="486" spans="1:7" ht="15">
      <c r="A486" s="84" t="s">
        <v>2503</v>
      </c>
      <c r="B486" s="84">
        <v>6</v>
      </c>
      <c r="C486" s="123">
        <v>0</v>
      </c>
      <c r="D486" s="84" t="s">
        <v>2389</v>
      </c>
      <c r="E486" s="84" t="b">
        <v>0</v>
      </c>
      <c r="F486" s="84" t="b">
        <v>0</v>
      </c>
      <c r="G486" s="84" t="b">
        <v>0</v>
      </c>
    </row>
    <row r="487" spans="1:7" ht="15">
      <c r="A487" s="84" t="s">
        <v>236</v>
      </c>
      <c r="B487" s="84">
        <v>5</v>
      </c>
      <c r="C487" s="123">
        <v>0.00719829509523862</v>
      </c>
      <c r="D487" s="84" t="s">
        <v>2389</v>
      </c>
      <c r="E487" s="84" t="b">
        <v>0</v>
      </c>
      <c r="F487" s="84" t="b">
        <v>0</v>
      </c>
      <c r="G487" s="84" t="b">
        <v>0</v>
      </c>
    </row>
    <row r="488" spans="1:7" ht="15">
      <c r="A488" s="84" t="s">
        <v>2559</v>
      </c>
      <c r="B488" s="84">
        <v>5</v>
      </c>
      <c r="C488" s="123">
        <v>0.00719829509523862</v>
      </c>
      <c r="D488" s="84" t="s">
        <v>2389</v>
      </c>
      <c r="E488" s="84" t="b">
        <v>0</v>
      </c>
      <c r="F488" s="84" t="b">
        <v>0</v>
      </c>
      <c r="G488" s="84" t="b">
        <v>0</v>
      </c>
    </row>
    <row r="489" spans="1:7" ht="15">
      <c r="A489" s="84" t="s">
        <v>2503</v>
      </c>
      <c r="B489" s="84">
        <v>12</v>
      </c>
      <c r="C489" s="123">
        <v>0</v>
      </c>
      <c r="D489" s="84" t="s">
        <v>2390</v>
      </c>
      <c r="E489" s="84" t="b">
        <v>0</v>
      </c>
      <c r="F489" s="84" t="b">
        <v>0</v>
      </c>
      <c r="G489" s="84" t="b">
        <v>0</v>
      </c>
    </row>
    <row r="490" spans="1:7" ht="15">
      <c r="A490" s="84" t="s">
        <v>2504</v>
      </c>
      <c r="B490" s="84">
        <v>3</v>
      </c>
      <c r="C490" s="123">
        <v>0.0354152936075272</v>
      </c>
      <c r="D490" s="84" t="s">
        <v>2390</v>
      </c>
      <c r="E490" s="84" t="b">
        <v>0</v>
      </c>
      <c r="F490" s="84" t="b">
        <v>0</v>
      </c>
      <c r="G490" s="84" t="b">
        <v>0</v>
      </c>
    </row>
    <row r="491" spans="1:7" ht="15">
      <c r="A491" s="84" t="s">
        <v>308</v>
      </c>
      <c r="B491" s="84">
        <v>2</v>
      </c>
      <c r="C491" s="123">
        <v>0.030515735309162496</v>
      </c>
      <c r="D491" s="84" t="s">
        <v>2390</v>
      </c>
      <c r="E491" s="84" t="b">
        <v>0</v>
      </c>
      <c r="F491" s="84" t="b">
        <v>0</v>
      </c>
      <c r="G491" s="84" t="b">
        <v>0</v>
      </c>
    </row>
    <row r="492" spans="1:7" ht="15">
      <c r="A492" s="84" t="s">
        <v>2506</v>
      </c>
      <c r="B492" s="84">
        <v>2</v>
      </c>
      <c r="C492" s="123">
        <v>0.04232083317833823</v>
      </c>
      <c r="D492" s="84" t="s">
        <v>2390</v>
      </c>
      <c r="E492" s="84" t="b">
        <v>0</v>
      </c>
      <c r="F492" s="84" t="b">
        <v>0</v>
      </c>
      <c r="G492" s="84" t="b">
        <v>0</v>
      </c>
    </row>
    <row r="493" spans="1:7" ht="15">
      <c r="A493" s="84" t="s">
        <v>2508</v>
      </c>
      <c r="B493" s="84">
        <v>2</v>
      </c>
      <c r="C493" s="123">
        <v>0.030515735309162496</v>
      </c>
      <c r="D493" s="84" t="s">
        <v>2390</v>
      </c>
      <c r="E493" s="84" t="b">
        <v>0</v>
      </c>
      <c r="F493" s="84" t="b">
        <v>0</v>
      </c>
      <c r="G493" s="84" t="b">
        <v>0</v>
      </c>
    </row>
    <row r="494" spans="1:7" ht="15">
      <c r="A494" s="84" t="s">
        <v>2561</v>
      </c>
      <c r="B494" s="84">
        <v>2</v>
      </c>
      <c r="C494" s="123">
        <v>0.030515735309162496</v>
      </c>
      <c r="D494" s="84" t="s">
        <v>2390</v>
      </c>
      <c r="E494" s="84" t="b">
        <v>0</v>
      </c>
      <c r="F494" s="84" t="b">
        <v>0</v>
      </c>
      <c r="G494" s="84" t="b">
        <v>0</v>
      </c>
    </row>
    <row r="495" spans="1:7" ht="15">
      <c r="A495" s="84" t="s">
        <v>2503</v>
      </c>
      <c r="B495" s="84">
        <v>5</v>
      </c>
      <c r="C495" s="123">
        <v>0</v>
      </c>
      <c r="D495" s="84" t="s">
        <v>2391</v>
      </c>
      <c r="E495" s="84" t="b">
        <v>0</v>
      </c>
      <c r="F495" s="84" t="b">
        <v>0</v>
      </c>
      <c r="G495" s="84" t="b">
        <v>0</v>
      </c>
    </row>
    <row r="496" spans="1:7" ht="15">
      <c r="A496" s="84" t="s">
        <v>2563</v>
      </c>
      <c r="B496" s="84">
        <v>2</v>
      </c>
      <c r="C496" s="123">
        <v>0.012058788141576897</v>
      </c>
      <c r="D496" s="84" t="s">
        <v>2391</v>
      </c>
      <c r="E496" s="84" t="b">
        <v>0</v>
      </c>
      <c r="F496" s="84" t="b">
        <v>0</v>
      </c>
      <c r="G496" s="84" t="b">
        <v>0</v>
      </c>
    </row>
    <row r="497" spans="1:7" ht="15">
      <c r="A497" s="84" t="s">
        <v>2564</v>
      </c>
      <c r="B497" s="84">
        <v>2</v>
      </c>
      <c r="C497" s="123">
        <v>0.021180909222303604</v>
      </c>
      <c r="D497" s="84" t="s">
        <v>2391</v>
      </c>
      <c r="E497" s="84" t="b">
        <v>0</v>
      </c>
      <c r="F497" s="84" t="b">
        <v>0</v>
      </c>
      <c r="G497" s="84" t="b">
        <v>0</v>
      </c>
    </row>
    <row r="498" spans="1:7" ht="15">
      <c r="A498" s="84" t="s">
        <v>2565</v>
      </c>
      <c r="B498" s="84">
        <v>2</v>
      </c>
      <c r="C498" s="123">
        <v>0.012058788141576897</v>
      </c>
      <c r="D498" s="84" t="s">
        <v>2391</v>
      </c>
      <c r="E498" s="84" t="b">
        <v>0</v>
      </c>
      <c r="F498" s="84" t="b">
        <v>0</v>
      </c>
      <c r="G498" s="84" t="b">
        <v>0</v>
      </c>
    </row>
    <row r="499" spans="1:7" ht="15">
      <c r="A499" s="84" t="s">
        <v>2566</v>
      </c>
      <c r="B499" s="84">
        <v>2</v>
      </c>
      <c r="C499" s="123">
        <v>0.012058788141576897</v>
      </c>
      <c r="D499" s="84" t="s">
        <v>2391</v>
      </c>
      <c r="E499" s="84" t="b">
        <v>0</v>
      </c>
      <c r="F499" s="84" t="b">
        <v>0</v>
      </c>
      <c r="G499" s="84" t="b">
        <v>0</v>
      </c>
    </row>
    <row r="500" spans="1:7" ht="15">
      <c r="A500" s="84" t="s">
        <v>2567</v>
      </c>
      <c r="B500" s="84">
        <v>2</v>
      </c>
      <c r="C500" s="123">
        <v>0.012058788141576897</v>
      </c>
      <c r="D500" s="84" t="s">
        <v>2391</v>
      </c>
      <c r="E500" s="84" t="b">
        <v>0</v>
      </c>
      <c r="F500" s="84" t="b">
        <v>0</v>
      </c>
      <c r="G500" s="84" t="b">
        <v>0</v>
      </c>
    </row>
    <row r="501" spans="1:7" ht="15">
      <c r="A501" s="84" t="s">
        <v>2517</v>
      </c>
      <c r="B501" s="84">
        <v>2</v>
      </c>
      <c r="C501" s="123">
        <v>0.021180909222303604</v>
      </c>
      <c r="D501" s="84" t="s">
        <v>2391</v>
      </c>
      <c r="E501" s="84" t="b">
        <v>0</v>
      </c>
      <c r="F501" s="84" t="b">
        <v>0</v>
      </c>
      <c r="G501" s="84" t="b">
        <v>0</v>
      </c>
    </row>
    <row r="502" spans="1:7" ht="15">
      <c r="A502" s="84" t="s">
        <v>2503</v>
      </c>
      <c r="B502" s="84">
        <v>3</v>
      </c>
      <c r="C502" s="123">
        <v>0</v>
      </c>
      <c r="D502" s="84" t="s">
        <v>2392</v>
      </c>
      <c r="E502" s="84" t="b">
        <v>0</v>
      </c>
      <c r="F502" s="84" t="b">
        <v>0</v>
      </c>
      <c r="G502" s="84" t="b">
        <v>0</v>
      </c>
    </row>
    <row r="503" spans="1:7" ht="15">
      <c r="A503" s="84" t="s">
        <v>3011</v>
      </c>
      <c r="B503" s="84">
        <v>3</v>
      </c>
      <c r="C503" s="123">
        <v>0.014277669653163344</v>
      </c>
      <c r="D503" s="84" t="s">
        <v>2392</v>
      </c>
      <c r="E503" s="84" t="b">
        <v>0</v>
      </c>
      <c r="F503" s="84" t="b">
        <v>0</v>
      </c>
      <c r="G503" s="84" t="b">
        <v>0</v>
      </c>
    </row>
    <row r="504" spans="1:7" ht="15">
      <c r="A504" s="84" t="s">
        <v>2524</v>
      </c>
      <c r="B504" s="84">
        <v>3</v>
      </c>
      <c r="C504" s="123">
        <v>0.014277669653163344</v>
      </c>
      <c r="D504" s="84" t="s">
        <v>2392</v>
      </c>
      <c r="E504" s="84" t="b">
        <v>0</v>
      </c>
      <c r="F504" s="84" t="b">
        <v>0</v>
      </c>
      <c r="G504" s="84" t="b">
        <v>0</v>
      </c>
    </row>
    <row r="505" spans="1:7" ht="15">
      <c r="A505" s="84" t="s">
        <v>2526</v>
      </c>
      <c r="B505" s="84">
        <v>3</v>
      </c>
      <c r="C505" s="123">
        <v>0.014277669653163344</v>
      </c>
      <c r="D505" s="84" t="s">
        <v>2392</v>
      </c>
      <c r="E505" s="84" t="b">
        <v>0</v>
      </c>
      <c r="F505" s="84" t="b">
        <v>0</v>
      </c>
      <c r="G505" s="84" t="b">
        <v>0</v>
      </c>
    </row>
    <row r="506" spans="1:7" ht="15">
      <c r="A506" s="84" t="s">
        <v>3049</v>
      </c>
      <c r="B506" s="84">
        <v>2</v>
      </c>
      <c r="C506" s="123">
        <v>0.009518446435442229</v>
      </c>
      <c r="D506" s="84" t="s">
        <v>2392</v>
      </c>
      <c r="E506" s="84" t="b">
        <v>1</v>
      </c>
      <c r="F506" s="84" t="b">
        <v>0</v>
      </c>
      <c r="G506" s="84" t="b">
        <v>0</v>
      </c>
    </row>
    <row r="507" spans="1:7" ht="15">
      <c r="A507" s="84" t="s">
        <v>3010</v>
      </c>
      <c r="B507" s="84">
        <v>2</v>
      </c>
      <c r="C507" s="123">
        <v>0.009518446435442229</v>
      </c>
      <c r="D507" s="84" t="s">
        <v>2392</v>
      </c>
      <c r="E507" s="84" t="b">
        <v>0</v>
      </c>
      <c r="F507" s="84" t="b">
        <v>0</v>
      </c>
      <c r="G507" s="84" t="b">
        <v>0</v>
      </c>
    </row>
    <row r="508" spans="1:7" ht="15">
      <c r="A508" s="84" t="s">
        <v>3050</v>
      </c>
      <c r="B508" s="84">
        <v>2</v>
      </c>
      <c r="C508" s="123">
        <v>0.009518446435442229</v>
      </c>
      <c r="D508" s="84" t="s">
        <v>2392</v>
      </c>
      <c r="E508" s="84" t="b">
        <v>0</v>
      </c>
      <c r="F508" s="84" t="b">
        <v>0</v>
      </c>
      <c r="G508" s="84" t="b">
        <v>0</v>
      </c>
    </row>
    <row r="509" spans="1:7" ht="15">
      <c r="A509" s="84" t="s">
        <v>2999</v>
      </c>
      <c r="B509" s="84">
        <v>2</v>
      </c>
      <c r="C509" s="123">
        <v>0.009518446435442229</v>
      </c>
      <c r="D509" s="84" t="s">
        <v>2392</v>
      </c>
      <c r="E509" s="84" t="b">
        <v>0</v>
      </c>
      <c r="F509" s="84" t="b">
        <v>0</v>
      </c>
      <c r="G509" s="84" t="b">
        <v>0</v>
      </c>
    </row>
    <row r="510" spans="1:7" ht="15">
      <c r="A510" s="84" t="s">
        <v>3020</v>
      </c>
      <c r="B510" s="84">
        <v>2</v>
      </c>
      <c r="C510" s="123">
        <v>0.009518446435442229</v>
      </c>
      <c r="D510" s="84" t="s">
        <v>2392</v>
      </c>
      <c r="E510" s="84" t="b">
        <v>0</v>
      </c>
      <c r="F510" s="84" t="b">
        <v>0</v>
      </c>
      <c r="G510" s="84" t="b">
        <v>0</v>
      </c>
    </row>
    <row r="511" spans="1:7" ht="15">
      <c r="A511" s="84" t="s">
        <v>3000</v>
      </c>
      <c r="B511" s="84">
        <v>2</v>
      </c>
      <c r="C511" s="123">
        <v>0.009518446435442229</v>
      </c>
      <c r="D511" s="84" t="s">
        <v>2392</v>
      </c>
      <c r="E511" s="84" t="b">
        <v>0</v>
      </c>
      <c r="F511" s="84" t="b">
        <v>0</v>
      </c>
      <c r="G511" s="84" t="b">
        <v>0</v>
      </c>
    </row>
    <row r="512" spans="1:7" ht="15">
      <c r="A512" s="84" t="s">
        <v>3051</v>
      </c>
      <c r="B512" s="84">
        <v>2</v>
      </c>
      <c r="C512" s="123">
        <v>0.009518446435442229</v>
      </c>
      <c r="D512" s="84" t="s">
        <v>2392</v>
      </c>
      <c r="E512" s="84" t="b">
        <v>0</v>
      </c>
      <c r="F512" s="84" t="b">
        <v>0</v>
      </c>
      <c r="G512" s="84" t="b">
        <v>0</v>
      </c>
    </row>
    <row r="513" spans="1:7" ht="15">
      <c r="A513" s="84" t="s">
        <v>3052</v>
      </c>
      <c r="B513" s="84">
        <v>2</v>
      </c>
      <c r="C513" s="123">
        <v>0.009518446435442229</v>
      </c>
      <c r="D513" s="84" t="s">
        <v>2392</v>
      </c>
      <c r="E513" s="84" t="b">
        <v>0</v>
      </c>
      <c r="F513" s="84" t="b">
        <v>0</v>
      </c>
      <c r="G513" s="84" t="b">
        <v>0</v>
      </c>
    </row>
    <row r="514" spans="1:7" ht="15">
      <c r="A514" s="84" t="s">
        <v>3053</v>
      </c>
      <c r="B514" s="84">
        <v>2</v>
      </c>
      <c r="C514" s="123">
        <v>0.009518446435442229</v>
      </c>
      <c r="D514" s="84" t="s">
        <v>2392</v>
      </c>
      <c r="E514" s="84" t="b">
        <v>0</v>
      </c>
      <c r="F514" s="84" t="b">
        <v>0</v>
      </c>
      <c r="G514" s="84" t="b">
        <v>0</v>
      </c>
    </row>
    <row r="515" spans="1:7" ht="15">
      <c r="A515" s="84" t="s">
        <v>2503</v>
      </c>
      <c r="B515" s="84">
        <v>3</v>
      </c>
      <c r="C515" s="123">
        <v>0</v>
      </c>
      <c r="D515" s="84" t="s">
        <v>2394</v>
      </c>
      <c r="E515" s="84" t="b">
        <v>0</v>
      </c>
      <c r="F515" s="84" t="b">
        <v>0</v>
      </c>
      <c r="G515" s="84" t="b">
        <v>0</v>
      </c>
    </row>
    <row r="516" spans="1:7" ht="15">
      <c r="A516" s="84" t="s">
        <v>2504</v>
      </c>
      <c r="B516" s="84">
        <v>3</v>
      </c>
      <c r="C516" s="123">
        <v>0.01704108958603367</v>
      </c>
      <c r="D516" s="84" t="s">
        <v>2394</v>
      </c>
      <c r="E516" s="84" t="b">
        <v>0</v>
      </c>
      <c r="F516" s="84" t="b">
        <v>0</v>
      </c>
      <c r="G516" s="84" t="b">
        <v>0</v>
      </c>
    </row>
    <row r="517" spans="1:7" ht="15">
      <c r="A517" s="84" t="s">
        <v>2512</v>
      </c>
      <c r="B517" s="84">
        <v>2</v>
      </c>
      <c r="C517" s="123">
        <v>0.011360726390689111</v>
      </c>
      <c r="D517" s="84" t="s">
        <v>2394</v>
      </c>
      <c r="E517" s="84" t="b">
        <v>0</v>
      </c>
      <c r="F517" s="84" t="b">
        <v>0</v>
      </c>
      <c r="G517" s="84" t="b">
        <v>0</v>
      </c>
    </row>
    <row r="518" spans="1:7" ht="15">
      <c r="A518" s="84" t="s">
        <v>2563</v>
      </c>
      <c r="B518" s="84">
        <v>2</v>
      </c>
      <c r="C518" s="123">
        <v>0.011360726390689111</v>
      </c>
      <c r="D518" s="84" t="s">
        <v>2394</v>
      </c>
      <c r="E518" s="84" t="b">
        <v>0</v>
      </c>
      <c r="F518" s="84" t="b">
        <v>0</v>
      </c>
      <c r="G518" s="84" t="b">
        <v>0</v>
      </c>
    </row>
    <row r="519" spans="1:7" ht="15">
      <c r="A519" s="84" t="s">
        <v>2503</v>
      </c>
      <c r="B519" s="84">
        <v>3</v>
      </c>
      <c r="C519" s="123">
        <v>0</v>
      </c>
      <c r="D519" s="84" t="s">
        <v>2395</v>
      </c>
      <c r="E519" s="84" t="b">
        <v>0</v>
      </c>
      <c r="F519" s="84" t="b">
        <v>0</v>
      </c>
      <c r="G519" s="84" t="b">
        <v>0</v>
      </c>
    </row>
    <row r="520" spans="1:7" ht="15">
      <c r="A520" s="84" t="s">
        <v>3114</v>
      </c>
      <c r="B520" s="84">
        <v>2</v>
      </c>
      <c r="C520" s="123">
        <v>0.025155894150811604</v>
      </c>
      <c r="D520" s="84" t="s">
        <v>2395</v>
      </c>
      <c r="E520" s="84" t="b">
        <v>0</v>
      </c>
      <c r="F520" s="84" t="b">
        <v>0</v>
      </c>
      <c r="G520" s="84" t="b">
        <v>0</v>
      </c>
    </row>
    <row r="521" spans="1:7" ht="15">
      <c r="A521" s="84" t="s">
        <v>3115</v>
      </c>
      <c r="B521" s="84">
        <v>2</v>
      </c>
      <c r="C521" s="123">
        <v>0.025155894150811604</v>
      </c>
      <c r="D521" s="84" t="s">
        <v>2395</v>
      </c>
      <c r="E521" s="84" t="b">
        <v>0</v>
      </c>
      <c r="F521" s="84" t="b">
        <v>0</v>
      </c>
      <c r="G521" s="84" t="b">
        <v>0</v>
      </c>
    </row>
    <row r="522" spans="1:7" ht="15">
      <c r="A522" s="84" t="s">
        <v>3042</v>
      </c>
      <c r="B522" s="84">
        <v>2</v>
      </c>
      <c r="C522" s="123">
        <v>0.025155894150811604</v>
      </c>
      <c r="D522" s="84" t="s">
        <v>2395</v>
      </c>
      <c r="E522" s="84" t="b">
        <v>0</v>
      </c>
      <c r="F522" s="84" t="b">
        <v>0</v>
      </c>
      <c r="G522" s="84" t="b">
        <v>0</v>
      </c>
    </row>
    <row r="523" spans="1:7" ht="15">
      <c r="A523" s="84" t="s">
        <v>3116</v>
      </c>
      <c r="B523" s="84">
        <v>2</v>
      </c>
      <c r="C523" s="123">
        <v>0.025155894150811604</v>
      </c>
      <c r="D523" s="84" t="s">
        <v>2395</v>
      </c>
      <c r="E523" s="84" t="b">
        <v>0</v>
      </c>
      <c r="F523" s="84" t="b">
        <v>0</v>
      </c>
      <c r="G523" s="84" t="b">
        <v>0</v>
      </c>
    </row>
    <row r="524" spans="1:7" ht="15">
      <c r="A524" s="84" t="s">
        <v>3117</v>
      </c>
      <c r="B524" s="84">
        <v>2</v>
      </c>
      <c r="C524" s="123">
        <v>0.025155894150811604</v>
      </c>
      <c r="D524" s="84" t="s">
        <v>2395</v>
      </c>
      <c r="E524" s="84" t="b">
        <v>0</v>
      </c>
      <c r="F524" s="84" t="b">
        <v>0</v>
      </c>
      <c r="G524" s="84" t="b">
        <v>0</v>
      </c>
    </row>
    <row r="525" spans="1:7" ht="15">
      <c r="A525" s="84" t="s">
        <v>2503</v>
      </c>
      <c r="B525" s="84">
        <v>3</v>
      </c>
      <c r="C525" s="123">
        <v>0</v>
      </c>
      <c r="D525" s="84" t="s">
        <v>2396</v>
      </c>
      <c r="E525" s="84" t="b">
        <v>0</v>
      </c>
      <c r="F525" s="84" t="b">
        <v>0</v>
      </c>
      <c r="G525" s="84" t="b">
        <v>0</v>
      </c>
    </row>
    <row r="526" spans="1:7" ht="15">
      <c r="A526" s="84" t="s">
        <v>3121</v>
      </c>
      <c r="B526" s="84">
        <v>2</v>
      </c>
      <c r="C526" s="123">
        <v>0.011360726390689111</v>
      </c>
      <c r="D526" s="84" t="s">
        <v>2396</v>
      </c>
      <c r="E526" s="84" t="b">
        <v>0</v>
      </c>
      <c r="F526" s="84" t="b">
        <v>0</v>
      </c>
      <c r="G526" s="84" t="b">
        <v>0</v>
      </c>
    </row>
    <row r="527" spans="1:7" ht="15">
      <c r="A527" s="84" t="s">
        <v>3122</v>
      </c>
      <c r="B527" s="84">
        <v>2</v>
      </c>
      <c r="C527" s="123">
        <v>0.011360726390689111</v>
      </c>
      <c r="D527" s="84" t="s">
        <v>2396</v>
      </c>
      <c r="E527" s="84" t="b">
        <v>0</v>
      </c>
      <c r="F527" s="84" t="b">
        <v>0</v>
      </c>
      <c r="G527" s="84" t="b">
        <v>0</v>
      </c>
    </row>
    <row r="528" spans="1:7" ht="15">
      <c r="A528" s="84" t="s">
        <v>3123</v>
      </c>
      <c r="B528" s="84">
        <v>2</v>
      </c>
      <c r="C528" s="123">
        <v>0.011360726390689111</v>
      </c>
      <c r="D528" s="84" t="s">
        <v>2396</v>
      </c>
      <c r="E528" s="84" t="b">
        <v>0</v>
      </c>
      <c r="F528" s="84" t="b">
        <v>0</v>
      </c>
      <c r="G528" s="84" t="b">
        <v>0</v>
      </c>
    </row>
    <row r="529" spans="1:7" ht="15">
      <c r="A529" s="84" t="s">
        <v>2996</v>
      </c>
      <c r="B529" s="84">
        <v>2</v>
      </c>
      <c r="C529" s="123">
        <v>0.011360726390689111</v>
      </c>
      <c r="D529" s="84" t="s">
        <v>2396</v>
      </c>
      <c r="E529" s="84" t="b">
        <v>0</v>
      </c>
      <c r="F529" s="84" t="b">
        <v>0</v>
      </c>
      <c r="G529" s="84" t="b">
        <v>0</v>
      </c>
    </row>
    <row r="530" spans="1:7" ht="15">
      <c r="A530" s="84" t="s">
        <v>3124</v>
      </c>
      <c r="B530" s="84">
        <v>2</v>
      </c>
      <c r="C530" s="123">
        <v>0.011360726390689111</v>
      </c>
      <c r="D530" s="84" t="s">
        <v>2396</v>
      </c>
      <c r="E530" s="84" t="b">
        <v>0</v>
      </c>
      <c r="F530" s="84" t="b">
        <v>0</v>
      </c>
      <c r="G530" s="84" t="b">
        <v>0</v>
      </c>
    </row>
    <row r="531" spans="1:7" ht="15">
      <c r="A531" s="84" t="s">
        <v>3125</v>
      </c>
      <c r="B531" s="84">
        <v>2</v>
      </c>
      <c r="C531" s="123">
        <v>0.011360726390689111</v>
      </c>
      <c r="D531" s="84" t="s">
        <v>2396</v>
      </c>
      <c r="E531" s="84" t="b">
        <v>0</v>
      </c>
      <c r="F531" s="84" t="b">
        <v>0</v>
      </c>
      <c r="G531" s="84" t="b">
        <v>0</v>
      </c>
    </row>
    <row r="532" spans="1:7" ht="15">
      <c r="A532" s="84" t="s">
        <v>2992</v>
      </c>
      <c r="B532" s="84">
        <v>2</v>
      </c>
      <c r="C532" s="123">
        <v>0.011360726390689111</v>
      </c>
      <c r="D532" s="84" t="s">
        <v>2396</v>
      </c>
      <c r="E532" s="84" t="b">
        <v>0</v>
      </c>
      <c r="F532" s="84" t="b">
        <v>0</v>
      </c>
      <c r="G532" s="84" t="b">
        <v>0</v>
      </c>
    </row>
    <row r="533" spans="1:7" ht="15">
      <c r="A533" s="84" t="s">
        <v>3126</v>
      </c>
      <c r="B533" s="84">
        <v>2</v>
      </c>
      <c r="C533" s="123">
        <v>0.011360726390689111</v>
      </c>
      <c r="D533" s="84" t="s">
        <v>2396</v>
      </c>
      <c r="E533" s="84" t="b">
        <v>0</v>
      </c>
      <c r="F533" s="84" t="b">
        <v>0</v>
      </c>
      <c r="G533" s="84" t="b">
        <v>0</v>
      </c>
    </row>
    <row r="534" spans="1:7" ht="15">
      <c r="A534" s="84" t="s">
        <v>2995</v>
      </c>
      <c r="B534" s="84">
        <v>2</v>
      </c>
      <c r="C534" s="123">
        <v>0.011360726390689111</v>
      </c>
      <c r="D534" s="84" t="s">
        <v>2396</v>
      </c>
      <c r="E534" s="84" t="b">
        <v>0</v>
      </c>
      <c r="F534" s="84" t="b">
        <v>0</v>
      </c>
      <c r="G53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3160</v>
      </c>
      <c r="B1" s="13" t="s">
        <v>3161</v>
      </c>
      <c r="C1" s="13" t="s">
        <v>3154</v>
      </c>
      <c r="D1" s="13" t="s">
        <v>3155</v>
      </c>
      <c r="E1" s="13" t="s">
        <v>3162</v>
      </c>
      <c r="F1" s="13" t="s">
        <v>144</v>
      </c>
      <c r="G1" s="13" t="s">
        <v>3163</v>
      </c>
      <c r="H1" s="13" t="s">
        <v>3164</v>
      </c>
      <c r="I1" s="13" t="s">
        <v>3165</v>
      </c>
      <c r="J1" s="13" t="s">
        <v>3166</v>
      </c>
      <c r="K1" s="13" t="s">
        <v>3167</v>
      </c>
      <c r="L1" s="13" t="s">
        <v>3168</v>
      </c>
    </row>
    <row r="2" spans="1:12" ht="15">
      <c r="A2" s="84" t="s">
        <v>2524</v>
      </c>
      <c r="B2" s="84" t="s">
        <v>2526</v>
      </c>
      <c r="C2" s="84">
        <v>13</v>
      </c>
      <c r="D2" s="123">
        <v>0.009033792070671315</v>
      </c>
      <c r="E2" s="123">
        <v>1.8458992048762646</v>
      </c>
      <c r="F2" s="84" t="s">
        <v>3156</v>
      </c>
      <c r="G2" s="84" t="b">
        <v>0</v>
      </c>
      <c r="H2" s="84" t="b">
        <v>0</v>
      </c>
      <c r="I2" s="84" t="b">
        <v>0</v>
      </c>
      <c r="J2" s="84" t="b">
        <v>0</v>
      </c>
      <c r="K2" s="84" t="b">
        <v>0</v>
      </c>
      <c r="L2" s="84" t="b">
        <v>0</v>
      </c>
    </row>
    <row r="3" spans="1:12" ht="15">
      <c r="A3" s="84" t="s">
        <v>2508</v>
      </c>
      <c r="B3" s="84" t="s">
        <v>2509</v>
      </c>
      <c r="C3" s="84">
        <v>13</v>
      </c>
      <c r="D3" s="123">
        <v>0.008502135547034363</v>
      </c>
      <c r="E3" s="123">
        <v>1.8992731873176039</v>
      </c>
      <c r="F3" s="84" t="s">
        <v>3156</v>
      </c>
      <c r="G3" s="84" t="b">
        <v>0</v>
      </c>
      <c r="H3" s="84" t="b">
        <v>0</v>
      </c>
      <c r="I3" s="84" t="b">
        <v>0</v>
      </c>
      <c r="J3" s="84" t="b">
        <v>0</v>
      </c>
      <c r="K3" s="84" t="b">
        <v>0</v>
      </c>
      <c r="L3" s="84" t="b">
        <v>0</v>
      </c>
    </row>
    <row r="4" spans="1:12" ht="15">
      <c r="A4" s="84" t="s">
        <v>2528</v>
      </c>
      <c r="B4" s="84" t="s">
        <v>2529</v>
      </c>
      <c r="C4" s="84">
        <v>9</v>
      </c>
      <c r="D4" s="123">
        <v>0.00669630104758692</v>
      </c>
      <c r="E4" s="123">
        <v>2.15454569242091</v>
      </c>
      <c r="F4" s="84" t="s">
        <v>3156</v>
      </c>
      <c r="G4" s="84" t="b">
        <v>0</v>
      </c>
      <c r="H4" s="84" t="b">
        <v>0</v>
      </c>
      <c r="I4" s="84" t="b">
        <v>0</v>
      </c>
      <c r="J4" s="84" t="b">
        <v>0</v>
      </c>
      <c r="K4" s="84" t="b">
        <v>0</v>
      </c>
      <c r="L4" s="84" t="b">
        <v>0</v>
      </c>
    </row>
    <row r="5" spans="1:12" ht="15">
      <c r="A5" s="84" t="s">
        <v>2529</v>
      </c>
      <c r="B5" s="84" t="s">
        <v>2503</v>
      </c>
      <c r="C5" s="84">
        <v>9</v>
      </c>
      <c r="D5" s="123">
        <v>0.00669630104758692</v>
      </c>
      <c r="E5" s="123">
        <v>0.9117558829422333</v>
      </c>
      <c r="F5" s="84" t="s">
        <v>3156</v>
      </c>
      <c r="G5" s="84" t="b">
        <v>0</v>
      </c>
      <c r="H5" s="84" t="b">
        <v>0</v>
      </c>
      <c r="I5" s="84" t="b">
        <v>0</v>
      </c>
      <c r="J5" s="84" t="b">
        <v>0</v>
      </c>
      <c r="K5" s="84" t="b">
        <v>0</v>
      </c>
      <c r="L5" s="84" t="b">
        <v>0</v>
      </c>
    </row>
    <row r="6" spans="1:12" ht="15">
      <c r="A6" s="84" t="s">
        <v>2503</v>
      </c>
      <c r="B6" s="84" t="s">
        <v>2506</v>
      </c>
      <c r="C6" s="84">
        <v>9</v>
      </c>
      <c r="D6" s="123">
        <v>0.00669630104758692</v>
      </c>
      <c r="E6" s="123">
        <v>0.8035228398367861</v>
      </c>
      <c r="F6" s="84" t="s">
        <v>3156</v>
      </c>
      <c r="G6" s="84" t="b">
        <v>0</v>
      </c>
      <c r="H6" s="84" t="b">
        <v>0</v>
      </c>
      <c r="I6" s="84" t="b">
        <v>0</v>
      </c>
      <c r="J6" s="84" t="b">
        <v>0</v>
      </c>
      <c r="K6" s="84" t="b">
        <v>0</v>
      </c>
      <c r="L6" s="84" t="b">
        <v>0</v>
      </c>
    </row>
    <row r="7" spans="1:12" ht="15">
      <c r="A7" s="84" t="s">
        <v>2506</v>
      </c>
      <c r="B7" s="84" t="s">
        <v>2530</v>
      </c>
      <c r="C7" s="84">
        <v>9</v>
      </c>
      <c r="D7" s="123">
        <v>0.00669630104758692</v>
      </c>
      <c r="E7" s="123">
        <v>1.8578805021593787</v>
      </c>
      <c r="F7" s="84" t="s">
        <v>3156</v>
      </c>
      <c r="G7" s="84" t="b">
        <v>0</v>
      </c>
      <c r="H7" s="84" t="b">
        <v>0</v>
      </c>
      <c r="I7" s="84" t="b">
        <v>0</v>
      </c>
      <c r="J7" s="84" t="b">
        <v>0</v>
      </c>
      <c r="K7" s="84" t="b">
        <v>0</v>
      </c>
      <c r="L7" s="84" t="b">
        <v>0</v>
      </c>
    </row>
    <row r="8" spans="1:12" ht="15">
      <c r="A8" s="84" t="s">
        <v>2530</v>
      </c>
      <c r="B8" s="84" t="s">
        <v>2984</v>
      </c>
      <c r="C8" s="84">
        <v>9</v>
      </c>
      <c r="D8" s="123">
        <v>0.00669630104758692</v>
      </c>
      <c r="E8" s="123">
        <v>2.24606067354226</v>
      </c>
      <c r="F8" s="84" t="s">
        <v>3156</v>
      </c>
      <c r="G8" s="84" t="b">
        <v>0</v>
      </c>
      <c r="H8" s="84" t="b">
        <v>0</v>
      </c>
      <c r="I8" s="84" t="b">
        <v>0</v>
      </c>
      <c r="J8" s="84" t="b">
        <v>0</v>
      </c>
      <c r="K8" s="84" t="b">
        <v>0</v>
      </c>
      <c r="L8" s="84" t="b">
        <v>0</v>
      </c>
    </row>
    <row r="9" spans="1:12" ht="15">
      <c r="A9" s="84" t="s">
        <v>2984</v>
      </c>
      <c r="B9" s="84" t="s">
        <v>2506</v>
      </c>
      <c r="C9" s="84">
        <v>9</v>
      </c>
      <c r="D9" s="123">
        <v>0.00669630104758692</v>
      </c>
      <c r="E9" s="123">
        <v>1.8578805021593787</v>
      </c>
      <c r="F9" s="84" t="s">
        <v>3156</v>
      </c>
      <c r="G9" s="84" t="b">
        <v>0</v>
      </c>
      <c r="H9" s="84" t="b">
        <v>0</v>
      </c>
      <c r="I9" s="84" t="b">
        <v>0</v>
      </c>
      <c r="J9" s="84" t="b">
        <v>0</v>
      </c>
      <c r="K9" s="84" t="b">
        <v>0</v>
      </c>
      <c r="L9" s="84" t="b">
        <v>0</v>
      </c>
    </row>
    <row r="10" spans="1:12" ht="15">
      <c r="A10" s="84" t="s">
        <v>2506</v>
      </c>
      <c r="B10" s="84" t="s">
        <v>2985</v>
      </c>
      <c r="C10" s="84">
        <v>9</v>
      </c>
      <c r="D10" s="123">
        <v>0.00669630104758692</v>
      </c>
      <c r="E10" s="123">
        <v>1.8578805021593787</v>
      </c>
      <c r="F10" s="84" t="s">
        <v>3156</v>
      </c>
      <c r="G10" s="84" t="b">
        <v>0</v>
      </c>
      <c r="H10" s="84" t="b">
        <v>0</v>
      </c>
      <c r="I10" s="84" t="b">
        <v>0</v>
      </c>
      <c r="J10" s="84" t="b">
        <v>0</v>
      </c>
      <c r="K10" s="84" t="b">
        <v>0</v>
      </c>
      <c r="L10" s="84" t="b">
        <v>0</v>
      </c>
    </row>
    <row r="11" spans="1:12" ht="15">
      <c r="A11" s="84" t="s">
        <v>2985</v>
      </c>
      <c r="B11" s="84" t="s">
        <v>2986</v>
      </c>
      <c r="C11" s="84">
        <v>9</v>
      </c>
      <c r="D11" s="123">
        <v>0.00669630104758692</v>
      </c>
      <c r="E11" s="123">
        <v>2.24606067354226</v>
      </c>
      <c r="F11" s="84" t="s">
        <v>3156</v>
      </c>
      <c r="G11" s="84" t="b">
        <v>0</v>
      </c>
      <c r="H11" s="84" t="b">
        <v>0</v>
      </c>
      <c r="I11" s="84" t="b">
        <v>0</v>
      </c>
      <c r="J11" s="84" t="b">
        <v>0</v>
      </c>
      <c r="K11" s="84" t="b">
        <v>0</v>
      </c>
      <c r="L11" s="84" t="b">
        <v>0</v>
      </c>
    </row>
    <row r="12" spans="1:12" ht="15">
      <c r="A12" s="84" t="s">
        <v>2986</v>
      </c>
      <c r="B12" s="84" t="s">
        <v>2987</v>
      </c>
      <c r="C12" s="84">
        <v>9</v>
      </c>
      <c r="D12" s="123">
        <v>0.00669630104758692</v>
      </c>
      <c r="E12" s="123">
        <v>2.24606067354226</v>
      </c>
      <c r="F12" s="84" t="s">
        <v>3156</v>
      </c>
      <c r="G12" s="84" t="b">
        <v>0</v>
      </c>
      <c r="H12" s="84" t="b">
        <v>0</v>
      </c>
      <c r="I12" s="84" t="b">
        <v>0</v>
      </c>
      <c r="J12" s="84" t="b">
        <v>0</v>
      </c>
      <c r="K12" s="84" t="b">
        <v>0</v>
      </c>
      <c r="L12" s="84" t="b">
        <v>0</v>
      </c>
    </row>
    <row r="13" spans="1:12" ht="15">
      <c r="A13" s="84" t="s">
        <v>2987</v>
      </c>
      <c r="B13" s="84" t="s">
        <v>2527</v>
      </c>
      <c r="C13" s="84">
        <v>9</v>
      </c>
      <c r="D13" s="123">
        <v>0.00669630104758692</v>
      </c>
      <c r="E13" s="123">
        <v>2.200303182981585</v>
      </c>
      <c r="F13" s="84" t="s">
        <v>3156</v>
      </c>
      <c r="G13" s="84" t="b">
        <v>0</v>
      </c>
      <c r="H13" s="84" t="b">
        <v>0</v>
      </c>
      <c r="I13" s="84" t="b">
        <v>0</v>
      </c>
      <c r="J13" s="84" t="b">
        <v>0</v>
      </c>
      <c r="K13" s="84" t="b">
        <v>0</v>
      </c>
      <c r="L13" s="84" t="b">
        <v>0</v>
      </c>
    </row>
    <row r="14" spans="1:12" ht="15">
      <c r="A14" s="84" t="s">
        <v>2527</v>
      </c>
      <c r="B14" s="84" t="s">
        <v>2524</v>
      </c>
      <c r="C14" s="84">
        <v>9</v>
      </c>
      <c r="D14" s="123">
        <v>0.00669630104758692</v>
      </c>
      <c r="E14" s="123">
        <v>1.8323263976869906</v>
      </c>
      <c r="F14" s="84" t="s">
        <v>3156</v>
      </c>
      <c r="G14" s="84" t="b">
        <v>0</v>
      </c>
      <c r="H14" s="84" t="b">
        <v>0</v>
      </c>
      <c r="I14" s="84" t="b">
        <v>0</v>
      </c>
      <c r="J14" s="84" t="b">
        <v>0</v>
      </c>
      <c r="K14" s="84" t="b">
        <v>0</v>
      </c>
      <c r="L14" s="84" t="b">
        <v>0</v>
      </c>
    </row>
    <row r="15" spans="1:12" ht="15">
      <c r="A15" s="84" t="s">
        <v>2526</v>
      </c>
      <c r="B15" s="84" t="s">
        <v>2525</v>
      </c>
      <c r="C15" s="84">
        <v>9</v>
      </c>
      <c r="D15" s="123">
        <v>0.00669630104758692</v>
      </c>
      <c r="E15" s="123">
        <v>1.929236410695047</v>
      </c>
      <c r="F15" s="84" t="s">
        <v>3156</v>
      </c>
      <c r="G15" s="84" t="b">
        <v>0</v>
      </c>
      <c r="H15" s="84" t="b">
        <v>0</v>
      </c>
      <c r="I15" s="84" t="b">
        <v>0</v>
      </c>
      <c r="J15" s="84" t="b">
        <v>0</v>
      </c>
      <c r="K15" s="84" t="b">
        <v>0</v>
      </c>
      <c r="L15" s="84" t="b">
        <v>0</v>
      </c>
    </row>
    <row r="16" spans="1:12" ht="15">
      <c r="A16" s="84" t="s">
        <v>2525</v>
      </c>
      <c r="B16" s="84" t="s">
        <v>2988</v>
      </c>
      <c r="C16" s="84">
        <v>9</v>
      </c>
      <c r="D16" s="123">
        <v>0.00669630104758692</v>
      </c>
      <c r="E16" s="123">
        <v>2.1211219369339602</v>
      </c>
      <c r="F16" s="84" t="s">
        <v>3156</v>
      </c>
      <c r="G16" s="84" t="b">
        <v>0</v>
      </c>
      <c r="H16" s="84" t="b">
        <v>0</v>
      </c>
      <c r="I16" s="84" t="b">
        <v>0</v>
      </c>
      <c r="J16" s="84" t="b">
        <v>0</v>
      </c>
      <c r="K16" s="84" t="b">
        <v>0</v>
      </c>
      <c r="L16" s="84" t="b">
        <v>0</v>
      </c>
    </row>
    <row r="17" spans="1:12" ht="15">
      <c r="A17" s="84" t="s">
        <v>338</v>
      </c>
      <c r="B17" s="84" t="s">
        <v>2503</v>
      </c>
      <c r="C17" s="84">
        <v>9</v>
      </c>
      <c r="D17" s="123">
        <v>0.00669630104758692</v>
      </c>
      <c r="E17" s="123">
        <v>0.4617868742661857</v>
      </c>
      <c r="F17" s="84" t="s">
        <v>3156</v>
      </c>
      <c r="G17" s="84" t="b">
        <v>0</v>
      </c>
      <c r="H17" s="84" t="b">
        <v>0</v>
      </c>
      <c r="I17" s="84" t="b">
        <v>0</v>
      </c>
      <c r="J17" s="84" t="b">
        <v>0</v>
      </c>
      <c r="K17" s="84" t="b">
        <v>0</v>
      </c>
      <c r="L17" s="84" t="b">
        <v>0</v>
      </c>
    </row>
    <row r="18" spans="1:12" ht="15">
      <c r="A18" s="84" t="s">
        <v>2532</v>
      </c>
      <c r="B18" s="84" t="s">
        <v>2533</v>
      </c>
      <c r="C18" s="84">
        <v>9</v>
      </c>
      <c r="D18" s="123">
        <v>0.00669630104758692</v>
      </c>
      <c r="E18" s="123">
        <v>2.200303182981585</v>
      </c>
      <c r="F18" s="84" t="s">
        <v>3156</v>
      </c>
      <c r="G18" s="84" t="b">
        <v>0</v>
      </c>
      <c r="H18" s="84" t="b">
        <v>0</v>
      </c>
      <c r="I18" s="84" t="b">
        <v>0</v>
      </c>
      <c r="J18" s="84" t="b">
        <v>0</v>
      </c>
      <c r="K18" s="84" t="b">
        <v>0</v>
      </c>
      <c r="L18" s="84" t="b">
        <v>0</v>
      </c>
    </row>
    <row r="19" spans="1:12" ht="15">
      <c r="A19" s="84" t="s">
        <v>2533</v>
      </c>
      <c r="B19" s="84" t="s">
        <v>2534</v>
      </c>
      <c r="C19" s="84">
        <v>9</v>
      </c>
      <c r="D19" s="123">
        <v>0.00669630104758692</v>
      </c>
      <c r="E19" s="123">
        <v>2.24606067354226</v>
      </c>
      <c r="F19" s="84" t="s">
        <v>3156</v>
      </c>
      <c r="G19" s="84" t="b">
        <v>0</v>
      </c>
      <c r="H19" s="84" t="b">
        <v>0</v>
      </c>
      <c r="I19" s="84" t="b">
        <v>0</v>
      </c>
      <c r="J19" s="84" t="b">
        <v>0</v>
      </c>
      <c r="K19" s="84" t="b">
        <v>0</v>
      </c>
      <c r="L19" s="84" t="b">
        <v>0</v>
      </c>
    </row>
    <row r="20" spans="1:12" ht="15">
      <c r="A20" s="84" t="s">
        <v>2534</v>
      </c>
      <c r="B20" s="84" t="s">
        <v>2503</v>
      </c>
      <c r="C20" s="84">
        <v>9</v>
      </c>
      <c r="D20" s="123">
        <v>0.00669630104758692</v>
      </c>
      <c r="E20" s="123">
        <v>0.9531485681004584</v>
      </c>
      <c r="F20" s="84" t="s">
        <v>3156</v>
      </c>
      <c r="G20" s="84" t="b">
        <v>0</v>
      </c>
      <c r="H20" s="84" t="b">
        <v>0</v>
      </c>
      <c r="I20" s="84" t="b">
        <v>0</v>
      </c>
      <c r="J20" s="84" t="b">
        <v>0</v>
      </c>
      <c r="K20" s="84" t="b">
        <v>0</v>
      </c>
      <c r="L20" s="84" t="b">
        <v>0</v>
      </c>
    </row>
    <row r="21" spans="1:12" ht="15">
      <c r="A21" s="84" t="s">
        <v>308</v>
      </c>
      <c r="B21" s="84" t="s">
        <v>2528</v>
      </c>
      <c r="C21" s="84">
        <v>8</v>
      </c>
      <c r="D21" s="123">
        <v>0.006182944136512903</v>
      </c>
      <c r="E21" s="123">
        <v>2.1077579753759785</v>
      </c>
      <c r="F21" s="84" t="s">
        <v>3156</v>
      </c>
      <c r="G21" s="84" t="b">
        <v>0</v>
      </c>
      <c r="H21" s="84" t="b">
        <v>0</v>
      </c>
      <c r="I21" s="84" t="b">
        <v>0</v>
      </c>
      <c r="J21" s="84" t="b">
        <v>0</v>
      </c>
      <c r="K21" s="84" t="b">
        <v>0</v>
      </c>
      <c r="L21" s="84" t="b">
        <v>0</v>
      </c>
    </row>
    <row r="22" spans="1:12" ht="15">
      <c r="A22" s="84" t="s">
        <v>2988</v>
      </c>
      <c r="B22" s="84" t="s">
        <v>2504</v>
      </c>
      <c r="C22" s="84">
        <v>8</v>
      </c>
      <c r="D22" s="123">
        <v>0.006182944136512903</v>
      </c>
      <c r="E22" s="123">
        <v>1.9187017391559298</v>
      </c>
      <c r="F22" s="84" t="s">
        <v>3156</v>
      </c>
      <c r="G22" s="84" t="b">
        <v>0</v>
      </c>
      <c r="H22" s="84" t="b">
        <v>0</v>
      </c>
      <c r="I22" s="84" t="b">
        <v>0</v>
      </c>
      <c r="J22" s="84" t="b">
        <v>0</v>
      </c>
      <c r="K22" s="84" t="b">
        <v>0</v>
      </c>
      <c r="L22" s="84" t="b">
        <v>0</v>
      </c>
    </row>
    <row r="23" spans="1:12" ht="15">
      <c r="A23" s="84" t="s">
        <v>2503</v>
      </c>
      <c r="B23" s="84" t="s">
        <v>2535</v>
      </c>
      <c r="C23" s="84">
        <v>8</v>
      </c>
      <c r="D23" s="123">
        <v>0.006182944136512903</v>
      </c>
      <c r="E23" s="123">
        <v>1.1405504887722862</v>
      </c>
      <c r="F23" s="84" t="s">
        <v>3156</v>
      </c>
      <c r="G23" s="84" t="b">
        <v>0</v>
      </c>
      <c r="H23" s="84" t="b">
        <v>0</v>
      </c>
      <c r="I23" s="84" t="b">
        <v>0</v>
      </c>
      <c r="J23" s="84" t="b">
        <v>0</v>
      </c>
      <c r="K23" s="84" t="b">
        <v>0</v>
      </c>
      <c r="L23" s="84" t="b">
        <v>0</v>
      </c>
    </row>
    <row r="24" spans="1:12" ht="15">
      <c r="A24" s="84" t="s">
        <v>2508</v>
      </c>
      <c r="B24" s="84" t="s">
        <v>2990</v>
      </c>
      <c r="C24" s="84">
        <v>7</v>
      </c>
      <c r="D24" s="123">
        <v>0.005638905673475739</v>
      </c>
      <c r="E24" s="123">
        <v>1.8992731873176039</v>
      </c>
      <c r="F24" s="84" t="s">
        <v>3156</v>
      </c>
      <c r="G24" s="84" t="b">
        <v>0</v>
      </c>
      <c r="H24" s="84" t="b">
        <v>0</v>
      </c>
      <c r="I24" s="84" t="b">
        <v>0</v>
      </c>
      <c r="J24" s="84" t="b">
        <v>0</v>
      </c>
      <c r="K24" s="84" t="b">
        <v>0</v>
      </c>
      <c r="L24" s="84" t="b">
        <v>0</v>
      </c>
    </row>
    <row r="25" spans="1:12" ht="15">
      <c r="A25" s="84" t="s">
        <v>2517</v>
      </c>
      <c r="B25" s="84" t="s">
        <v>2551</v>
      </c>
      <c r="C25" s="84">
        <v>7</v>
      </c>
      <c r="D25" s="123">
        <v>0.005638905673475739</v>
      </c>
      <c r="E25" s="123">
        <v>2.1211219369339602</v>
      </c>
      <c r="F25" s="84" t="s">
        <v>3156</v>
      </c>
      <c r="G25" s="84" t="b">
        <v>0</v>
      </c>
      <c r="H25" s="84" t="b">
        <v>0</v>
      </c>
      <c r="I25" s="84" t="b">
        <v>0</v>
      </c>
      <c r="J25" s="84" t="b">
        <v>0</v>
      </c>
      <c r="K25" s="84" t="b">
        <v>0</v>
      </c>
      <c r="L25" s="84" t="b">
        <v>0</v>
      </c>
    </row>
    <row r="26" spans="1:12" ht="15">
      <c r="A26" s="84" t="s">
        <v>2565</v>
      </c>
      <c r="B26" s="84" t="s">
        <v>2993</v>
      </c>
      <c r="C26" s="84">
        <v>7</v>
      </c>
      <c r="D26" s="123">
        <v>0.005638905673475739</v>
      </c>
      <c r="E26" s="123">
        <v>2.24606067354226</v>
      </c>
      <c r="F26" s="84" t="s">
        <v>3156</v>
      </c>
      <c r="G26" s="84" t="b">
        <v>0</v>
      </c>
      <c r="H26" s="84" t="b">
        <v>0</v>
      </c>
      <c r="I26" s="84" t="b">
        <v>0</v>
      </c>
      <c r="J26" s="84" t="b">
        <v>0</v>
      </c>
      <c r="K26" s="84" t="b">
        <v>0</v>
      </c>
      <c r="L26" s="84" t="b">
        <v>0</v>
      </c>
    </row>
    <row r="27" spans="1:12" ht="15">
      <c r="A27" s="84" t="s">
        <v>2554</v>
      </c>
      <c r="B27" s="84" t="s">
        <v>2555</v>
      </c>
      <c r="C27" s="84">
        <v>6</v>
      </c>
      <c r="D27" s="123">
        <v>0.00505977429158975</v>
      </c>
      <c r="E27" s="123">
        <v>2.2972131959896416</v>
      </c>
      <c r="F27" s="84" t="s">
        <v>3156</v>
      </c>
      <c r="G27" s="84" t="b">
        <v>0</v>
      </c>
      <c r="H27" s="84" t="b">
        <v>0</v>
      </c>
      <c r="I27" s="84" t="b">
        <v>0</v>
      </c>
      <c r="J27" s="84" t="b">
        <v>0</v>
      </c>
      <c r="K27" s="84" t="b">
        <v>0</v>
      </c>
      <c r="L27" s="84" t="b">
        <v>0</v>
      </c>
    </row>
    <row r="28" spans="1:12" ht="15">
      <c r="A28" s="84" t="s">
        <v>2555</v>
      </c>
      <c r="B28" s="84" t="s">
        <v>2556</v>
      </c>
      <c r="C28" s="84">
        <v>6</v>
      </c>
      <c r="D28" s="123">
        <v>0.00505977429158975</v>
      </c>
      <c r="E28" s="123">
        <v>2.2972131959896416</v>
      </c>
      <c r="F28" s="84" t="s">
        <v>3156</v>
      </c>
      <c r="G28" s="84" t="b">
        <v>0</v>
      </c>
      <c r="H28" s="84" t="b">
        <v>0</v>
      </c>
      <c r="I28" s="84" t="b">
        <v>0</v>
      </c>
      <c r="J28" s="84" t="b">
        <v>0</v>
      </c>
      <c r="K28" s="84" t="b">
        <v>0</v>
      </c>
      <c r="L28" s="84" t="b">
        <v>0</v>
      </c>
    </row>
    <row r="29" spans="1:12" ht="15">
      <c r="A29" s="84" t="s">
        <v>2556</v>
      </c>
      <c r="B29" s="84" t="s">
        <v>2557</v>
      </c>
      <c r="C29" s="84">
        <v>6</v>
      </c>
      <c r="D29" s="123">
        <v>0.00505977429158975</v>
      </c>
      <c r="E29" s="123">
        <v>2.4221519325979415</v>
      </c>
      <c r="F29" s="84" t="s">
        <v>3156</v>
      </c>
      <c r="G29" s="84" t="b">
        <v>0</v>
      </c>
      <c r="H29" s="84" t="b">
        <v>0</v>
      </c>
      <c r="I29" s="84" t="b">
        <v>0</v>
      </c>
      <c r="J29" s="84" t="b">
        <v>0</v>
      </c>
      <c r="K29" s="84" t="b">
        <v>0</v>
      </c>
      <c r="L29" s="84" t="b">
        <v>0</v>
      </c>
    </row>
    <row r="30" spans="1:12" ht="15">
      <c r="A30" s="84" t="s">
        <v>2557</v>
      </c>
      <c r="B30" s="84" t="s">
        <v>2558</v>
      </c>
      <c r="C30" s="84">
        <v>6</v>
      </c>
      <c r="D30" s="123">
        <v>0.00505977429158975</v>
      </c>
      <c r="E30" s="123">
        <v>2.4221519325979415</v>
      </c>
      <c r="F30" s="84" t="s">
        <v>3156</v>
      </c>
      <c r="G30" s="84" t="b">
        <v>0</v>
      </c>
      <c r="H30" s="84" t="b">
        <v>0</v>
      </c>
      <c r="I30" s="84" t="b">
        <v>0</v>
      </c>
      <c r="J30" s="84" t="b">
        <v>0</v>
      </c>
      <c r="K30" s="84" t="b">
        <v>0</v>
      </c>
      <c r="L30" s="84" t="b">
        <v>0</v>
      </c>
    </row>
    <row r="31" spans="1:12" ht="15">
      <c r="A31" s="84" t="s">
        <v>2558</v>
      </c>
      <c r="B31" s="84" t="s">
        <v>237</v>
      </c>
      <c r="C31" s="84">
        <v>6</v>
      </c>
      <c r="D31" s="123">
        <v>0.00505977429158975</v>
      </c>
      <c r="E31" s="123">
        <v>2.4221519325979415</v>
      </c>
      <c r="F31" s="84" t="s">
        <v>3156</v>
      </c>
      <c r="G31" s="84" t="b">
        <v>0</v>
      </c>
      <c r="H31" s="84" t="b">
        <v>0</v>
      </c>
      <c r="I31" s="84" t="b">
        <v>0</v>
      </c>
      <c r="J31" s="84" t="b">
        <v>0</v>
      </c>
      <c r="K31" s="84" t="b">
        <v>0</v>
      </c>
      <c r="L31" s="84" t="b">
        <v>0</v>
      </c>
    </row>
    <row r="32" spans="1:12" ht="15">
      <c r="A32" s="84" t="s">
        <v>237</v>
      </c>
      <c r="B32" s="84" t="s">
        <v>2503</v>
      </c>
      <c r="C32" s="84">
        <v>6</v>
      </c>
      <c r="D32" s="123">
        <v>0.00505977429158975</v>
      </c>
      <c r="E32" s="123">
        <v>0.9989060586611336</v>
      </c>
      <c r="F32" s="84" t="s">
        <v>3156</v>
      </c>
      <c r="G32" s="84" t="b">
        <v>0</v>
      </c>
      <c r="H32" s="84" t="b">
        <v>0</v>
      </c>
      <c r="I32" s="84" t="b">
        <v>0</v>
      </c>
      <c r="J32" s="84" t="b">
        <v>0</v>
      </c>
      <c r="K32" s="84" t="b">
        <v>0</v>
      </c>
      <c r="L32" s="84" t="b">
        <v>0</v>
      </c>
    </row>
    <row r="33" spans="1:12" ht="15">
      <c r="A33" s="84" t="s">
        <v>2503</v>
      </c>
      <c r="B33" s="84" t="s">
        <v>2999</v>
      </c>
      <c r="C33" s="84">
        <v>5</v>
      </c>
      <c r="D33" s="123">
        <v>0.004439650070258346</v>
      </c>
      <c r="E33" s="123">
        <v>1.1917030112196674</v>
      </c>
      <c r="F33" s="84" t="s">
        <v>3156</v>
      </c>
      <c r="G33" s="84" t="b">
        <v>0</v>
      </c>
      <c r="H33" s="84" t="b">
        <v>0</v>
      </c>
      <c r="I33" s="84" t="b">
        <v>0</v>
      </c>
      <c r="J33" s="84" t="b">
        <v>0</v>
      </c>
      <c r="K33" s="84" t="b">
        <v>0</v>
      </c>
      <c r="L33" s="84" t="b">
        <v>0</v>
      </c>
    </row>
    <row r="34" spans="1:12" ht="15">
      <c r="A34" s="84" t="s">
        <v>338</v>
      </c>
      <c r="B34" s="84" t="s">
        <v>2566</v>
      </c>
      <c r="C34" s="84">
        <v>5</v>
      </c>
      <c r="D34" s="123">
        <v>0.004439650070258346</v>
      </c>
      <c r="E34" s="123">
        <v>1.7089414891473123</v>
      </c>
      <c r="F34" s="84" t="s">
        <v>3156</v>
      </c>
      <c r="G34" s="84" t="b">
        <v>0</v>
      </c>
      <c r="H34" s="84" t="b">
        <v>0</v>
      </c>
      <c r="I34" s="84" t="b">
        <v>0</v>
      </c>
      <c r="J34" s="84" t="b">
        <v>0</v>
      </c>
      <c r="K34" s="84" t="b">
        <v>0</v>
      </c>
      <c r="L34" s="84" t="b">
        <v>0</v>
      </c>
    </row>
    <row r="35" spans="1:12" ht="15">
      <c r="A35" s="84" t="s">
        <v>2548</v>
      </c>
      <c r="B35" s="84" t="s">
        <v>338</v>
      </c>
      <c r="C35" s="84">
        <v>5</v>
      </c>
      <c r="D35" s="123">
        <v>0.004439650070258346</v>
      </c>
      <c r="E35" s="123">
        <v>1.6297602430996874</v>
      </c>
      <c r="F35" s="84" t="s">
        <v>3156</v>
      </c>
      <c r="G35" s="84" t="b">
        <v>0</v>
      </c>
      <c r="H35" s="84" t="b">
        <v>0</v>
      </c>
      <c r="I35" s="84" t="b">
        <v>0</v>
      </c>
      <c r="J35" s="84" t="b">
        <v>0</v>
      </c>
      <c r="K35" s="84" t="b">
        <v>0</v>
      </c>
      <c r="L35" s="84" t="b">
        <v>0</v>
      </c>
    </row>
    <row r="36" spans="1:12" ht="15">
      <c r="A36" s="84" t="s">
        <v>338</v>
      </c>
      <c r="B36" s="84" t="s">
        <v>2549</v>
      </c>
      <c r="C36" s="84">
        <v>5</v>
      </c>
      <c r="D36" s="123">
        <v>0.004439650070258346</v>
      </c>
      <c r="E36" s="123">
        <v>1.7089414891473123</v>
      </c>
      <c r="F36" s="84" t="s">
        <v>3156</v>
      </c>
      <c r="G36" s="84" t="b">
        <v>0</v>
      </c>
      <c r="H36" s="84" t="b">
        <v>0</v>
      </c>
      <c r="I36" s="84" t="b">
        <v>0</v>
      </c>
      <c r="J36" s="84" t="b">
        <v>0</v>
      </c>
      <c r="K36" s="84" t="b">
        <v>0</v>
      </c>
      <c r="L36" s="84" t="b">
        <v>0</v>
      </c>
    </row>
    <row r="37" spans="1:12" ht="15">
      <c r="A37" s="84" t="s">
        <v>2549</v>
      </c>
      <c r="B37" s="84" t="s">
        <v>2550</v>
      </c>
      <c r="C37" s="84">
        <v>5</v>
      </c>
      <c r="D37" s="123">
        <v>0.004439650070258346</v>
      </c>
      <c r="E37" s="123">
        <v>2.4221519325979415</v>
      </c>
      <c r="F37" s="84" t="s">
        <v>3156</v>
      </c>
      <c r="G37" s="84" t="b">
        <v>0</v>
      </c>
      <c r="H37" s="84" t="b">
        <v>0</v>
      </c>
      <c r="I37" s="84" t="b">
        <v>0</v>
      </c>
      <c r="J37" s="84" t="b">
        <v>0</v>
      </c>
      <c r="K37" s="84" t="b">
        <v>0</v>
      </c>
      <c r="L37" s="84" t="b">
        <v>0</v>
      </c>
    </row>
    <row r="38" spans="1:12" ht="15">
      <c r="A38" s="84" t="s">
        <v>2550</v>
      </c>
      <c r="B38" s="84" t="s">
        <v>2517</v>
      </c>
      <c r="C38" s="84">
        <v>5</v>
      </c>
      <c r="D38" s="123">
        <v>0.004439650070258346</v>
      </c>
      <c r="E38" s="123">
        <v>2.0419406908863356</v>
      </c>
      <c r="F38" s="84" t="s">
        <v>3156</v>
      </c>
      <c r="G38" s="84" t="b">
        <v>0</v>
      </c>
      <c r="H38" s="84" t="b">
        <v>0</v>
      </c>
      <c r="I38" s="84" t="b">
        <v>0</v>
      </c>
      <c r="J38" s="84" t="b">
        <v>0</v>
      </c>
      <c r="K38" s="84" t="b">
        <v>0</v>
      </c>
      <c r="L38" s="84" t="b">
        <v>0</v>
      </c>
    </row>
    <row r="39" spans="1:12" ht="15">
      <c r="A39" s="84" t="s">
        <v>2551</v>
      </c>
      <c r="B39" s="84" t="s">
        <v>2552</v>
      </c>
      <c r="C39" s="84">
        <v>5</v>
      </c>
      <c r="D39" s="123">
        <v>0.004439650070258346</v>
      </c>
      <c r="E39" s="123">
        <v>2.2760238969197033</v>
      </c>
      <c r="F39" s="84" t="s">
        <v>3156</v>
      </c>
      <c r="G39" s="84" t="b">
        <v>0</v>
      </c>
      <c r="H39" s="84" t="b">
        <v>0</v>
      </c>
      <c r="I39" s="84" t="b">
        <v>0</v>
      </c>
      <c r="J39" s="84" t="b">
        <v>1</v>
      </c>
      <c r="K39" s="84" t="b">
        <v>0</v>
      </c>
      <c r="L39" s="84" t="b">
        <v>0</v>
      </c>
    </row>
    <row r="40" spans="1:12" ht="15">
      <c r="A40" s="84" t="s">
        <v>2552</v>
      </c>
      <c r="B40" s="84" t="s">
        <v>360</v>
      </c>
      <c r="C40" s="84">
        <v>5</v>
      </c>
      <c r="D40" s="123">
        <v>0.004439650070258346</v>
      </c>
      <c r="E40" s="123">
        <v>2.501333178645566</v>
      </c>
      <c r="F40" s="84" t="s">
        <v>3156</v>
      </c>
      <c r="G40" s="84" t="b">
        <v>1</v>
      </c>
      <c r="H40" s="84" t="b">
        <v>0</v>
      </c>
      <c r="I40" s="84" t="b">
        <v>0</v>
      </c>
      <c r="J40" s="84" t="b">
        <v>0</v>
      </c>
      <c r="K40" s="84" t="b">
        <v>0</v>
      </c>
      <c r="L40" s="84" t="b">
        <v>0</v>
      </c>
    </row>
    <row r="41" spans="1:12" ht="15">
      <c r="A41" s="84" t="s">
        <v>360</v>
      </c>
      <c r="B41" s="84" t="s">
        <v>359</v>
      </c>
      <c r="C41" s="84">
        <v>5</v>
      </c>
      <c r="D41" s="123">
        <v>0.004439650070258346</v>
      </c>
      <c r="E41" s="123">
        <v>2.501333178645566</v>
      </c>
      <c r="F41" s="84" t="s">
        <v>3156</v>
      </c>
      <c r="G41" s="84" t="b">
        <v>0</v>
      </c>
      <c r="H41" s="84" t="b">
        <v>0</v>
      </c>
      <c r="I41" s="84" t="b">
        <v>0</v>
      </c>
      <c r="J41" s="84" t="b">
        <v>0</v>
      </c>
      <c r="K41" s="84" t="b">
        <v>0</v>
      </c>
      <c r="L41" s="84" t="b">
        <v>0</v>
      </c>
    </row>
    <row r="42" spans="1:12" ht="15">
      <c r="A42" s="84" t="s">
        <v>359</v>
      </c>
      <c r="B42" s="84" t="s">
        <v>358</v>
      </c>
      <c r="C42" s="84">
        <v>5</v>
      </c>
      <c r="D42" s="123">
        <v>0.004439650070258346</v>
      </c>
      <c r="E42" s="123">
        <v>2.355205142967328</v>
      </c>
      <c r="F42" s="84" t="s">
        <v>3156</v>
      </c>
      <c r="G42" s="84" t="b">
        <v>0</v>
      </c>
      <c r="H42" s="84" t="b">
        <v>0</v>
      </c>
      <c r="I42" s="84" t="b">
        <v>0</v>
      </c>
      <c r="J42" s="84" t="b">
        <v>0</v>
      </c>
      <c r="K42" s="84" t="b">
        <v>0</v>
      </c>
      <c r="L42" s="84" t="b">
        <v>0</v>
      </c>
    </row>
    <row r="43" spans="1:12" ht="15">
      <c r="A43" s="84" t="s">
        <v>358</v>
      </c>
      <c r="B43" s="84" t="s">
        <v>357</v>
      </c>
      <c r="C43" s="84">
        <v>5</v>
      </c>
      <c r="D43" s="123">
        <v>0.004439650070258346</v>
      </c>
      <c r="E43" s="123">
        <v>2.355205142967328</v>
      </c>
      <c r="F43" s="84" t="s">
        <v>3156</v>
      </c>
      <c r="G43" s="84" t="b">
        <v>0</v>
      </c>
      <c r="H43" s="84" t="b">
        <v>0</v>
      </c>
      <c r="I43" s="84" t="b">
        <v>0</v>
      </c>
      <c r="J43" s="84" t="b">
        <v>0</v>
      </c>
      <c r="K43" s="84" t="b">
        <v>0</v>
      </c>
      <c r="L43" s="84" t="b">
        <v>0</v>
      </c>
    </row>
    <row r="44" spans="1:12" ht="15">
      <c r="A44" s="84" t="s">
        <v>357</v>
      </c>
      <c r="B44" s="84" t="s">
        <v>3001</v>
      </c>
      <c r="C44" s="84">
        <v>5</v>
      </c>
      <c r="D44" s="123">
        <v>0.004439650070258346</v>
      </c>
      <c r="E44" s="123">
        <v>2.501333178645566</v>
      </c>
      <c r="F44" s="84" t="s">
        <v>3156</v>
      </c>
      <c r="G44" s="84" t="b">
        <v>0</v>
      </c>
      <c r="H44" s="84" t="b">
        <v>0</v>
      </c>
      <c r="I44" s="84" t="b">
        <v>0</v>
      </c>
      <c r="J44" s="84" t="b">
        <v>0</v>
      </c>
      <c r="K44" s="84" t="b">
        <v>0</v>
      </c>
      <c r="L44" s="84" t="b">
        <v>0</v>
      </c>
    </row>
    <row r="45" spans="1:12" ht="15">
      <c r="A45" s="84" t="s">
        <v>2535</v>
      </c>
      <c r="B45" s="84" t="s">
        <v>2540</v>
      </c>
      <c r="C45" s="84">
        <v>5</v>
      </c>
      <c r="D45" s="123">
        <v>0.004439650070258346</v>
      </c>
      <c r="E45" s="123">
        <v>2.4221519325979415</v>
      </c>
      <c r="F45" s="84" t="s">
        <v>3156</v>
      </c>
      <c r="G45" s="84" t="b">
        <v>0</v>
      </c>
      <c r="H45" s="84" t="b">
        <v>0</v>
      </c>
      <c r="I45" s="84" t="b">
        <v>0</v>
      </c>
      <c r="J45" s="84" t="b">
        <v>0</v>
      </c>
      <c r="K45" s="84" t="b">
        <v>0</v>
      </c>
      <c r="L45" s="84" t="b">
        <v>0</v>
      </c>
    </row>
    <row r="46" spans="1:12" ht="15">
      <c r="A46" s="84" t="s">
        <v>2540</v>
      </c>
      <c r="B46" s="84" t="s">
        <v>3008</v>
      </c>
      <c r="C46" s="84">
        <v>5</v>
      </c>
      <c r="D46" s="123">
        <v>0.004439650070258346</v>
      </c>
      <c r="E46" s="123">
        <v>2.501333178645566</v>
      </c>
      <c r="F46" s="84" t="s">
        <v>3156</v>
      </c>
      <c r="G46" s="84" t="b">
        <v>0</v>
      </c>
      <c r="H46" s="84" t="b">
        <v>0</v>
      </c>
      <c r="I46" s="84" t="b">
        <v>0</v>
      </c>
      <c r="J46" s="84" t="b">
        <v>0</v>
      </c>
      <c r="K46" s="84" t="b">
        <v>0</v>
      </c>
      <c r="L46" s="84" t="b">
        <v>0</v>
      </c>
    </row>
    <row r="47" spans="1:12" ht="15">
      <c r="A47" s="84" t="s">
        <v>3008</v>
      </c>
      <c r="B47" s="84" t="s">
        <v>3009</v>
      </c>
      <c r="C47" s="84">
        <v>5</v>
      </c>
      <c r="D47" s="123">
        <v>0.004439650070258346</v>
      </c>
      <c r="E47" s="123">
        <v>2.501333178645566</v>
      </c>
      <c r="F47" s="84" t="s">
        <v>3156</v>
      </c>
      <c r="G47" s="84" t="b">
        <v>0</v>
      </c>
      <c r="H47" s="84" t="b">
        <v>0</v>
      </c>
      <c r="I47" s="84" t="b">
        <v>0</v>
      </c>
      <c r="J47" s="84" t="b">
        <v>0</v>
      </c>
      <c r="K47" s="84" t="b">
        <v>0</v>
      </c>
      <c r="L47" s="84" t="b">
        <v>0</v>
      </c>
    </row>
    <row r="48" spans="1:12" ht="15">
      <c r="A48" s="84" t="s">
        <v>236</v>
      </c>
      <c r="B48" s="84" t="s">
        <v>2554</v>
      </c>
      <c r="C48" s="84">
        <v>5</v>
      </c>
      <c r="D48" s="123">
        <v>0.004439650070258346</v>
      </c>
      <c r="E48" s="123">
        <v>2.501333178645566</v>
      </c>
      <c r="F48" s="84" t="s">
        <v>3156</v>
      </c>
      <c r="G48" s="84" t="b">
        <v>0</v>
      </c>
      <c r="H48" s="84" t="b">
        <v>0</v>
      </c>
      <c r="I48" s="84" t="b">
        <v>0</v>
      </c>
      <c r="J48" s="84" t="b">
        <v>0</v>
      </c>
      <c r="K48" s="84" t="b">
        <v>0</v>
      </c>
      <c r="L48" s="84" t="b">
        <v>0</v>
      </c>
    </row>
    <row r="49" spans="1:12" ht="15">
      <c r="A49" s="84" t="s">
        <v>2503</v>
      </c>
      <c r="B49" s="84" t="s">
        <v>2559</v>
      </c>
      <c r="C49" s="84">
        <v>5</v>
      </c>
      <c r="D49" s="123">
        <v>0.004439650070258346</v>
      </c>
      <c r="E49" s="123">
        <v>1.1917030112196674</v>
      </c>
      <c r="F49" s="84" t="s">
        <v>3156</v>
      </c>
      <c r="G49" s="84" t="b">
        <v>0</v>
      </c>
      <c r="H49" s="84" t="b">
        <v>0</v>
      </c>
      <c r="I49" s="84" t="b">
        <v>0</v>
      </c>
      <c r="J49" s="84" t="b">
        <v>0</v>
      </c>
      <c r="K49" s="84" t="b">
        <v>0</v>
      </c>
      <c r="L49" s="84" t="b">
        <v>0</v>
      </c>
    </row>
    <row r="50" spans="1:12" ht="15">
      <c r="A50" s="84" t="s">
        <v>325</v>
      </c>
      <c r="B50" s="84" t="s">
        <v>2548</v>
      </c>
      <c r="C50" s="84">
        <v>4</v>
      </c>
      <c r="D50" s="123">
        <v>0.0037702319231921475</v>
      </c>
      <c r="E50" s="123">
        <v>2.501333178645566</v>
      </c>
      <c r="F50" s="84" t="s">
        <v>3156</v>
      </c>
      <c r="G50" s="84" t="b">
        <v>0</v>
      </c>
      <c r="H50" s="84" t="b">
        <v>0</v>
      </c>
      <c r="I50" s="84" t="b">
        <v>0</v>
      </c>
      <c r="J50" s="84" t="b">
        <v>0</v>
      </c>
      <c r="K50" s="84" t="b">
        <v>0</v>
      </c>
      <c r="L50" s="84" t="b">
        <v>0</v>
      </c>
    </row>
    <row r="51" spans="1:12" ht="15">
      <c r="A51" s="84" t="s">
        <v>3001</v>
      </c>
      <c r="B51" s="84" t="s">
        <v>3012</v>
      </c>
      <c r="C51" s="84">
        <v>4</v>
      </c>
      <c r="D51" s="123">
        <v>0.0037702319231921475</v>
      </c>
      <c r="E51" s="123">
        <v>2.501333178645566</v>
      </c>
      <c r="F51" s="84" t="s">
        <v>3156</v>
      </c>
      <c r="G51" s="84" t="b">
        <v>0</v>
      </c>
      <c r="H51" s="84" t="b">
        <v>0</v>
      </c>
      <c r="I51" s="84" t="b">
        <v>0</v>
      </c>
      <c r="J51" s="84" t="b">
        <v>0</v>
      </c>
      <c r="K51" s="84" t="b">
        <v>0</v>
      </c>
      <c r="L51" s="84" t="b">
        <v>0</v>
      </c>
    </row>
    <row r="52" spans="1:12" ht="15">
      <c r="A52" s="84" t="s">
        <v>2509</v>
      </c>
      <c r="B52" s="84" t="s">
        <v>2503</v>
      </c>
      <c r="C52" s="84">
        <v>4</v>
      </c>
      <c r="D52" s="123">
        <v>0.0037702319231921475</v>
      </c>
      <c r="E52" s="123">
        <v>0.4870226976822591</v>
      </c>
      <c r="F52" s="84" t="s">
        <v>3156</v>
      </c>
      <c r="G52" s="84" t="b">
        <v>0</v>
      </c>
      <c r="H52" s="84" t="b">
        <v>0</v>
      </c>
      <c r="I52" s="84" t="b">
        <v>0</v>
      </c>
      <c r="J52" s="84" t="b">
        <v>0</v>
      </c>
      <c r="K52" s="84" t="b">
        <v>0</v>
      </c>
      <c r="L52" s="84" t="b">
        <v>0</v>
      </c>
    </row>
    <row r="53" spans="1:12" ht="15">
      <c r="A53" s="84" t="s">
        <v>2503</v>
      </c>
      <c r="B53" s="84" t="s">
        <v>2505</v>
      </c>
      <c r="C53" s="84">
        <v>4</v>
      </c>
      <c r="D53" s="123">
        <v>0.0037702319231921475</v>
      </c>
      <c r="E53" s="123">
        <v>0.4513403217254236</v>
      </c>
      <c r="F53" s="84" t="s">
        <v>3156</v>
      </c>
      <c r="G53" s="84" t="b">
        <v>0</v>
      </c>
      <c r="H53" s="84" t="b">
        <v>0</v>
      </c>
      <c r="I53" s="84" t="b">
        <v>0</v>
      </c>
      <c r="J53" s="84" t="b">
        <v>0</v>
      </c>
      <c r="K53" s="84" t="b">
        <v>0</v>
      </c>
      <c r="L53" s="84" t="b">
        <v>0</v>
      </c>
    </row>
    <row r="54" spans="1:12" ht="15">
      <c r="A54" s="84" t="s">
        <v>2512</v>
      </c>
      <c r="B54" s="84" t="s">
        <v>2991</v>
      </c>
      <c r="C54" s="84">
        <v>4</v>
      </c>
      <c r="D54" s="123">
        <v>0.0037702319231921475</v>
      </c>
      <c r="E54" s="123">
        <v>2.0030226248559657</v>
      </c>
      <c r="F54" s="84" t="s">
        <v>3156</v>
      </c>
      <c r="G54" s="84" t="b">
        <v>0</v>
      </c>
      <c r="H54" s="84" t="b">
        <v>0</v>
      </c>
      <c r="I54" s="84" t="b">
        <v>0</v>
      </c>
      <c r="J54" s="84" t="b">
        <v>0</v>
      </c>
      <c r="K54" s="84" t="b">
        <v>0</v>
      </c>
      <c r="L54" s="84" t="b">
        <v>0</v>
      </c>
    </row>
    <row r="55" spans="1:12" ht="15">
      <c r="A55" s="84" t="s">
        <v>2543</v>
      </c>
      <c r="B55" s="84" t="s">
        <v>2505</v>
      </c>
      <c r="C55" s="84">
        <v>4</v>
      </c>
      <c r="D55" s="123">
        <v>0.0037702319231921475</v>
      </c>
      <c r="E55" s="123">
        <v>1.2838492344316599</v>
      </c>
      <c r="F55" s="84" t="s">
        <v>3156</v>
      </c>
      <c r="G55" s="84" t="b">
        <v>1</v>
      </c>
      <c r="H55" s="84" t="b">
        <v>0</v>
      </c>
      <c r="I55" s="84" t="b">
        <v>0</v>
      </c>
      <c r="J55" s="84" t="b">
        <v>0</v>
      </c>
      <c r="K55" s="84" t="b">
        <v>0</v>
      </c>
      <c r="L55" s="84" t="b">
        <v>0</v>
      </c>
    </row>
    <row r="56" spans="1:12" ht="15">
      <c r="A56" s="84" t="s">
        <v>2520</v>
      </c>
      <c r="B56" s="84" t="s">
        <v>338</v>
      </c>
      <c r="C56" s="84">
        <v>4</v>
      </c>
      <c r="D56" s="123">
        <v>0.0037702319231921475</v>
      </c>
      <c r="E56" s="123">
        <v>1.7089414891473123</v>
      </c>
      <c r="F56" s="84" t="s">
        <v>3156</v>
      </c>
      <c r="G56" s="84" t="b">
        <v>0</v>
      </c>
      <c r="H56" s="84" t="b">
        <v>0</v>
      </c>
      <c r="I56" s="84" t="b">
        <v>0</v>
      </c>
      <c r="J56" s="84" t="b">
        <v>0</v>
      </c>
      <c r="K56" s="84" t="b">
        <v>0</v>
      </c>
      <c r="L56" s="84" t="b">
        <v>0</v>
      </c>
    </row>
    <row r="57" spans="1:12" ht="15">
      <c r="A57" s="84" t="s">
        <v>2518</v>
      </c>
      <c r="B57" s="84" t="s">
        <v>2503</v>
      </c>
      <c r="C57" s="84">
        <v>4</v>
      </c>
      <c r="D57" s="123">
        <v>0.0037702319231921475</v>
      </c>
      <c r="E57" s="123">
        <v>0.9989060586611336</v>
      </c>
      <c r="F57" s="84" t="s">
        <v>3156</v>
      </c>
      <c r="G57" s="84" t="b">
        <v>1</v>
      </c>
      <c r="H57" s="84" t="b">
        <v>0</v>
      </c>
      <c r="I57" s="84" t="b">
        <v>0</v>
      </c>
      <c r="J57" s="84" t="b">
        <v>0</v>
      </c>
      <c r="K57" s="84" t="b">
        <v>0</v>
      </c>
      <c r="L57" s="84" t="b">
        <v>0</v>
      </c>
    </row>
    <row r="58" spans="1:12" ht="15">
      <c r="A58" s="84" t="s">
        <v>2503</v>
      </c>
      <c r="B58" s="84" t="s">
        <v>3017</v>
      </c>
      <c r="C58" s="84">
        <v>4</v>
      </c>
      <c r="D58" s="123">
        <v>0.0037702319231921475</v>
      </c>
      <c r="E58" s="123">
        <v>1.1917030112196674</v>
      </c>
      <c r="F58" s="84" t="s">
        <v>3156</v>
      </c>
      <c r="G58" s="84" t="b">
        <v>0</v>
      </c>
      <c r="H58" s="84" t="b">
        <v>0</v>
      </c>
      <c r="I58" s="84" t="b">
        <v>0</v>
      </c>
      <c r="J58" s="84" t="b">
        <v>0</v>
      </c>
      <c r="K58" s="84" t="b">
        <v>0</v>
      </c>
      <c r="L58" s="84" t="b">
        <v>0</v>
      </c>
    </row>
    <row r="59" spans="1:12" ht="15">
      <c r="A59" s="84" t="s">
        <v>2563</v>
      </c>
      <c r="B59" s="84" t="s">
        <v>2503</v>
      </c>
      <c r="C59" s="84">
        <v>4</v>
      </c>
      <c r="D59" s="123">
        <v>0.0037702319231921475</v>
      </c>
      <c r="E59" s="123">
        <v>0.6978760629971523</v>
      </c>
      <c r="F59" s="84" t="s">
        <v>3156</v>
      </c>
      <c r="G59" s="84" t="b">
        <v>0</v>
      </c>
      <c r="H59" s="84" t="b">
        <v>0</v>
      </c>
      <c r="I59" s="84" t="b">
        <v>0</v>
      </c>
      <c r="J59" s="84" t="b">
        <v>0</v>
      </c>
      <c r="K59" s="84" t="b">
        <v>0</v>
      </c>
      <c r="L59" s="84" t="b">
        <v>0</v>
      </c>
    </row>
    <row r="60" spans="1:12" ht="15">
      <c r="A60" s="84" t="s">
        <v>2539</v>
      </c>
      <c r="B60" s="84" t="s">
        <v>2537</v>
      </c>
      <c r="C60" s="84">
        <v>4</v>
      </c>
      <c r="D60" s="123">
        <v>0.0037702319231921475</v>
      </c>
      <c r="E60" s="123">
        <v>2.1211219369339602</v>
      </c>
      <c r="F60" s="84" t="s">
        <v>3156</v>
      </c>
      <c r="G60" s="84" t="b">
        <v>0</v>
      </c>
      <c r="H60" s="84" t="b">
        <v>0</v>
      </c>
      <c r="I60" s="84" t="b">
        <v>0</v>
      </c>
      <c r="J60" s="84" t="b">
        <v>0</v>
      </c>
      <c r="K60" s="84" t="b">
        <v>0</v>
      </c>
      <c r="L60" s="84" t="b">
        <v>0</v>
      </c>
    </row>
    <row r="61" spans="1:12" ht="15">
      <c r="A61" s="84" t="s">
        <v>3020</v>
      </c>
      <c r="B61" s="84" t="s">
        <v>3011</v>
      </c>
      <c r="C61" s="84">
        <v>3</v>
      </c>
      <c r="D61" s="123">
        <v>0.003038957036996647</v>
      </c>
      <c r="E61" s="123">
        <v>2.5982431916536224</v>
      </c>
      <c r="F61" s="84" t="s">
        <v>3156</v>
      </c>
      <c r="G61" s="84" t="b">
        <v>0</v>
      </c>
      <c r="H61" s="84" t="b">
        <v>0</v>
      </c>
      <c r="I61" s="84" t="b">
        <v>0</v>
      </c>
      <c r="J61" s="84" t="b">
        <v>0</v>
      </c>
      <c r="K61" s="84" t="b">
        <v>0</v>
      </c>
      <c r="L61" s="84" t="b">
        <v>0</v>
      </c>
    </row>
    <row r="62" spans="1:12" ht="15">
      <c r="A62" s="84" t="s">
        <v>2561</v>
      </c>
      <c r="B62" s="84" t="s">
        <v>2503</v>
      </c>
      <c r="C62" s="84">
        <v>3</v>
      </c>
      <c r="D62" s="123">
        <v>0.003038957036996647</v>
      </c>
      <c r="E62" s="123">
        <v>0.8739673220528336</v>
      </c>
      <c r="F62" s="84" t="s">
        <v>3156</v>
      </c>
      <c r="G62" s="84" t="b">
        <v>0</v>
      </c>
      <c r="H62" s="84" t="b">
        <v>0</v>
      </c>
      <c r="I62" s="84" t="b">
        <v>0</v>
      </c>
      <c r="J62" s="84" t="b">
        <v>0</v>
      </c>
      <c r="K62" s="84" t="b">
        <v>0</v>
      </c>
      <c r="L62" s="84" t="b">
        <v>0</v>
      </c>
    </row>
    <row r="63" spans="1:12" ht="15">
      <c r="A63" s="84" t="s">
        <v>2511</v>
      </c>
      <c r="B63" s="84" t="s">
        <v>3002</v>
      </c>
      <c r="C63" s="84">
        <v>3</v>
      </c>
      <c r="D63" s="123">
        <v>0.003038957036996647</v>
      </c>
      <c r="E63" s="123">
        <v>1.8992731873176039</v>
      </c>
      <c r="F63" s="84" t="s">
        <v>3156</v>
      </c>
      <c r="G63" s="84" t="b">
        <v>0</v>
      </c>
      <c r="H63" s="84" t="b">
        <v>0</v>
      </c>
      <c r="I63" s="84" t="b">
        <v>0</v>
      </c>
      <c r="J63" s="84" t="b">
        <v>0</v>
      </c>
      <c r="K63" s="84" t="b">
        <v>0</v>
      </c>
      <c r="L63" s="84" t="b">
        <v>0</v>
      </c>
    </row>
    <row r="64" spans="1:12" ht="15">
      <c r="A64" s="84" t="s">
        <v>2543</v>
      </c>
      <c r="B64" s="84" t="s">
        <v>2465</v>
      </c>
      <c r="C64" s="84">
        <v>3</v>
      </c>
      <c r="D64" s="123">
        <v>0.003038957036996647</v>
      </c>
      <c r="E64" s="123">
        <v>1.6562351386313092</v>
      </c>
      <c r="F64" s="84" t="s">
        <v>3156</v>
      </c>
      <c r="G64" s="84" t="b">
        <v>1</v>
      </c>
      <c r="H64" s="84" t="b">
        <v>0</v>
      </c>
      <c r="I64" s="84" t="b">
        <v>0</v>
      </c>
      <c r="J64" s="84" t="b">
        <v>0</v>
      </c>
      <c r="K64" s="84" t="b">
        <v>0</v>
      </c>
      <c r="L64" s="84" t="b">
        <v>0</v>
      </c>
    </row>
    <row r="65" spans="1:12" ht="15">
      <c r="A65" s="84" t="s">
        <v>2465</v>
      </c>
      <c r="B65" s="84" t="s">
        <v>2983</v>
      </c>
      <c r="C65" s="84">
        <v>3</v>
      </c>
      <c r="D65" s="123">
        <v>0.003038957036996647</v>
      </c>
      <c r="E65" s="123">
        <v>1.8780838882476656</v>
      </c>
      <c r="F65" s="84" t="s">
        <v>3156</v>
      </c>
      <c r="G65" s="84" t="b">
        <v>0</v>
      </c>
      <c r="H65" s="84" t="b">
        <v>0</v>
      </c>
      <c r="I65" s="84" t="b">
        <v>0</v>
      </c>
      <c r="J65" s="84" t="b">
        <v>0</v>
      </c>
      <c r="K65" s="84" t="b">
        <v>0</v>
      </c>
      <c r="L65" s="84" t="b">
        <v>0</v>
      </c>
    </row>
    <row r="66" spans="1:12" ht="15">
      <c r="A66" s="84" t="s">
        <v>2983</v>
      </c>
      <c r="B66" s="84" t="s">
        <v>3022</v>
      </c>
      <c r="C66" s="84">
        <v>3</v>
      </c>
      <c r="D66" s="123">
        <v>0.003038957036996647</v>
      </c>
      <c r="E66" s="123">
        <v>2.24606067354226</v>
      </c>
      <c r="F66" s="84" t="s">
        <v>3156</v>
      </c>
      <c r="G66" s="84" t="b">
        <v>0</v>
      </c>
      <c r="H66" s="84" t="b">
        <v>0</v>
      </c>
      <c r="I66" s="84" t="b">
        <v>0</v>
      </c>
      <c r="J66" s="84" t="b">
        <v>0</v>
      </c>
      <c r="K66" s="84" t="b">
        <v>0</v>
      </c>
      <c r="L66" s="84" t="b">
        <v>0</v>
      </c>
    </row>
    <row r="67" spans="1:12" ht="15">
      <c r="A67" s="84" t="s">
        <v>3022</v>
      </c>
      <c r="B67" s="84" t="s">
        <v>3023</v>
      </c>
      <c r="C67" s="84">
        <v>3</v>
      </c>
      <c r="D67" s="123">
        <v>0.003038957036996647</v>
      </c>
      <c r="E67" s="123">
        <v>2.7231819282619227</v>
      </c>
      <c r="F67" s="84" t="s">
        <v>3156</v>
      </c>
      <c r="G67" s="84" t="b">
        <v>0</v>
      </c>
      <c r="H67" s="84" t="b">
        <v>0</v>
      </c>
      <c r="I67" s="84" t="b">
        <v>0</v>
      </c>
      <c r="J67" s="84" t="b">
        <v>0</v>
      </c>
      <c r="K67" s="84" t="b">
        <v>0</v>
      </c>
      <c r="L67" s="84" t="b">
        <v>0</v>
      </c>
    </row>
    <row r="68" spans="1:12" ht="15">
      <c r="A68" s="84" t="s">
        <v>3023</v>
      </c>
      <c r="B68" s="84" t="s">
        <v>2503</v>
      </c>
      <c r="C68" s="84">
        <v>3</v>
      </c>
      <c r="D68" s="123">
        <v>0.003038957036996647</v>
      </c>
      <c r="E68" s="123">
        <v>0.9989060586611336</v>
      </c>
      <c r="F68" s="84" t="s">
        <v>3156</v>
      </c>
      <c r="G68" s="84" t="b">
        <v>0</v>
      </c>
      <c r="H68" s="84" t="b">
        <v>0</v>
      </c>
      <c r="I68" s="84" t="b">
        <v>0</v>
      </c>
      <c r="J68" s="84" t="b">
        <v>0</v>
      </c>
      <c r="K68" s="84" t="b">
        <v>0</v>
      </c>
      <c r="L68" s="84" t="b">
        <v>0</v>
      </c>
    </row>
    <row r="69" spans="1:12" ht="15">
      <c r="A69" s="84" t="s">
        <v>2503</v>
      </c>
      <c r="B69" s="84" t="s">
        <v>3024</v>
      </c>
      <c r="C69" s="84">
        <v>3</v>
      </c>
      <c r="D69" s="123">
        <v>0.003038957036996647</v>
      </c>
      <c r="E69" s="123">
        <v>1.1917030112196674</v>
      </c>
      <c r="F69" s="84" t="s">
        <v>3156</v>
      </c>
      <c r="G69" s="84" t="b">
        <v>0</v>
      </c>
      <c r="H69" s="84" t="b">
        <v>0</v>
      </c>
      <c r="I69" s="84" t="b">
        <v>0</v>
      </c>
      <c r="J69" s="84" t="b">
        <v>0</v>
      </c>
      <c r="K69" s="84" t="b">
        <v>0</v>
      </c>
      <c r="L69" s="84" t="b">
        <v>0</v>
      </c>
    </row>
    <row r="70" spans="1:12" ht="15">
      <c r="A70" s="84" t="s">
        <v>3024</v>
      </c>
      <c r="B70" s="84" t="s">
        <v>2506</v>
      </c>
      <c r="C70" s="84">
        <v>3</v>
      </c>
      <c r="D70" s="123">
        <v>0.003038957036996647</v>
      </c>
      <c r="E70" s="123">
        <v>1.8578805021593787</v>
      </c>
      <c r="F70" s="84" t="s">
        <v>3156</v>
      </c>
      <c r="G70" s="84" t="b">
        <v>0</v>
      </c>
      <c r="H70" s="84" t="b">
        <v>0</v>
      </c>
      <c r="I70" s="84" t="b">
        <v>0</v>
      </c>
      <c r="J70" s="84" t="b">
        <v>0</v>
      </c>
      <c r="K70" s="84" t="b">
        <v>0</v>
      </c>
      <c r="L70" s="84" t="b">
        <v>0</v>
      </c>
    </row>
    <row r="71" spans="1:12" ht="15">
      <c r="A71" s="84" t="s">
        <v>2506</v>
      </c>
      <c r="B71" s="84" t="s">
        <v>368</v>
      </c>
      <c r="C71" s="84">
        <v>3</v>
      </c>
      <c r="D71" s="123">
        <v>0.003038957036996647</v>
      </c>
      <c r="E71" s="123">
        <v>1.8578805021593787</v>
      </c>
      <c r="F71" s="84" t="s">
        <v>3156</v>
      </c>
      <c r="G71" s="84" t="b">
        <v>0</v>
      </c>
      <c r="H71" s="84" t="b">
        <v>0</v>
      </c>
      <c r="I71" s="84" t="b">
        <v>0</v>
      </c>
      <c r="J71" s="84" t="b">
        <v>0</v>
      </c>
      <c r="K71" s="84" t="b">
        <v>0</v>
      </c>
      <c r="L71" s="84" t="b">
        <v>0</v>
      </c>
    </row>
    <row r="72" spans="1:12" ht="15">
      <c r="A72" s="84" t="s">
        <v>368</v>
      </c>
      <c r="B72" s="84" t="s">
        <v>2525</v>
      </c>
      <c r="C72" s="84">
        <v>3</v>
      </c>
      <c r="D72" s="123">
        <v>0.003038957036996647</v>
      </c>
      <c r="E72" s="123">
        <v>2.1211219369339602</v>
      </c>
      <c r="F72" s="84" t="s">
        <v>3156</v>
      </c>
      <c r="G72" s="84" t="b">
        <v>0</v>
      </c>
      <c r="H72" s="84" t="b">
        <v>0</v>
      </c>
      <c r="I72" s="84" t="b">
        <v>0</v>
      </c>
      <c r="J72" s="84" t="b">
        <v>0</v>
      </c>
      <c r="K72" s="84" t="b">
        <v>0</v>
      </c>
      <c r="L72" s="84" t="b">
        <v>0</v>
      </c>
    </row>
    <row r="73" spans="1:12" ht="15">
      <c r="A73" s="84" t="s">
        <v>2525</v>
      </c>
      <c r="B73" s="84" t="s">
        <v>367</v>
      </c>
      <c r="C73" s="84">
        <v>3</v>
      </c>
      <c r="D73" s="123">
        <v>0.003038957036996647</v>
      </c>
      <c r="E73" s="123">
        <v>2.1211219369339602</v>
      </c>
      <c r="F73" s="84" t="s">
        <v>3156</v>
      </c>
      <c r="G73" s="84" t="b">
        <v>0</v>
      </c>
      <c r="H73" s="84" t="b">
        <v>0</v>
      </c>
      <c r="I73" s="84" t="b">
        <v>0</v>
      </c>
      <c r="J73" s="84" t="b">
        <v>0</v>
      </c>
      <c r="K73" s="84" t="b">
        <v>0</v>
      </c>
      <c r="L73" s="84" t="b">
        <v>0</v>
      </c>
    </row>
    <row r="74" spans="1:12" ht="15">
      <c r="A74" s="84" t="s">
        <v>367</v>
      </c>
      <c r="B74" s="84" t="s">
        <v>3025</v>
      </c>
      <c r="C74" s="84">
        <v>3</v>
      </c>
      <c r="D74" s="123">
        <v>0.003038957036996647</v>
      </c>
      <c r="E74" s="123">
        <v>2.7231819282619227</v>
      </c>
      <c r="F74" s="84" t="s">
        <v>3156</v>
      </c>
      <c r="G74" s="84" t="b">
        <v>0</v>
      </c>
      <c r="H74" s="84" t="b">
        <v>0</v>
      </c>
      <c r="I74" s="84" t="b">
        <v>0</v>
      </c>
      <c r="J74" s="84" t="b">
        <v>0</v>
      </c>
      <c r="K74" s="84" t="b">
        <v>0</v>
      </c>
      <c r="L74" s="84" t="b">
        <v>0</v>
      </c>
    </row>
    <row r="75" spans="1:12" ht="15">
      <c r="A75" s="84" t="s">
        <v>3025</v>
      </c>
      <c r="B75" s="84" t="s">
        <v>366</v>
      </c>
      <c r="C75" s="84">
        <v>3</v>
      </c>
      <c r="D75" s="123">
        <v>0.003038957036996647</v>
      </c>
      <c r="E75" s="123">
        <v>2.7231819282619227</v>
      </c>
      <c r="F75" s="84" t="s">
        <v>3156</v>
      </c>
      <c r="G75" s="84" t="b">
        <v>0</v>
      </c>
      <c r="H75" s="84" t="b">
        <v>0</v>
      </c>
      <c r="I75" s="84" t="b">
        <v>0</v>
      </c>
      <c r="J75" s="84" t="b">
        <v>0</v>
      </c>
      <c r="K75" s="84" t="b">
        <v>0</v>
      </c>
      <c r="L75" s="84" t="b">
        <v>0</v>
      </c>
    </row>
    <row r="76" spans="1:12" ht="15">
      <c r="A76" s="84" t="s">
        <v>2503</v>
      </c>
      <c r="B76" s="84" t="s">
        <v>2512</v>
      </c>
      <c r="C76" s="84">
        <v>3</v>
      </c>
      <c r="D76" s="123">
        <v>0.003038957036996647</v>
      </c>
      <c r="E76" s="123">
        <v>0.714581756500005</v>
      </c>
      <c r="F76" s="84" t="s">
        <v>3156</v>
      </c>
      <c r="G76" s="84" t="b">
        <v>0</v>
      </c>
      <c r="H76" s="84" t="b">
        <v>0</v>
      </c>
      <c r="I76" s="84" t="b">
        <v>0</v>
      </c>
      <c r="J76" s="84" t="b">
        <v>0</v>
      </c>
      <c r="K76" s="84" t="b">
        <v>0</v>
      </c>
      <c r="L76" s="84" t="b">
        <v>0</v>
      </c>
    </row>
    <row r="77" spans="1:12" ht="15">
      <c r="A77" s="84" t="s">
        <v>2998</v>
      </c>
      <c r="B77" s="84" t="s">
        <v>2503</v>
      </c>
      <c r="C77" s="84">
        <v>3</v>
      </c>
      <c r="D77" s="123">
        <v>0.003038957036996647</v>
      </c>
      <c r="E77" s="123">
        <v>0.6978760629971523</v>
      </c>
      <c r="F77" s="84" t="s">
        <v>3156</v>
      </c>
      <c r="G77" s="84" t="b">
        <v>1</v>
      </c>
      <c r="H77" s="84" t="b">
        <v>0</v>
      </c>
      <c r="I77" s="84" t="b">
        <v>0</v>
      </c>
      <c r="J77" s="84" t="b">
        <v>0</v>
      </c>
      <c r="K77" s="84" t="b">
        <v>0</v>
      </c>
      <c r="L77" s="84" t="b">
        <v>0</v>
      </c>
    </row>
    <row r="78" spans="1:12" ht="15">
      <c r="A78" s="84" t="s">
        <v>2505</v>
      </c>
      <c r="B78" s="84" t="s">
        <v>3004</v>
      </c>
      <c r="C78" s="84">
        <v>3</v>
      </c>
      <c r="D78" s="123">
        <v>0.003038957036996647</v>
      </c>
      <c r="E78" s="123">
        <v>1.8023631743095474</v>
      </c>
      <c r="F78" s="84" t="s">
        <v>3156</v>
      </c>
      <c r="G78" s="84" t="b">
        <v>0</v>
      </c>
      <c r="H78" s="84" t="b">
        <v>0</v>
      </c>
      <c r="I78" s="84" t="b">
        <v>0</v>
      </c>
      <c r="J78" s="84" t="b">
        <v>0</v>
      </c>
      <c r="K78" s="84" t="b">
        <v>0</v>
      </c>
      <c r="L78" s="84" t="b">
        <v>0</v>
      </c>
    </row>
    <row r="79" spans="1:12" ht="15">
      <c r="A79" s="84" t="s">
        <v>2505</v>
      </c>
      <c r="B79" s="84" t="s">
        <v>2503</v>
      </c>
      <c r="C79" s="84">
        <v>3</v>
      </c>
      <c r="D79" s="123">
        <v>0.003038957036996647</v>
      </c>
      <c r="E79" s="123">
        <v>0.2999360543251148</v>
      </c>
      <c r="F79" s="84" t="s">
        <v>3156</v>
      </c>
      <c r="G79" s="84" t="b">
        <v>0</v>
      </c>
      <c r="H79" s="84" t="b">
        <v>0</v>
      </c>
      <c r="I79" s="84" t="b">
        <v>0</v>
      </c>
      <c r="J79" s="84" t="b">
        <v>0</v>
      </c>
      <c r="K79" s="84" t="b">
        <v>0</v>
      </c>
      <c r="L79" s="84" t="b">
        <v>0</v>
      </c>
    </row>
    <row r="80" spans="1:12" ht="15">
      <c r="A80" s="84" t="s">
        <v>2510</v>
      </c>
      <c r="B80" s="84" t="s">
        <v>2503</v>
      </c>
      <c r="C80" s="84">
        <v>3</v>
      </c>
      <c r="D80" s="123">
        <v>0.003038957036996647</v>
      </c>
      <c r="E80" s="123">
        <v>0.4346346282225709</v>
      </c>
      <c r="F80" s="84" t="s">
        <v>3156</v>
      </c>
      <c r="G80" s="84" t="b">
        <v>0</v>
      </c>
      <c r="H80" s="84" t="b">
        <v>0</v>
      </c>
      <c r="I80" s="84" t="b">
        <v>0</v>
      </c>
      <c r="J80" s="84" t="b">
        <v>0</v>
      </c>
      <c r="K80" s="84" t="b">
        <v>0</v>
      </c>
      <c r="L80" s="84" t="b">
        <v>0</v>
      </c>
    </row>
    <row r="81" spans="1:12" ht="15">
      <c r="A81" s="84" t="s">
        <v>313</v>
      </c>
      <c r="B81" s="84" t="s">
        <v>2518</v>
      </c>
      <c r="C81" s="84">
        <v>3</v>
      </c>
      <c r="D81" s="123">
        <v>0.003038957036996647</v>
      </c>
      <c r="E81" s="123">
        <v>2.501333178645566</v>
      </c>
      <c r="F81" s="84" t="s">
        <v>3156</v>
      </c>
      <c r="G81" s="84" t="b">
        <v>0</v>
      </c>
      <c r="H81" s="84" t="b">
        <v>0</v>
      </c>
      <c r="I81" s="84" t="b">
        <v>0</v>
      </c>
      <c r="J81" s="84" t="b">
        <v>1</v>
      </c>
      <c r="K81" s="84" t="b">
        <v>0</v>
      </c>
      <c r="L81" s="84" t="b">
        <v>0</v>
      </c>
    </row>
    <row r="82" spans="1:12" ht="15">
      <c r="A82" s="84" t="s">
        <v>2503</v>
      </c>
      <c r="B82" s="84" t="s">
        <v>338</v>
      </c>
      <c r="C82" s="84">
        <v>3</v>
      </c>
      <c r="D82" s="123">
        <v>0.003038957036996647</v>
      </c>
      <c r="E82" s="123">
        <v>0.17746257210505723</v>
      </c>
      <c r="F82" s="84" t="s">
        <v>3156</v>
      </c>
      <c r="G82" s="84" t="b">
        <v>0</v>
      </c>
      <c r="H82" s="84" t="b">
        <v>0</v>
      </c>
      <c r="I82" s="84" t="b">
        <v>0</v>
      </c>
      <c r="J82" s="84" t="b">
        <v>0</v>
      </c>
      <c r="K82" s="84" t="b">
        <v>0</v>
      </c>
      <c r="L82" s="84" t="b">
        <v>0</v>
      </c>
    </row>
    <row r="83" spans="1:12" ht="15">
      <c r="A83" s="84" t="s">
        <v>336</v>
      </c>
      <c r="B83" s="84" t="s">
        <v>2503</v>
      </c>
      <c r="C83" s="84">
        <v>3</v>
      </c>
      <c r="D83" s="123">
        <v>0.003038957036996647</v>
      </c>
      <c r="E83" s="123">
        <v>0.6309292733665391</v>
      </c>
      <c r="F83" s="84" t="s">
        <v>3156</v>
      </c>
      <c r="G83" s="84" t="b">
        <v>0</v>
      </c>
      <c r="H83" s="84" t="b">
        <v>0</v>
      </c>
      <c r="I83" s="84" t="b">
        <v>0</v>
      </c>
      <c r="J83" s="84" t="b">
        <v>0</v>
      </c>
      <c r="K83" s="84" t="b">
        <v>0</v>
      </c>
      <c r="L83" s="84" t="b">
        <v>0</v>
      </c>
    </row>
    <row r="84" spans="1:12" ht="15">
      <c r="A84" s="84" t="s">
        <v>2538</v>
      </c>
      <c r="B84" s="84" t="s">
        <v>3007</v>
      </c>
      <c r="C84" s="84">
        <v>3</v>
      </c>
      <c r="D84" s="123">
        <v>0.003038957036996647</v>
      </c>
      <c r="E84" s="123">
        <v>2.200303182981585</v>
      </c>
      <c r="F84" s="84" t="s">
        <v>3156</v>
      </c>
      <c r="G84" s="84" t="b">
        <v>0</v>
      </c>
      <c r="H84" s="84" t="b">
        <v>0</v>
      </c>
      <c r="I84" s="84" t="b">
        <v>0</v>
      </c>
      <c r="J84" s="84" t="b">
        <v>1</v>
      </c>
      <c r="K84" s="84" t="b">
        <v>0</v>
      </c>
      <c r="L84" s="84" t="b">
        <v>0</v>
      </c>
    </row>
    <row r="85" spans="1:12" ht="15">
      <c r="A85" s="84" t="s">
        <v>2537</v>
      </c>
      <c r="B85" s="84" t="s">
        <v>2536</v>
      </c>
      <c r="C85" s="84">
        <v>3</v>
      </c>
      <c r="D85" s="123">
        <v>0.003038957036996647</v>
      </c>
      <c r="E85" s="123">
        <v>2.054175147303347</v>
      </c>
      <c r="F85" s="84" t="s">
        <v>3156</v>
      </c>
      <c r="G85" s="84" t="b">
        <v>0</v>
      </c>
      <c r="H85" s="84" t="b">
        <v>0</v>
      </c>
      <c r="I85" s="84" t="b">
        <v>0</v>
      </c>
      <c r="J85" s="84" t="b">
        <v>0</v>
      </c>
      <c r="K85" s="84" t="b">
        <v>0</v>
      </c>
      <c r="L85" s="84" t="b">
        <v>0</v>
      </c>
    </row>
    <row r="86" spans="1:12" ht="15">
      <c r="A86" s="84" t="s">
        <v>2515</v>
      </c>
      <c r="B86" s="84" t="s">
        <v>2503</v>
      </c>
      <c r="C86" s="84">
        <v>3</v>
      </c>
      <c r="D86" s="123">
        <v>0.003038957036996647</v>
      </c>
      <c r="E86" s="123">
        <v>0.4346346282225709</v>
      </c>
      <c r="F86" s="84" t="s">
        <v>3156</v>
      </c>
      <c r="G86" s="84" t="b">
        <v>0</v>
      </c>
      <c r="H86" s="84" t="b">
        <v>0</v>
      </c>
      <c r="I86" s="84" t="b">
        <v>0</v>
      </c>
      <c r="J86" s="84" t="b">
        <v>0</v>
      </c>
      <c r="K86" s="84" t="b">
        <v>0</v>
      </c>
      <c r="L86" s="84" t="b">
        <v>0</v>
      </c>
    </row>
    <row r="87" spans="1:12" ht="15">
      <c r="A87" s="84" t="s">
        <v>3049</v>
      </c>
      <c r="B87" s="84" t="s">
        <v>3010</v>
      </c>
      <c r="C87" s="84">
        <v>2</v>
      </c>
      <c r="D87" s="123">
        <v>0.002224495889063922</v>
      </c>
      <c r="E87" s="123">
        <v>2.8992731873176036</v>
      </c>
      <c r="F87" s="84" t="s">
        <v>3156</v>
      </c>
      <c r="G87" s="84" t="b">
        <v>1</v>
      </c>
      <c r="H87" s="84" t="b">
        <v>0</v>
      </c>
      <c r="I87" s="84" t="b">
        <v>0</v>
      </c>
      <c r="J87" s="84" t="b">
        <v>0</v>
      </c>
      <c r="K87" s="84" t="b">
        <v>0</v>
      </c>
      <c r="L87" s="84" t="b">
        <v>0</v>
      </c>
    </row>
    <row r="88" spans="1:12" ht="15">
      <c r="A88" s="84" t="s">
        <v>3010</v>
      </c>
      <c r="B88" s="84" t="s">
        <v>3050</v>
      </c>
      <c r="C88" s="84">
        <v>2</v>
      </c>
      <c r="D88" s="123">
        <v>0.002224495889063922</v>
      </c>
      <c r="E88" s="123">
        <v>2.5982431916536224</v>
      </c>
      <c r="F88" s="84" t="s">
        <v>3156</v>
      </c>
      <c r="G88" s="84" t="b">
        <v>0</v>
      </c>
      <c r="H88" s="84" t="b">
        <v>0</v>
      </c>
      <c r="I88" s="84" t="b">
        <v>0</v>
      </c>
      <c r="J88" s="84" t="b">
        <v>0</v>
      </c>
      <c r="K88" s="84" t="b">
        <v>0</v>
      </c>
      <c r="L88" s="84" t="b">
        <v>0</v>
      </c>
    </row>
    <row r="89" spans="1:12" ht="15">
      <c r="A89" s="84" t="s">
        <v>3050</v>
      </c>
      <c r="B89" s="84" t="s">
        <v>2503</v>
      </c>
      <c r="C89" s="84">
        <v>2</v>
      </c>
      <c r="D89" s="123">
        <v>0.002224495889063922</v>
      </c>
      <c r="E89" s="123">
        <v>0.9989060586611336</v>
      </c>
      <c r="F89" s="84" t="s">
        <v>3156</v>
      </c>
      <c r="G89" s="84" t="b">
        <v>0</v>
      </c>
      <c r="H89" s="84" t="b">
        <v>0</v>
      </c>
      <c r="I89" s="84" t="b">
        <v>0</v>
      </c>
      <c r="J89" s="84" t="b">
        <v>0</v>
      </c>
      <c r="K89" s="84" t="b">
        <v>0</v>
      </c>
      <c r="L89" s="84" t="b">
        <v>0</v>
      </c>
    </row>
    <row r="90" spans="1:12" ht="15">
      <c r="A90" s="84" t="s">
        <v>2999</v>
      </c>
      <c r="B90" s="84" t="s">
        <v>3020</v>
      </c>
      <c r="C90" s="84">
        <v>2</v>
      </c>
      <c r="D90" s="123">
        <v>0.002224495889063922</v>
      </c>
      <c r="E90" s="123">
        <v>2.4221519325979415</v>
      </c>
      <c r="F90" s="84" t="s">
        <v>3156</v>
      </c>
      <c r="G90" s="84" t="b">
        <v>0</v>
      </c>
      <c r="H90" s="84" t="b">
        <v>0</v>
      </c>
      <c r="I90" s="84" t="b">
        <v>0</v>
      </c>
      <c r="J90" s="84" t="b">
        <v>0</v>
      </c>
      <c r="K90" s="84" t="b">
        <v>0</v>
      </c>
      <c r="L90" s="84" t="b">
        <v>0</v>
      </c>
    </row>
    <row r="91" spans="1:12" ht="15">
      <c r="A91" s="84" t="s">
        <v>3011</v>
      </c>
      <c r="B91" s="84" t="s">
        <v>3000</v>
      </c>
      <c r="C91" s="84">
        <v>2</v>
      </c>
      <c r="D91" s="123">
        <v>0.002224495889063922</v>
      </c>
      <c r="E91" s="123">
        <v>2.2972131959896416</v>
      </c>
      <c r="F91" s="84" t="s">
        <v>3156</v>
      </c>
      <c r="G91" s="84" t="b">
        <v>0</v>
      </c>
      <c r="H91" s="84" t="b">
        <v>0</v>
      </c>
      <c r="I91" s="84" t="b">
        <v>0</v>
      </c>
      <c r="J91" s="84" t="b">
        <v>0</v>
      </c>
      <c r="K91" s="84" t="b">
        <v>0</v>
      </c>
      <c r="L91" s="84" t="b">
        <v>0</v>
      </c>
    </row>
    <row r="92" spans="1:12" ht="15">
      <c r="A92" s="84" t="s">
        <v>3000</v>
      </c>
      <c r="B92" s="84" t="s">
        <v>2524</v>
      </c>
      <c r="C92" s="84">
        <v>2</v>
      </c>
      <c r="D92" s="123">
        <v>0.002224495889063922</v>
      </c>
      <c r="E92" s="123">
        <v>1.480143879575628</v>
      </c>
      <c r="F92" s="84" t="s">
        <v>3156</v>
      </c>
      <c r="G92" s="84" t="b">
        <v>0</v>
      </c>
      <c r="H92" s="84" t="b">
        <v>0</v>
      </c>
      <c r="I92" s="84" t="b">
        <v>0</v>
      </c>
      <c r="J92" s="84" t="b">
        <v>0</v>
      </c>
      <c r="K92" s="84" t="b">
        <v>0</v>
      </c>
      <c r="L92" s="84" t="b">
        <v>0</v>
      </c>
    </row>
    <row r="93" spans="1:12" ht="15">
      <c r="A93" s="84" t="s">
        <v>2526</v>
      </c>
      <c r="B93" s="84" t="s">
        <v>3051</v>
      </c>
      <c r="C93" s="84">
        <v>2</v>
      </c>
      <c r="D93" s="123">
        <v>0.002224495889063922</v>
      </c>
      <c r="E93" s="123">
        <v>2.054175147303347</v>
      </c>
      <c r="F93" s="84" t="s">
        <v>3156</v>
      </c>
      <c r="G93" s="84" t="b">
        <v>0</v>
      </c>
      <c r="H93" s="84" t="b">
        <v>0</v>
      </c>
      <c r="I93" s="84" t="b">
        <v>0</v>
      </c>
      <c r="J93" s="84" t="b">
        <v>0</v>
      </c>
      <c r="K93" s="84" t="b">
        <v>0</v>
      </c>
      <c r="L93" s="84" t="b">
        <v>0</v>
      </c>
    </row>
    <row r="94" spans="1:12" ht="15">
      <c r="A94" s="84" t="s">
        <v>3051</v>
      </c>
      <c r="B94" s="84" t="s">
        <v>3052</v>
      </c>
      <c r="C94" s="84">
        <v>2</v>
      </c>
      <c r="D94" s="123">
        <v>0.002224495889063922</v>
      </c>
      <c r="E94" s="123">
        <v>2.8992731873176036</v>
      </c>
      <c r="F94" s="84" t="s">
        <v>3156</v>
      </c>
      <c r="G94" s="84" t="b">
        <v>0</v>
      </c>
      <c r="H94" s="84" t="b">
        <v>0</v>
      </c>
      <c r="I94" s="84" t="b">
        <v>0</v>
      </c>
      <c r="J94" s="84" t="b">
        <v>0</v>
      </c>
      <c r="K94" s="84" t="b">
        <v>0</v>
      </c>
      <c r="L94" s="84" t="b">
        <v>0</v>
      </c>
    </row>
    <row r="95" spans="1:12" ht="15">
      <c r="A95" s="84" t="s">
        <v>3052</v>
      </c>
      <c r="B95" s="84" t="s">
        <v>3053</v>
      </c>
      <c r="C95" s="84">
        <v>2</v>
      </c>
      <c r="D95" s="123">
        <v>0.002224495889063922</v>
      </c>
      <c r="E95" s="123">
        <v>2.8992731873176036</v>
      </c>
      <c r="F95" s="84" t="s">
        <v>3156</v>
      </c>
      <c r="G95" s="84" t="b">
        <v>0</v>
      </c>
      <c r="H95" s="84" t="b">
        <v>0</v>
      </c>
      <c r="I95" s="84" t="b">
        <v>0</v>
      </c>
      <c r="J95" s="84" t="b">
        <v>0</v>
      </c>
      <c r="K95" s="84" t="b">
        <v>0</v>
      </c>
      <c r="L95" s="84" t="b">
        <v>0</v>
      </c>
    </row>
    <row r="96" spans="1:12" ht="15">
      <c r="A96" s="84" t="s">
        <v>3013</v>
      </c>
      <c r="B96" s="84" t="s">
        <v>2503</v>
      </c>
      <c r="C96" s="84">
        <v>2</v>
      </c>
      <c r="D96" s="123">
        <v>0.002224495889063922</v>
      </c>
      <c r="E96" s="123">
        <v>0.6978760629971523</v>
      </c>
      <c r="F96" s="84" t="s">
        <v>3156</v>
      </c>
      <c r="G96" s="84" t="b">
        <v>0</v>
      </c>
      <c r="H96" s="84" t="b">
        <v>0</v>
      </c>
      <c r="I96" s="84" t="b">
        <v>0</v>
      </c>
      <c r="J96" s="84" t="b">
        <v>0</v>
      </c>
      <c r="K96" s="84" t="b">
        <v>0</v>
      </c>
      <c r="L96" s="84" t="b">
        <v>0</v>
      </c>
    </row>
    <row r="97" spans="1:12" ht="15">
      <c r="A97" s="84" t="s">
        <v>2503</v>
      </c>
      <c r="B97" s="84" t="s">
        <v>2989</v>
      </c>
      <c r="C97" s="84">
        <v>2</v>
      </c>
      <c r="D97" s="123">
        <v>0.002224495889063922</v>
      </c>
      <c r="E97" s="123">
        <v>0.6476349668693918</v>
      </c>
      <c r="F97" s="84" t="s">
        <v>3156</v>
      </c>
      <c r="G97" s="84" t="b">
        <v>0</v>
      </c>
      <c r="H97" s="84" t="b">
        <v>0</v>
      </c>
      <c r="I97" s="84" t="b">
        <v>0</v>
      </c>
      <c r="J97" s="84" t="b">
        <v>0</v>
      </c>
      <c r="K97" s="84" t="b">
        <v>0</v>
      </c>
      <c r="L97" s="84" t="b">
        <v>0</v>
      </c>
    </row>
    <row r="98" spans="1:12" ht="15">
      <c r="A98" s="84" t="s">
        <v>308</v>
      </c>
      <c r="B98" s="84" t="s">
        <v>2543</v>
      </c>
      <c r="C98" s="84">
        <v>2</v>
      </c>
      <c r="D98" s="123">
        <v>0.002224495889063922</v>
      </c>
      <c r="E98" s="123">
        <v>1.313812457809103</v>
      </c>
      <c r="F98" s="84" t="s">
        <v>3156</v>
      </c>
      <c r="G98" s="84" t="b">
        <v>0</v>
      </c>
      <c r="H98" s="84" t="b">
        <v>0</v>
      </c>
      <c r="I98" s="84" t="b">
        <v>0</v>
      </c>
      <c r="J98" s="84" t="b">
        <v>1</v>
      </c>
      <c r="K98" s="84" t="b">
        <v>0</v>
      </c>
      <c r="L98" s="84" t="b">
        <v>0</v>
      </c>
    </row>
    <row r="99" spans="1:12" ht="15">
      <c r="A99" s="84" t="s">
        <v>3056</v>
      </c>
      <c r="B99" s="84" t="s">
        <v>2510</v>
      </c>
      <c r="C99" s="84">
        <v>2</v>
      </c>
      <c r="D99" s="123">
        <v>0.002224495889063922</v>
      </c>
      <c r="E99" s="123">
        <v>2.24606067354226</v>
      </c>
      <c r="F99" s="84" t="s">
        <v>3156</v>
      </c>
      <c r="G99" s="84" t="b">
        <v>0</v>
      </c>
      <c r="H99" s="84" t="b">
        <v>0</v>
      </c>
      <c r="I99" s="84" t="b">
        <v>0</v>
      </c>
      <c r="J99" s="84" t="b">
        <v>0</v>
      </c>
      <c r="K99" s="84" t="b">
        <v>0</v>
      </c>
      <c r="L99" s="84" t="b">
        <v>0</v>
      </c>
    </row>
    <row r="100" spans="1:12" ht="15">
      <c r="A100" s="84" t="s">
        <v>2510</v>
      </c>
      <c r="B100" s="84" t="s">
        <v>3057</v>
      </c>
      <c r="C100" s="84">
        <v>2</v>
      </c>
      <c r="D100" s="123">
        <v>0.002224495889063922</v>
      </c>
      <c r="E100" s="123">
        <v>2.15891049782336</v>
      </c>
      <c r="F100" s="84" t="s">
        <v>3156</v>
      </c>
      <c r="G100" s="84" t="b">
        <v>0</v>
      </c>
      <c r="H100" s="84" t="b">
        <v>0</v>
      </c>
      <c r="I100" s="84" t="b">
        <v>0</v>
      </c>
      <c r="J100" s="84" t="b">
        <v>0</v>
      </c>
      <c r="K100" s="84" t="b">
        <v>0</v>
      </c>
      <c r="L100" s="84" t="b">
        <v>0</v>
      </c>
    </row>
    <row r="101" spans="1:12" ht="15">
      <c r="A101" s="84" t="s">
        <v>3057</v>
      </c>
      <c r="B101" s="84" t="s">
        <v>3058</v>
      </c>
      <c r="C101" s="84">
        <v>2</v>
      </c>
      <c r="D101" s="123">
        <v>0.002224495889063922</v>
      </c>
      <c r="E101" s="123">
        <v>2.8992731873176036</v>
      </c>
      <c r="F101" s="84" t="s">
        <v>3156</v>
      </c>
      <c r="G101" s="84" t="b">
        <v>0</v>
      </c>
      <c r="H101" s="84" t="b">
        <v>0</v>
      </c>
      <c r="I101" s="84" t="b">
        <v>0</v>
      </c>
      <c r="J101" s="84" t="b">
        <v>1</v>
      </c>
      <c r="K101" s="84" t="b">
        <v>0</v>
      </c>
      <c r="L101" s="84" t="b">
        <v>0</v>
      </c>
    </row>
    <row r="102" spans="1:12" ht="15">
      <c r="A102" s="84" t="s">
        <v>3058</v>
      </c>
      <c r="B102" s="84" t="s">
        <v>3059</v>
      </c>
      <c r="C102" s="84">
        <v>2</v>
      </c>
      <c r="D102" s="123">
        <v>0.002224495889063922</v>
      </c>
      <c r="E102" s="123">
        <v>2.8992731873176036</v>
      </c>
      <c r="F102" s="84" t="s">
        <v>3156</v>
      </c>
      <c r="G102" s="84" t="b">
        <v>1</v>
      </c>
      <c r="H102" s="84" t="b">
        <v>0</v>
      </c>
      <c r="I102" s="84" t="b">
        <v>0</v>
      </c>
      <c r="J102" s="84" t="b">
        <v>1</v>
      </c>
      <c r="K102" s="84" t="b">
        <v>0</v>
      </c>
      <c r="L102" s="84" t="b">
        <v>0</v>
      </c>
    </row>
    <row r="103" spans="1:12" ht="15">
      <c r="A103" s="84" t="s">
        <v>3059</v>
      </c>
      <c r="B103" s="84" t="s">
        <v>338</v>
      </c>
      <c r="C103" s="84">
        <v>2</v>
      </c>
      <c r="D103" s="123">
        <v>0.002224495889063922</v>
      </c>
      <c r="E103" s="123">
        <v>1.7089414891473123</v>
      </c>
      <c r="F103" s="84" t="s">
        <v>3156</v>
      </c>
      <c r="G103" s="84" t="b">
        <v>1</v>
      </c>
      <c r="H103" s="84" t="b">
        <v>0</v>
      </c>
      <c r="I103" s="84" t="b">
        <v>0</v>
      </c>
      <c r="J103" s="84" t="b">
        <v>0</v>
      </c>
      <c r="K103" s="84" t="b">
        <v>0</v>
      </c>
      <c r="L103" s="84" t="b">
        <v>0</v>
      </c>
    </row>
    <row r="104" spans="1:12" ht="15">
      <c r="A104" s="84" t="s">
        <v>338</v>
      </c>
      <c r="B104" s="84" t="s">
        <v>2983</v>
      </c>
      <c r="C104" s="84">
        <v>2</v>
      </c>
      <c r="D104" s="123">
        <v>0.002224495889063922</v>
      </c>
      <c r="E104" s="123">
        <v>1.0557289753719685</v>
      </c>
      <c r="F104" s="84" t="s">
        <v>3156</v>
      </c>
      <c r="G104" s="84" t="b">
        <v>0</v>
      </c>
      <c r="H104" s="84" t="b">
        <v>0</v>
      </c>
      <c r="I104" s="84" t="b">
        <v>0</v>
      </c>
      <c r="J104" s="84" t="b">
        <v>0</v>
      </c>
      <c r="K104" s="84" t="b">
        <v>0</v>
      </c>
      <c r="L104" s="84" t="b">
        <v>0</v>
      </c>
    </row>
    <row r="105" spans="1:12" ht="15">
      <c r="A105" s="84" t="s">
        <v>2983</v>
      </c>
      <c r="B105" s="84" t="s">
        <v>3060</v>
      </c>
      <c r="C105" s="84">
        <v>2</v>
      </c>
      <c r="D105" s="123">
        <v>0.002224495889063922</v>
      </c>
      <c r="E105" s="123">
        <v>2.24606067354226</v>
      </c>
      <c r="F105" s="84" t="s">
        <v>3156</v>
      </c>
      <c r="G105" s="84" t="b">
        <v>0</v>
      </c>
      <c r="H105" s="84" t="b">
        <v>0</v>
      </c>
      <c r="I105" s="84" t="b">
        <v>0</v>
      </c>
      <c r="J105" s="84" t="b">
        <v>0</v>
      </c>
      <c r="K105" s="84" t="b">
        <v>0</v>
      </c>
      <c r="L105" s="84" t="b">
        <v>0</v>
      </c>
    </row>
    <row r="106" spans="1:12" ht="15">
      <c r="A106" s="84" t="s">
        <v>3060</v>
      </c>
      <c r="B106" s="84" t="s">
        <v>3061</v>
      </c>
      <c r="C106" s="84">
        <v>2</v>
      </c>
      <c r="D106" s="123">
        <v>0.002224495889063922</v>
      </c>
      <c r="E106" s="123">
        <v>2.8992731873176036</v>
      </c>
      <c r="F106" s="84" t="s">
        <v>3156</v>
      </c>
      <c r="G106" s="84" t="b">
        <v>0</v>
      </c>
      <c r="H106" s="84" t="b">
        <v>0</v>
      </c>
      <c r="I106" s="84" t="b">
        <v>0</v>
      </c>
      <c r="J106" s="84" t="b">
        <v>0</v>
      </c>
      <c r="K106" s="84" t="b">
        <v>0</v>
      </c>
      <c r="L106" s="84" t="b">
        <v>0</v>
      </c>
    </row>
    <row r="107" spans="1:12" ht="15">
      <c r="A107" s="84" t="s">
        <v>3061</v>
      </c>
      <c r="B107" s="84" t="s">
        <v>3026</v>
      </c>
      <c r="C107" s="84">
        <v>2</v>
      </c>
      <c r="D107" s="123">
        <v>0.002224495889063922</v>
      </c>
      <c r="E107" s="123">
        <v>2.8992731873176036</v>
      </c>
      <c r="F107" s="84" t="s">
        <v>3156</v>
      </c>
      <c r="G107" s="84" t="b">
        <v>0</v>
      </c>
      <c r="H107" s="84" t="b">
        <v>0</v>
      </c>
      <c r="I107" s="84" t="b">
        <v>0</v>
      </c>
      <c r="J107" s="84" t="b">
        <v>0</v>
      </c>
      <c r="K107" s="84" t="b">
        <v>0</v>
      </c>
      <c r="L107" s="84" t="b">
        <v>0</v>
      </c>
    </row>
    <row r="108" spans="1:12" ht="15">
      <c r="A108" s="84" t="s">
        <v>3026</v>
      </c>
      <c r="B108" s="84" t="s">
        <v>2983</v>
      </c>
      <c r="C108" s="84">
        <v>2</v>
      </c>
      <c r="D108" s="123">
        <v>0.002224495889063922</v>
      </c>
      <c r="E108" s="123">
        <v>2.069969414486579</v>
      </c>
      <c r="F108" s="84" t="s">
        <v>3156</v>
      </c>
      <c r="G108" s="84" t="b">
        <v>0</v>
      </c>
      <c r="H108" s="84" t="b">
        <v>0</v>
      </c>
      <c r="I108" s="84" t="b">
        <v>0</v>
      </c>
      <c r="J108" s="84" t="b">
        <v>0</v>
      </c>
      <c r="K108" s="84" t="b">
        <v>0</v>
      </c>
      <c r="L108" s="84" t="b">
        <v>0</v>
      </c>
    </row>
    <row r="109" spans="1:12" ht="15">
      <c r="A109" s="84" t="s">
        <v>2983</v>
      </c>
      <c r="B109" s="84" t="s">
        <v>3062</v>
      </c>
      <c r="C109" s="84">
        <v>2</v>
      </c>
      <c r="D109" s="123">
        <v>0.002224495889063922</v>
      </c>
      <c r="E109" s="123">
        <v>2.24606067354226</v>
      </c>
      <c r="F109" s="84" t="s">
        <v>3156</v>
      </c>
      <c r="G109" s="84" t="b">
        <v>0</v>
      </c>
      <c r="H109" s="84" t="b">
        <v>0</v>
      </c>
      <c r="I109" s="84" t="b">
        <v>0</v>
      </c>
      <c r="J109" s="84" t="b">
        <v>0</v>
      </c>
      <c r="K109" s="84" t="b">
        <v>0</v>
      </c>
      <c r="L109" s="84" t="b">
        <v>0</v>
      </c>
    </row>
    <row r="110" spans="1:12" ht="15">
      <c r="A110" s="84" t="s">
        <v>3062</v>
      </c>
      <c r="B110" s="84" t="s">
        <v>3063</v>
      </c>
      <c r="C110" s="84">
        <v>2</v>
      </c>
      <c r="D110" s="123">
        <v>0.002224495889063922</v>
      </c>
      <c r="E110" s="123">
        <v>2.8992731873176036</v>
      </c>
      <c r="F110" s="84" t="s">
        <v>3156</v>
      </c>
      <c r="G110" s="84" t="b">
        <v>0</v>
      </c>
      <c r="H110" s="84" t="b">
        <v>0</v>
      </c>
      <c r="I110" s="84" t="b">
        <v>0</v>
      </c>
      <c r="J110" s="84" t="b">
        <v>0</v>
      </c>
      <c r="K110" s="84" t="b">
        <v>0</v>
      </c>
      <c r="L110" s="84" t="b">
        <v>0</v>
      </c>
    </row>
    <row r="111" spans="1:12" ht="15">
      <c r="A111" s="84" t="s">
        <v>3063</v>
      </c>
      <c r="B111" s="84" t="s">
        <v>3064</v>
      </c>
      <c r="C111" s="84">
        <v>2</v>
      </c>
      <c r="D111" s="123">
        <v>0.002224495889063922</v>
      </c>
      <c r="E111" s="123">
        <v>2.8992731873176036</v>
      </c>
      <c r="F111" s="84" t="s">
        <v>3156</v>
      </c>
      <c r="G111" s="84" t="b">
        <v>0</v>
      </c>
      <c r="H111" s="84" t="b">
        <v>0</v>
      </c>
      <c r="I111" s="84" t="b">
        <v>0</v>
      </c>
      <c r="J111" s="84" t="b">
        <v>0</v>
      </c>
      <c r="K111" s="84" t="b">
        <v>0</v>
      </c>
      <c r="L111" s="84" t="b">
        <v>0</v>
      </c>
    </row>
    <row r="112" spans="1:12" ht="15">
      <c r="A112" s="84" t="s">
        <v>3064</v>
      </c>
      <c r="B112" s="84" t="s">
        <v>3027</v>
      </c>
      <c r="C112" s="84">
        <v>2</v>
      </c>
      <c r="D112" s="123">
        <v>0.002224495889063922</v>
      </c>
      <c r="E112" s="123">
        <v>2.7231819282619227</v>
      </c>
      <c r="F112" s="84" t="s">
        <v>3156</v>
      </c>
      <c r="G112" s="84" t="b">
        <v>0</v>
      </c>
      <c r="H112" s="84" t="b">
        <v>0</v>
      </c>
      <c r="I112" s="84" t="b">
        <v>0</v>
      </c>
      <c r="J112" s="84" t="b">
        <v>0</v>
      </c>
      <c r="K112" s="84" t="b">
        <v>0</v>
      </c>
      <c r="L112" s="84" t="b">
        <v>0</v>
      </c>
    </row>
    <row r="113" spans="1:12" ht="15">
      <c r="A113" s="84" t="s">
        <v>2991</v>
      </c>
      <c r="B113" s="84" t="s">
        <v>3034</v>
      </c>
      <c r="C113" s="84">
        <v>2</v>
      </c>
      <c r="D113" s="123">
        <v>0.002224495889063922</v>
      </c>
      <c r="E113" s="123">
        <v>2.24606067354226</v>
      </c>
      <c r="F113" s="84" t="s">
        <v>3156</v>
      </c>
      <c r="G113" s="84" t="b">
        <v>0</v>
      </c>
      <c r="H113" s="84" t="b">
        <v>0</v>
      </c>
      <c r="I113" s="84" t="b">
        <v>0</v>
      </c>
      <c r="J113" s="84" t="b">
        <v>0</v>
      </c>
      <c r="K113" s="84" t="b">
        <v>0</v>
      </c>
      <c r="L113" s="84" t="b">
        <v>0</v>
      </c>
    </row>
    <row r="114" spans="1:12" ht="15">
      <c r="A114" s="84" t="s">
        <v>3034</v>
      </c>
      <c r="B114" s="84" t="s">
        <v>2543</v>
      </c>
      <c r="C114" s="84">
        <v>2</v>
      </c>
      <c r="D114" s="123">
        <v>0.002224495889063922</v>
      </c>
      <c r="E114" s="123">
        <v>1.8780838882476656</v>
      </c>
      <c r="F114" s="84" t="s">
        <v>3156</v>
      </c>
      <c r="G114" s="84" t="b">
        <v>0</v>
      </c>
      <c r="H114" s="84" t="b">
        <v>0</v>
      </c>
      <c r="I114" s="84" t="b">
        <v>0</v>
      </c>
      <c r="J114" s="84" t="b">
        <v>1</v>
      </c>
      <c r="K114" s="84" t="b">
        <v>0</v>
      </c>
      <c r="L114" s="84" t="b">
        <v>0</v>
      </c>
    </row>
    <row r="115" spans="1:12" ht="15">
      <c r="A115" s="84" t="s">
        <v>2516</v>
      </c>
      <c r="B115" s="84" t="s">
        <v>3075</v>
      </c>
      <c r="C115" s="84">
        <v>2</v>
      </c>
      <c r="D115" s="123">
        <v>0.002224495889063922</v>
      </c>
      <c r="E115" s="123">
        <v>2.501333178645566</v>
      </c>
      <c r="F115" s="84" t="s">
        <v>3156</v>
      </c>
      <c r="G115" s="84" t="b">
        <v>0</v>
      </c>
      <c r="H115" s="84" t="b">
        <v>0</v>
      </c>
      <c r="I115" s="84" t="b">
        <v>0</v>
      </c>
      <c r="J115" s="84" t="b">
        <v>0</v>
      </c>
      <c r="K115" s="84" t="b">
        <v>0</v>
      </c>
      <c r="L115" s="84" t="b">
        <v>0</v>
      </c>
    </row>
    <row r="116" spans="1:12" ht="15">
      <c r="A116" s="84" t="s">
        <v>3075</v>
      </c>
      <c r="B116" s="84" t="s">
        <v>3076</v>
      </c>
      <c r="C116" s="84">
        <v>2</v>
      </c>
      <c r="D116" s="123">
        <v>0.002224495889063922</v>
      </c>
      <c r="E116" s="123">
        <v>2.8992731873176036</v>
      </c>
      <c r="F116" s="84" t="s">
        <v>3156</v>
      </c>
      <c r="G116" s="84" t="b">
        <v>0</v>
      </c>
      <c r="H116" s="84" t="b">
        <v>0</v>
      </c>
      <c r="I116" s="84" t="b">
        <v>0</v>
      </c>
      <c r="J116" s="84" t="b">
        <v>0</v>
      </c>
      <c r="K116" s="84" t="b">
        <v>0</v>
      </c>
      <c r="L116" s="84" t="b">
        <v>0</v>
      </c>
    </row>
    <row r="117" spans="1:12" ht="15">
      <c r="A117" s="84" t="s">
        <v>3076</v>
      </c>
      <c r="B117" s="84" t="s">
        <v>3077</v>
      </c>
      <c r="C117" s="84">
        <v>2</v>
      </c>
      <c r="D117" s="123">
        <v>0.002224495889063922</v>
      </c>
      <c r="E117" s="123">
        <v>2.8992731873176036</v>
      </c>
      <c r="F117" s="84" t="s">
        <v>3156</v>
      </c>
      <c r="G117" s="84" t="b">
        <v>0</v>
      </c>
      <c r="H117" s="84" t="b">
        <v>0</v>
      </c>
      <c r="I117" s="84" t="b">
        <v>0</v>
      </c>
      <c r="J117" s="84" t="b">
        <v>0</v>
      </c>
      <c r="K117" s="84" t="b">
        <v>0</v>
      </c>
      <c r="L117" s="84" t="b">
        <v>0</v>
      </c>
    </row>
    <row r="118" spans="1:12" ht="15">
      <c r="A118" s="84" t="s">
        <v>3077</v>
      </c>
      <c r="B118" s="84" t="s">
        <v>2998</v>
      </c>
      <c r="C118" s="84">
        <v>2</v>
      </c>
      <c r="D118" s="123">
        <v>0.002224495889063922</v>
      </c>
      <c r="E118" s="123">
        <v>2.501333178645566</v>
      </c>
      <c r="F118" s="84" t="s">
        <v>3156</v>
      </c>
      <c r="G118" s="84" t="b">
        <v>0</v>
      </c>
      <c r="H118" s="84" t="b">
        <v>0</v>
      </c>
      <c r="I118" s="84" t="b">
        <v>0</v>
      </c>
      <c r="J118" s="84" t="b">
        <v>1</v>
      </c>
      <c r="K118" s="84" t="b">
        <v>0</v>
      </c>
      <c r="L118" s="84" t="b">
        <v>0</v>
      </c>
    </row>
    <row r="119" spans="1:12" ht="15">
      <c r="A119" s="84" t="s">
        <v>2503</v>
      </c>
      <c r="B119" s="84" t="s">
        <v>3078</v>
      </c>
      <c r="C119" s="84">
        <v>2</v>
      </c>
      <c r="D119" s="123">
        <v>0.002224495889063922</v>
      </c>
      <c r="E119" s="123">
        <v>1.1917030112196674</v>
      </c>
      <c r="F119" s="84" t="s">
        <v>3156</v>
      </c>
      <c r="G119" s="84" t="b">
        <v>0</v>
      </c>
      <c r="H119" s="84" t="b">
        <v>0</v>
      </c>
      <c r="I119" s="84" t="b">
        <v>0</v>
      </c>
      <c r="J119" s="84" t="b">
        <v>0</v>
      </c>
      <c r="K119" s="84" t="b">
        <v>0</v>
      </c>
      <c r="L119" s="84" t="b">
        <v>0</v>
      </c>
    </row>
    <row r="120" spans="1:12" ht="15">
      <c r="A120" s="84" t="s">
        <v>3078</v>
      </c>
      <c r="B120" s="84" t="s">
        <v>2982</v>
      </c>
      <c r="C120" s="84">
        <v>2</v>
      </c>
      <c r="D120" s="123">
        <v>0.002224495889063922</v>
      </c>
      <c r="E120" s="123">
        <v>2.15891049782336</v>
      </c>
      <c r="F120" s="84" t="s">
        <v>3156</v>
      </c>
      <c r="G120" s="84" t="b">
        <v>0</v>
      </c>
      <c r="H120" s="84" t="b">
        <v>0</v>
      </c>
      <c r="I120" s="84" t="b">
        <v>0</v>
      </c>
      <c r="J120" s="84" t="b">
        <v>0</v>
      </c>
      <c r="K120" s="84" t="b">
        <v>0</v>
      </c>
      <c r="L120" s="84" t="b">
        <v>0</v>
      </c>
    </row>
    <row r="121" spans="1:12" ht="15">
      <c r="A121" s="84" t="s">
        <v>2982</v>
      </c>
      <c r="B121" s="84" t="s">
        <v>3079</v>
      </c>
      <c r="C121" s="84">
        <v>2</v>
      </c>
      <c r="D121" s="123">
        <v>0.002224495889063922</v>
      </c>
      <c r="E121" s="123">
        <v>2.1211219369339602</v>
      </c>
      <c r="F121" s="84" t="s">
        <v>3156</v>
      </c>
      <c r="G121" s="84" t="b">
        <v>0</v>
      </c>
      <c r="H121" s="84" t="b">
        <v>0</v>
      </c>
      <c r="I121" s="84" t="b">
        <v>0</v>
      </c>
      <c r="J121" s="84" t="b">
        <v>0</v>
      </c>
      <c r="K121" s="84" t="b">
        <v>0</v>
      </c>
      <c r="L121" s="84" t="b">
        <v>0</v>
      </c>
    </row>
    <row r="122" spans="1:12" ht="15">
      <c r="A122" s="84" t="s">
        <v>3079</v>
      </c>
      <c r="B122" s="84" t="s">
        <v>312</v>
      </c>
      <c r="C122" s="84">
        <v>2</v>
      </c>
      <c r="D122" s="123">
        <v>0.002224495889063922</v>
      </c>
      <c r="E122" s="123">
        <v>2.8992731873176036</v>
      </c>
      <c r="F122" s="84" t="s">
        <v>3156</v>
      </c>
      <c r="G122" s="84" t="b">
        <v>0</v>
      </c>
      <c r="H122" s="84" t="b">
        <v>0</v>
      </c>
      <c r="I122" s="84" t="b">
        <v>0</v>
      </c>
      <c r="J122" s="84" t="b">
        <v>0</v>
      </c>
      <c r="K122" s="84" t="b">
        <v>0</v>
      </c>
      <c r="L122" s="84" t="b">
        <v>0</v>
      </c>
    </row>
    <row r="123" spans="1:12" ht="15">
      <c r="A123" s="84" t="s">
        <v>312</v>
      </c>
      <c r="B123" s="84" t="s">
        <v>361</v>
      </c>
      <c r="C123" s="84">
        <v>2</v>
      </c>
      <c r="D123" s="123">
        <v>0.002224495889063922</v>
      </c>
      <c r="E123" s="123">
        <v>2.7231819282619227</v>
      </c>
      <c r="F123" s="84" t="s">
        <v>3156</v>
      </c>
      <c r="G123" s="84" t="b">
        <v>0</v>
      </c>
      <c r="H123" s="84" t="b">
        <v>0</v>
      </c>
      <c r="I123" s="84" t="b">
        <v>0</v>
      </c>
      <c r="J123" s="84" t="b">
        <v>0</v>
      </c>
      <c r="K123" s="84" t="b">
        <v>0</v>
      </c>
      <c r="L123" s="84" t="b">
        <v>0</v>
      </c>
    </row>
    <row r="124" spans="1:12" ht="15">
      <c r="A124" s="84" t="s">
        <v>334</v>
      </c>
      <c r="B124" s="84" t="s">
        <v>313</v>
      </c>
      <c r="C124" s="84">
        <v>2</v>
      </c>
      <c r="D124" s="123">
        <v>0.002224495889063922</v>
      </c>
      <c r="E124" s="123">
        <v>2.2972131959896416</v>
      </c>
      <c r="F124" s="84" t="s">
        <v>3156</v>
      </c>
      <c r="G124" s="84" t="b">
        <v>0</v>
      </c>
      <c r="H124" s="84" t="b">
        <v>0</v>
      </c>
      <c r="I124" s="84" t="b">
        <v>0</v>
      </c>
      <c r="J124" s="84" t="b">
        <v>0</v>
      </c>
      <c r="K124" s="84" t="b">
        <v>0</v>
      </c>
      <c r="L124" s="84" t="b">
        <v>0</v>
      </c>
    </row>
    <row r="125" spans="1:12" ht="15">
      <c r="A125" s="84" t="s">
        <v>3021</v>
      </c>
      <c r="B125" s="84" t="s">
        <v>3035</v>
      </c>
      <c r="C125" s="84">
        <v>2</v>
      </c>
      <c r="D125" s="123">
        <v>0.002224495889063922</v>
      </c>
      <c r="E125" s="123">
        <v>2.5470906692062414</v>
      </c>
      <c r="F125" s="84" t="s">
        <v>3156</v>
      </c>
      <c r="G125" s="84" t="b">
        <v>1</v>
      </c>
      <c r="H125" s="84" t="b">
        <v>0</v>
      </c>
      <c r="I125" s="84" t="b">
        <v>0</v>
      </c>
      <c r="J125" s="84" t="b">
        <v>0</v>
      </c>
      <c r="K125" s="84" t="b">
        <v>0</v>
      </c>
      <c r="L125" s="84" t="b">
        <v>0</v>
      </c>
    </row>
    <row r="126" spans="1:12" ht="15">
      <c r="A126" s="84" t="s">
        <v>3084</v>
      </c>
      <c r="B126" s="84" t="s">
        <v>2524</v>
      </c>
      <c r="C126" s="84">
        <v>2</v>
      </c>
      <c r="D126" s="123">
        <v>0.00256387581653177</v>
      </c>
      <c r="E126" s="123">
        <v>1.8780838882476656</v>
      </c>
      <c r="F126" s="84" t="s">
        <v>3156</v>
      </c>
      <c r="G126" s="84" t="b">
        <v>0</v>
      </c>
      <c r="H126" s="84" t="b">
        <v>0</v>
      </c>
      <c r="I126" s="84" t="b">
        <v>0</v>
      </c>
      <c r="J126" s="84" t="b">
        <v>0</v>
      </c>
      <c r="K126" s="84" t="b">
        <v>0</v>
      </c>
      <c r="L126" s="84" t="b">
        <v>0</v>
      </c>
    </row>
    <row r="127" spans="1:12" ht="15">
      <c r="A127" s="84" t="s">
        <v>3085</v>
      </c>
      <c r="B127" s="84" t="s">
        <v>2564</v>
      </c>
      <c r="C127" s="84">
        <v>2</v>
      </c>
      <c r="D127" s="123">
        <v>0.002224495889063922</v>
      </c>
      <c r="E127" s="123">
        <v>2.7231819282619227</v>
      </c>
      <c r="F127" s="84" t="s">
        <v>3156</v>
      </c>
      <c r="G127" s="84" t="b">
        <v>0</v>
      </c>
      <c r="H127" s="84" t="b">
        <v>0</v>
      </c>
      <c r="I127" s="84" t="b">
        <v>0</v>
      </c>
      <c r="J127" s="84" t="b">
        <v>0</v>
      </c>
      <c r="K127" s="84" t="b">
        <v>0</v>
      </c>
      <c r="L127" s="84" t="b">
        <v>0</v>
      </c>
    </row>
    <row r="128" spans="1:12" ht="15">
      <c r="A128" s="84" t="s">
        <v>2566</v>
      </c>
      <c r="B128" s="84" t="s">
        <v>2503</v>
      </c>
      <c r="C128" s="84">
        <v>2</v>
      </c>
      <c r="D128" s="123">
        <v>0.002224495889063922</v>
      </c>
      <c r="E128" s="123">
        <v>0.600966049989096</v>
      </c>
      <c r="F128" s="84" t="s">
        <v>3156</v>
      </c>
      <c r="G128" s="84" t="b">
        <v>0</v>
      </c>
      <c r="H128" s="84" t="b">
        <v>0</v>
      </c>
      <c r="I128" s="84" t="b">
        <v>0</v>
      </c>
      <c r="J128" s="84" t="b">
        <v>0</v>
      </c>
      <c r="K128" s="84" t="b">
        <v>0</v>
      </c>
      <c r="L128" s="84" t="b">
        <v>0</v>
      </c>
    </row>
    <row r="129" spans="1:12" ht="15">
      <c r="A129" s="84" t="s">
        <v>2503</v>
      </c>
      <c r="B129" s="84" t="s">
        <v>2565</v>
      </c>
      <c r="C129" s="84">
        <v>2</v>
      </c>
      <c r="D129" s="123">
        <v>0.002224495889063922</v>
      </c>
      <c r="E129" s="123">
        <v>0.6476349668693918</v>
      </c>
      <c r="F129" s="84" t="s">
        <v>3156</v>
      </c>
      <c r="G129" s="84" t="b">
        <v>0</v>
      </c>
      <c r="H129" s="84" t="b">
        <v>0</v>
      </c>
      <c r="I129" s="84" t="b">
        <v>0</v>
      </c>
      <c r="J129" s="84" t="b">
        <v>0</v>
      </c>
      <c r="K129" s="84" t="b">
        <v>0</v>
      </c>
      <c r="L129" s="84" t="b">
        <v>0</v>
      </c>
    </row>
    <row r="130" spans="1:12" ht="15">
      <c r="A130" s="84" t="s">
        <v>2997</v>
      </c>
      <c r="B130" s="84" t="s">
        <v>3087</v>
      </c>
      <c r="C130" s="84">
        <v>2</v>
      </c>
      <c r="D130" s="123">
        <v>0.002224495889063922</v>
      </c>
      <c r="E130" s="123">
        <v>2.4221519325979415</v>
      </c>
      <c r="F130" s="84" t="s">
        <v>3156</v>
      </c>
      <c r="G130" s="84" t="b">
        <v>0</v>
      </c>
      <c r="H130" s="84" t="b">
        <v>0</v>
      </c>
      <c r="I130" s="84" t="b">
        <v>0</v>
      </c>
      <c r="J130" s="84" t="b">
        <v>0</v>
      </c>
      <c r="K130" s="84" t="b">
        <v>0</v>
      </c>
      <c r="L130" s="84" t="b">
        <v>0</v>
      </c>
    </row>
    <row r="131" spans="1:12" ht="15">
      <c r="A131" s="84" t="s">
        <v>2503</v>
      </c>
      <c r="B131" s="84" t="s">
        <v>286</v>
      </c>
      <c r="C131" s="84">
        <v>2</v>
      </c>
      <c r="D131" s="123">
        <v>0.002224495889063922</v>
      </c>
      <c r="E131" s="123">
        <v>1.1917030112196674</v>
      </c>
      <c r="F131" s="84" t="s">
        <v>3156</v>
      </c>
      <c r="G131" s="84" t="b">
        <v>0</v>
      </c>
      <c r="H131" s="84" t="b">
        <v>0</v>
      </c>
      <c r="I131" s="84" t="b">
        <v>0</v>
      </c>
      <c r="J131" s="84" t="b">
        <v>0</v>
      </c>
      <c r="K131" s="84" t="b">
        <v>0</v>
      </c>
      <c r="L131" s="84" t="b">
        <v>0</v>
      </c>
    </row>
    <row r="132" spans="1:12" ht="15">
      <c r="A132" s="84" t="s">
        <v>2521</v>
      </c>
      <c r="B132" s="84" t="s">
        <v>336</v>
      </c>
      <c r="C132" s="84">
        <v>2</v>
      </c>
      <c r="D132" s="123">
        <v>0.002224495889063922</v>
      </c>
      <c r="E132" s="123">
        <v>1.9572651342952905</v>
      </c>
      <c r="F132" s="84" t="s">
        <v>3156</v>
      </c>
      <c r="G132" s="84" t="b">
        <v>0</v>
      </c>
      <c r="H132" s="84" t="b">
        <v>0</v>
      </c>
      <c r="I132" s="84" t="b">
        <v>0</v>
      </c>
      <c r="J132" s="84" t="b">
        <v>0</v>
      </c>
      <c r="K132" s="84" t="b">
        <v>0</v>
      </c>
      <c r="L132" s="84" t="b">
        <v>0</v>
      </c>
    </row>
    <row r="133" spans="1:12" ht="15">
      <c r="A133" s="84" t="s">
        <v>2503</v>
      </c>
      <c r="B133" s="84" t="s">
        <v>3100</v>
      </c>
      <c r="C133" s="84">
        <v>2</v>
      </c>
      <c r="D133" s="123">
        <v>0.002224495889063922</v>
      </c>
      <c r="E133" s="123">
        <v>1.1917030112196674</v>
      </c>
      <c r="F133" s="84" t="s">
        <v>3156</v>
      </c>
      <c r="G133" s="84" t="b">
        <v>0</v>
      </c>
      <c r="H133" s="84" t="b">
        <v>0</v>
      </c>
      <c r="I133" s="84" t="b">
        <v>0</v>
      </c>
      <c r="J133" s="84" t="b">
        <v>0</v>
      </c>
      <c r="K133" s="84" t="b">
        <v>0</v>
      </c>
      <c r="L133" s="84" t="b">
        <v>0</v>
      </c>
    </row>
    <row r="134" spans="1:12" ht="15">
      <c r="A134" s="84" t="s">
        <v>2510</v>
      </c>
      <c r="B134" s="84" t="s">
        <v>3015</v>
      </c>
      <c r="C134" s="84">
        <v>2</v>
      </c>
      <c r="D134" s="123">
        <v>0.002224495889063922</v>
      </c>
      <c r="E134" s="123">
        <v>1.8578805021593787</v>
      </c>
      <c r="F134" s="84" t="s">
        <v>3156</v>
      </c>
      <c r="G134" s="84" t="b">
        <v>0</v>
      </c>
      <c r="H134" s="84" t="b">
        <v>0</v>
      </c>
      <c r="I134" s="84" t="b">
        <v>0</v>
      </c>
      <c r="J134" s="84" t="b">
        <v>0</v>
      </c>
      <c r="K134" s="84" t="b">
        <v>0</v>
      </c>
      <c r="L134" s="84" t="b">
        <v>0</v>
      </c>
    </row>
    <row r="135" spans="1:12" ht="15">
      <c r="A135" s="84" t="s">
        <v>3015</v>
      </c>
      <c r="B135" s="84" t="s">
        <v>2503</v>
      </c>
      <c r="C135" s="84">
        <v>2</v>
      </c>
      <c r="D135" s="123">
        <v>0.002224495889063922</v>
      </c>
      <c r="E135" s="123">
        <v>0.6978760629971523</v>
      </c>
      <c r="F135" s="84" t="s">
        <v>3156</v>
      </c>
      <c r="G135" s="84" t="b">
        <v>0</v>
      </c>
      <c r="H135" s="84" t="b">
        <v>0</v>
      </c>
      <c r="I135" s="84" t="b">
        <v>0</v>
      </c>
      <c r="J135" s="84" t="b">
        <v>0</v>
      </c>
      <c r="K135" s="84" t="b">
        <v>0</v>
      </c>
      <c r="L135" s="84" t="b">
        <v>0</v>
      </c>
    </row>
    <row r="136" spans="1:12" ht="15">
      <c r="A136" s="84" t="s">
        <v>3103</v>
      </c>
      <c r="B136" s="84" t="s">
        <v>2512</v>
      </c>
      <c r="C136" s="84">
        <v>2</v>
      </c>
      <c r="D136" s="123">
        <v>0.002224495889063922</v>
      </c>
      <c r="E136" s="123">
        <v>2.24606067354226</v>
      </c>
      <c r="F136" s="84" t="s">
        <v>3156</v>
      </c>
      <c r="G136" s="84" t="b">
        <v>0</v>
      </c>
      <c r="H136" s="84" t="b">
        <v>0</v>
      </c>
      <c r="I136" s="84" t="b">
        <v>0</v>
      </c>
      <c r="J136" s="84" t="b">
        <v>0</v>
      </c>
      <c r="K136" s="84" t="b">
        <v>0</v>
      </c>
      <c r="L136" s="84" t="b">
        <v>0</v>
      </c>
    </row>
    <row r="137" spans="1:12" ht="15">
      <c r="A137" s="84" t="s">
        <v>2511</v>
      </c>
      <c r="B137" s="84" t="s">
        <v>2521</v>
      </c>
      <c r="C137" s="84">
        <v>2</v>
      </c>
      <c r="D137" s="123">
        <v>0.002224495889063922</v>
      </c>
      <c r="E137" s="123">
        <v>1.820091941269979</v>
      </c>
      <c r="F137" s="84" t="s">
        <v>3156</v>
      </c>
      <c r="G137" s="84" t="b">
        <v>0</v>
      </c>
      <c r="H137" s="84" t="b">
        <v>0</v>
      </c>
      <c r="I137" s="84" t="b">
        <v>0</v>
      </c>
      <c r="J137" s="84" t="b">
        <v>0</v>
      </c>
      <c r="K137" s="84" t="b">
        <v>0</v>
      </c>
      <c r="L137" s="84" t="b">
        <v>0</v>
      </c>
    </row>
    <row r="138" spans="1:12" ht="15">
      <c r="A138" s="84" t="s">
        <v>2994</v>
      </c>
      <c r="B138" s="84" t="s">
        <v>2503</v>
      </c>
      <c r="C138" s="84">
        <v>2</v>
      </c>
      <c r="D138" s="123">
        <v>0.002224495889063922</v>
      </c>
      <c r="E138" s="123">
        <v>0.600966049989096</v>
      </c>
      <c r="F138" s="84" t="s">
        <v>3156</v>
      </c>
      <c r="G138" s="84" t="b">
        <v>0</v>
      </c>
      <c r="H138" s="84" t="b">
        <v>0</v>
      </c>
      <c r="I138" s="84" t="b">
        <v>0</v>
      </c>
      <c r="J138" s="84" t="b">
        <v>0</v>
      </c>
      <c r="K138" s="84" t="b">
        <v>0</v>
      </c>
      <c r="L138" s="84" t="b">
        <v>0</v>
      </c>
    </row>
    <row r="139" spans="1:12" ht="15">
      <c r="A139" s="84" t="s">
        <v>2521</v>
      </c>
      <c r="B139" s="84" t="s">
        <v>2503</v>
      </c>
      <c r="C139" s="84">
        <v>2</v>
      </c>
      <c r="D139" s="123">
        <v>0.002224495889063922</v>
      </c>
      <c r="E139" s="123">
        <v>0.600966049989096</v>
      </c>
      <c r="F139" s="84" t="s">
        <v>3156</v>
      </c>
      <c r="G139" s="84" t="b">
        <v>0</v>
      </c>
      <c r="H139" s="84" t="b">
        <v>0</v>
      </c>
      <c r="I139" s="84" t="b">
        <v>0</v>
      </c>
      <c r="J139" s="84" t="b">
        <v>0</v>
      </c>
      <c r="K139" s="84" t="b">
        <v>0</v>
      </c>
      <c r="L139" s="84" t="b">
        <v>0</v>
      </c>
    </row>
    <row r="140" spans="1:12" ht="15">
      <c r="A140" s="84" t="s">
        <v>3040</v>
      </c>
      <c r="B140" s="84" t="s">
        <v>3106</v>
      </c>
      <c r="C140" s="84">
        <v>2</v>
      </c>
      <c r="D140" s="123">
        <v>0.002224495889063922</v>
      </c>
      <c r="E140" s="123">
        <v>2.8992731873176036</v>
      </c>
      <c r="F140" s="84" t="s">
        <v>3156</v>
      </c>
      <c r="G140" s="84" t="b">
        <v>0</v>
      </c>
      <c r="H140" s="84" t="b">
        <v>0</v>
      </c>
      <c r="I140" s="84" t="b">
        <v>0</v>
      </c>
      <c r="J140" s="84" t="b">
        <v>0</v>
      </c>
      <c r="K140" s="84" t="b">
        <v>0</v>
      </c>
      <c r="L140" s="84" t="b">
        <v>0</v>
      </c>
    </row>
    <row r="141" spans="1:12" ht="15">
      <c r="A141" s="84" t="s">
        <v>3106</v>
      </c>
      <c r="B141" s="84" t="s">
        <v>3107</v>
      </c>
      <c r="C141" s="84">
        <v>2</v>
      </c>
      <c r="D141" s="123">
        <v>0.002224495889063922</v>
      </c>
      <c r="E141" s="123">
        <v>2.8992731873176036</v>
      </c>
      <c r="F141" s="84" t="s">
        <v>3156</v>
      </c>
      <c r="G141" s="84" t="b">
        <v>0</v>
      </c>
      <c r="H141" s="84" t="b">
        <v>0</v>
      </c>
      <c r="I141" s="84" t="b">
        <v>0</v>
      </c>
      <c r="J141" s="84" t="b">
        <v>0</v>
      </c>
      <c r="K141" s="84" t="b">
        <v>0</v>
      </c>
      <c r="L141" s="84" t="b">
        <v>0</v>
      </c>
    </row>
    <row r="142" spans="1:12" ht="15">
      <c r="A142" s="84" t="s">
        <v>2982</v>
      </c>
      <c r="B142" s="84" t="s">
        <v>2510</v>
      </c>
      <c r="C142" s="84">
        <v>2</v>
      </c>
      <c r="D142" s="123">
        <v>0.002224495889063922</v>
      </c>
      <c r="E142" s="123">
        <v>1.4679094231586165</v>
      </c>
      <c r="F142" s="84" t="s">
        <v>3156</v>
      </c>
      <c r="G142" s="84" t="b">
        <v>0</v>
      </c>
      <c r="H142" s="84" t="b">
        <v>0</v>
      </c>
      <c r="I142" s="84" t="b">
        <v>0</v>
      </c>
      <c r="J142" s="84" t="b">
        <v>0</v>
      </c>
      <c r="K142" s="84" t="b">
        <v>0</v>
      </c>
      <c r="L142" s="84" t="b">
        <v>0</v>
      </c>
    </row>
    <row r="143" spans="1:12" ht="15">
      <c r="A143" s="84" t="s">
        <v>3033</v>
      </c>
      <c r="B143" s="84" t="s">
        <v>2503</v>
      </c>
      <c r="C143" s="84">
        <v>2</v>
      </c>
      <c r="D143" s="123">
        <v>0.002224495889063922</v>
      </c>
      <c r="E143" s="123">
        <v>0.8228147996054523</v>
      </c>
      <c r="F143" s="84" t="s">
        <v>3156</v>
      </c>
      <c r="G143" s="84" t="b">
        <v>0</v>
      </c>
      <c r="H143" s="84" t="b">
        <v>0</v>
      </c>
      <c r="I143" s="84" t="b">
        <v>0</v>
      </c>
      <c r="J143" s="84" t="b">
        <v>0</v>
      </c>
      <c r="K143" s="84" t="b">
        <v>0</v>
      </c>
      <c r="L143" s="84" t="b">
        <v>0</v>
      </c>
    </row>
    <row r="144" spans="1:12" ht="15">
      <c r="A144" s="84" t="s">
        <v>3114</v>
      </c>
      <c r="B144" s="84" t="s">
        <v>2503</v>
      </c>
      <c r="C144" s="84">
        <v>2</v>
      </c>
      <c r="D144" s="123">
        <v>0.002224495889063922</v>
      </c>
      <c r="E144" s="123">
        <v>0.9989060586611336</v>
      </c>
      <c r="F144" s="84" t="s">
        <v>3156</v>
      </c>
      <c r="G144" s="84" t="b">
        <v>0</v>
      </c>
      <c r="H144" s="84" t="b">
        <v>0</v>
      </c>
      <c r="I144" s="84" t="b">
        <v>0</v>
      </c>
      <c r="J144" s="84" t="b">
        <v>0</v>
      </c>
      <c r="K144" s="84" t="b">
        <v>0</v>
      </c>
      <c r="L144" s="84" t="b">
        <v>0</v>
      </c>
    </row>
    <row r="145" spans="1:12" ht="15">
      <c r="A145" s="84" t="s">
        <v>2503</v>
      </c>
      <c r="B145" s="84" t="s">
        <v>3115</v>
      </c>
      <c r="C145" s="84">
        <v>2</v>
      </c>
      <c r="D145" s="123">
        <v>0.002224495889063922</v>
      </c>
      <c r="E145" s="123">
        <v>1.1917030112196674</v>
      </c>
      <c r="F145" s="84" t="s">
        <v>3156</v>
      </c>
      <c r="G145" s="84" t="b">
        <v>0</v>
      </c>
      <c r="H145" s="84" t="b">
        <v>0</v>
      </c>
      <c r="I145" s="84" t="b">
        <v>0</v>
      </c>
      <c r="J145" s="84" t="b">
        <v>0</v>
      </c>
      <c r="K145" s="84" t="b">
        <v>0</v>
      </c>
      <c r="L145" s="84" t="b">
        <v>0</v>
      </c>
    </row>
    <row r="146" spans="1:12" ht="15">
      <c r="A146" s="84" t="s">
        <v>3115</v>
      </c>
      <c r="B146" s="84" t="s">
        <v>3042</v>
      </c>
      <c r="C146" s="84">
        <v>2</v>
      </c>
      <c r="D146" s="123">
        <v>0.002224495889063922</v>
      </c>
      <c r="E146" s="123">
        <v>2.8992731873176036</v>
      </c>
      <c r="F146" s="84" t="s">
        <v>3156</v>
      </c>
      <c r="G146" s="84" t="b">
        <v>0</v>
      </c>
      <c r="H146" s="84" t="b">
        <v>0</v>
      </c>
      <c r="I146" s="84" t="b">
        <v>0</v>
      </c>
      <c r="J146" s="84" t="b">
        <v>0</v>
      </c>
      <c r="K146" s="84" t="b">
        <v>0</v>
      </c>
      <c r="L146" s="84" t="b">
        <v>0</v>
      </c>
    </row>
    <row r="147" spans="1:12" ht="15">
      <c r="A147" s="84" t="s">
        <v>3042</v>
      </c>
      <c r="B147" s="84" t="s">
        <v>3116</v>
      </c>
      <c r="C147" s="84">
        <v>2</v>
      </c>
      <c r="D147" s="123">
        <v>0.002224495889063922</v>
      </c>
      <c r="E147" s="123">
        <v>2.7231819282619227</v>
      </c>
      <c r="F147" s="84" t="s">
        <v>3156</v>
      </c>
      <c r="G147" s="84" t="b">
        <v>0</v>
      </c>
      <c r="H147" s="84" t="b">
        <v>0</v>
      </c>
      <c r="I147" s="84" t="b">
        <v>0</v>
      </c>
      <c r="J147" s="84" t="b">
        <v>0</v>
      </c>
      <c r="K147" s="84" t="b">
        <v>0</v>
      </c>
      <c r="L147" s="84" t="b">
        <v>0</v>
      </c>
    </row>
    <row r="148" spans="1:12" ht="15">
      <c r="A148" s="84" t="s">
        <v>3116</v>
      </c>
      <c r="B148" s="84" t="s">
        <v>3117</v>
      </c>
      <c r="C148" s="84">
        <v>2</v>
      </c>
      <c r="D148" s="123">
        <v>0.002224495889063922</v>
      </c>
      <c r="E148" s="123">
        <v>2.8992731873176036</v>
      </c>
      <c r="F148" s="84" t="s">
        <v>3156</v>
      </c>
      <c r="G148" s="84" t="b">
        <v>0</v>
      </c>
      <c r="H148" s="84" t="b">
        <v>0</v>
      </c>
      <c r="I148" s="84" t="b">
        <v>0</v>
      </c>
      <c r="J148" s="84" t="b">
        <v>0</v>
      </c>
      <c r="K148" s="84" t="b">
        <v>0</v>
      </c>
      <c r="L148" s="84" t="b">
        <v>0</v>
      </c>
    </row>
    <row r="149" spans="1:12" ht="15">
      <c r="A149" s="84" t="s">
        <v>2503</v>
      </c>
      <c r="B149" s="84" t="s">
        <v>3121</v>
      </c>
      <c r="C149" s="84">
        <v>2</v>
      </c>
      <c r="D149" s="123">
        <v>0.002224495889063922</v>
      </c>
      <c r="E149" s="123">
        <v>1.1917030112196674</v>
      </c>
      <c r="F149" s="84" t="s">
        <v>3156</v>
      </c>
      <c r="G149" s="84" t="b">
        <v>0</v>
      </c>
      <c r="H149" s="84" t="b">
        <v>0</v>
      </c>
      <c r="I149" s="84" t="b">
        <v>0</v>
      </c>
      <c r="J149" s="84" t="b">
        <v>0</v>
      </c>
      <c r="K149" s="84" t="b">
        <v>0</v>
      </c>
      <c r="L149" s="84" t="b">
        <v>0</v>
      </c>
    </row>
    <row r="150" spans="1:12" ht="15">
      <c r="A150" s="84" t="s">
        <v>3121</v>
      </c>
      <c r="B150" s="84" t="s">
        <v>3122</v>
      </c>
      <c r="C150" s="84">
        <v>2</v>
      </c>
      <c r="D150" s="123">
        <v>0.002224495889063922</v>
      </c>
      <c r="E150" s="123">
        <v>2.8992731873176036</v>
      </c>
      <c r="F150" s="84" t="s">
        <v>3156</v>
      </c>
      <c r="G150" s="84" t="b">
        <v>0</v>
      </c>
      <c r="H150" s="84" t="b">
        <v>0</v>
      </c>
      <c r="I150" s="84" t="b">
        <v>0</v>
      </c>
      <c r="J150" s="84" t="b">
        <v>0</v>
      </c>
      <c r="K150" s="84" t="b">
        <v>0</v>
      </c>
      <c r="L150" s="84" t="b">
        <v>0</v>
      </c>
    </row>
    <row r="151" spans="1:12" ht="15">
      <c r="A151" s="84" t="s">
        <v>3122</v>
      </c>
      <c r="B151" s="84" t="s">
        <v>3123</v>
      </c>
      <c r="C151" s="84">
        <v>2</v>
      </c>
      <c r="D151" s="123">
        <v>0.002224495889063922</v>
      </c>
      <c r="E151" s="123">
        <v>2.8992731873176036</v>
      </c>
      <c r="F151" s="84" t="s">
        <v>3156</v>
      </c>
      <c r="G151" s="84" t="b">
        <v>0</v>
      </c>
      <c r="H151" s="84" t="b">
        <v>0</v>
      </c>
      <c r="I151" s="84" t="b">
        <v>0</v>
      </c>
      <c r="J151" s="84" t="b">
        <v>0</v>
      </c>
      <c r="K151" s="84" t="b">
        <v>0</v>
      </c>
      <c r="L151" s="84" t="b">
        <v>0</v>
      </c>
    </row>
    <row r="152" spans="1:12" ht="15">
      <c r="A152" s="84" t="s">
        <v>3123</v>
      </c>
      <c r="B152" s="84" t="s">
        <v>2996</v>
      </c>
      <c r="C152" s="84">
        <v>2</v>
      </c>
      <c r="D152" s="123">
        <v>0.002224495889063922</v>
      </c>
      <c r="E152" s="123">
        <v>2.4221519325979415</v>
      </c>
      <c r="F152" s="84" t="s">
        <v>3156</v>
      </c>
      <c r="G152" s="84" t="b">
        <v>0</v>
      </c>
      <c r="H152" s="84" t="b">
        <v>0</v>
      </c>
      <c r="I152" s="84" t="b">
        <v>0</v>
      </c>
      <c r="J152" s="84" t="b">
        <v>0</v>
      </c>
      <c r="K152" s="84" t="b">
        <v>0</v>
      </c>
      <c r="L152" s="84" t="b">
        <v>0</v>
      </c>
    </row>
    <row r="153" spans="1:12" ht="15">
      <c r="A153" s="84" t="s">
        <v>2996</v>
      </c>
      <c r="B153" s="84" t="s">
        <v>3124</v>
      </c>
      <c r="C153" s="84">
        <v>2</v>
      </c>
      <c r="D153" s="123">
        <v>0.002224495889063922</v>
      </c>
      <c r="E153" s="123">
        <v>2.4221519325979415</v>
      </c>
      <c r="F153" s="84" t="s">
        <v>3156</v>
      </c>
      <c r="G153" s="84" t="b">
        <v>0</v>
      </c>
      <c r="H153" s="84" t="b">
        <v>0</v>
      </c>
      <c r="I153" s="84" t="b">
        <v>0</v>
      </c>
      <c r="J153" s="84" t="b">
        <v>0</v>
      </c>
      <c r="K153" s="84" t="b">
        <v>0</v>
      </c>
      <c r="L153" s="84" t="b">
        <v>0</v>
      </c>
    </row>
    <row r="154" spans="1:12" ht="15">
      <c r="A154" s="84" t="s">
        <v>3124</v>
      </c>
      <c r="B154" s="84" t="s">
        <v>3125</v>
      </c>
      <c r="C154" s="84">
        <v>2</v>
      </c>
      <c r="D154" s="123">
        <v>0.002224495889063922</v>
      </c>
      <c r="E154" s="123">
        <v>2.8992731873176036</v>
      </c>
      <c r="F154" s="84" t="s">
        <v>3156</v>
      </c>
      <c r="G154" s="84" t="b">
        <v>0</v>
      </c>
      <c r="H154" s="84" t="b">
        <v>0</v>
      </c>
      <c r="I154" s="84" t="b">
        <v>0</v>
      </c>
      <c r="J154" s="84" t="b">
        <v>0</v>
      </c>
      <c r="K154" s="84" t="b">
        <v>0</v>
      </c>
      <c r="L154" s="84" t="b">
        <v>0</v>
      </c>
    </row>
    <row r="155" spans="1:12" ht="15">
      <c r="A155" s="84" t="s">
        <v>3125</v>
      </c>
      <c r="B155" s="84" t="s">
        <v>2992</v>
      </c>
      <c r="C155" s="84">
        <v>2</v>
      </c>
      <c r="D155" s="123">
        <v>0.002224495889063922</v>
      </c>
      <c r="E155" s="123">
        <v>2.501333178645566</v>
      </c>
      <c r="F155" s="84" t="s">
        <v>3156</v>
      </c>
      <c r="G155" s="84" t="b">
        <v>0</v>
      </c>
      <c r="H155" s="84" t="b">
        <v>0</v>
      </c>
      <c r="I155" s="84" t="b">
        <v>0</v>
      </c>
      <c r="J155" s="84" t="b">
        <v>0</v>
      </c>
      <c r="K155" s="84" t="b">
        <v>0</v>
      </c>
      <c r="L155" s="84" t="b">
        <v>0</v>
      </c>
    </row>
    <row r="156" spans="1:12" ht="15">
      <c r="A156" s="84" t="s">
        <v>2992</v>
      </c>
      <c r="B156" s="84" t="s">
        <v>3126</v>
      </c>
      <c r="C156" s="84">
        <v>2</v>
      </c>
      <c r="D156" s="123">
        <v>0.002224495889063922</v>
      </c>
      <c r="E156" s="123">
        <v>2.355205142967328</v>
      </c>
      <c r="F156" s="84" t="s">
        <v>3156</v>
      </c>
      <c r="G156" s="84" t="b">
        <v>0</v>
      </c>
      <c r="H156" s="84" t="b">
        <v>0</v>
      </c>
      <c r="I156" s="84" t="b">
        <v>0</v>
      </c>
      <c r="J156" s="84" t="b">
        <v>0</v>
      </c>
      <c r="K156" s="84" t="b">
        <v>0</v>
      </c>
      <c r="L156" s="84" t="b">
        <v>0</v>
      </c>
    </row>
    <row r="157" spans="1:12" ht="15">
      <c r="A157" s="84" t="s">
        <v>3126</v>
      </c>
      <c r="B157" s="84" t="s">
        <v>2995</v>
      </c>
      <c r="C157" s="84">
        <v>2</v>
      </c>
      <c r="D157" s="123">
        <v>0.002224495889063922</v>
      </c>
      <c r="E157" s="123">
        <v>2.4221519325979415</v>
      </c>
      <c r="F157" s="84" t="s">
        <v>3156</v>
      </c>
      <c r="G157" s="84" t="b">
        <v>0</v>
      </c>
      <c r="H157" s="84" t="b">
        <v>0</v>
      </c>
      <c r="I157" s="84" t="b">
        <v>0</v>
      </c>
      <c r="J157" s="84" t="b">
        <v>0</v>
      </c>
      <c r="K157" s="84" t="b">
        <v>0</v>
      </c>
      <c r="L157" s="84" t="b">
        <v>0</v>
      </c>
    </row>
    <row r="158" spans="1:12" ht="15">
      <c r="A158" s="84" t="s">
        <v>2990</v>
      </c>
      <c r="B158" s="84" t="s">
        <v>2503</v>
      </c>
      <c r="C158" s="84">
        <v>2</v>
      </c>
      <c r="D158" s="123">
        <v>0.002224495889063922</v>
      </c>
      <c r="E158" s="123">
        <v>0.5217848039414711</v>
      </c>
      <c r="F158" s="84" t="s">
        <v>3156</v>
      </c>
      <c r="G158" s="84" t="b">
        <v>0</v>
      </c>
      <c r="H158" s="84" t="b">
        <v>0</v>
      </c>
      <c r="I158" s="84" t="b">
        <v>0</v>
      </c>
      <c r="J158" s="84" t="b">
        <v>0</v>
      </c>
      <c r="K158" s="84" t="b">
        <v>0</v>
      </c>
      <c r="L158" s="84" t="b">
        <v>0</v>
      </c>
    </row>
    <row r="159" spans="1:12" ht="15">
      <c r="A159" s="84" t="s">
        <v>3007</v>
      </c>
      <c r="B159" s="84" t="s">
        <v>2539</v>
      </c>
      <c r="C159" s="84">
        <v>2</v>
      </c>
      <c r="D159" s="123">
        <v>0.002224495889063922</v>
      </c>
      <c r="E159" s="123">
        <v>1.8992731873176039</v>
      </c>
      <c r="F159" s="84" t="s">
        <v>3156</v>
      </c>
      <c r="G159" s="84" t="b">
        <v>1</v>
      </c>
      <c r="H159" s="84" t="b">
        <v>0</v>
      </c>
      <c r="I159" s="84" t="b">
        <v>0</v>
      </c>
      <c r="J159" s="84" t="b">
        <v>0</v>
      </c>
      <c r="K159" s="84" t="b">
        <v>0</v>
      </c>
      <c r="L159" s="84" t="b">
        <v>0</v>
      </c>
    </row>
    <row r="160" spans="1:12" ht="15">
      <c r="A160" s="84" t="s">
        <v>3129</v>
      </c>
      <c r="B160" s="84" t="s">
        <v>2982</v>
      </c>
      <c r="C160" s="84">
        <v>2</v>
      </c>
      <c r="D160" s="123">
        <v>0.002224495889063922</v>
      </c>
      <c r="E160" s="123">
        <v>2.15891049782336</v>
      </c>
      <c r="F160" s="84" t="s">
        <v>3156</v>
      </c>
      <c r="G160" s="84" t="b">
        <v>0</v>
      </c>
      <c r="H160" s="84" t="b">
        <v>0</v>
      </c>
      <c r="I160" s="84" t="b">
        <v>0</v>
      </c>
      <c r="J160" s="84" t="b">
        <v>0</v>
      </c>
      <c r="K160" s="84" t="b">
        <v>0</v>
      </c>
      <c r="L160" s="84" t="b">
        <v>0</v>
      </c>
    </row>
    <row r="161" spans="1:12" ht="15">
      <c r="A161" s="84" t="s">
        <v>3131</v>
      </c>
      <c r="B161" s="84" t="s">
        <v>2532</v>
      </c>
      <c r="C161" s="84">
        <v>2</v>
      </c>
      <c r="D161" s="123">
        <v>0.002224495889063922</v>
      </c>
      <c r="E161" s="123">
        <v>2.200303182981585</v>
      </c>
      <c r="F161" s="84" t="s">
        <v>3156</v>
      </c>
      <c r="G161" s="84" t="b">
        <v>0</v>
      </c>
      <c r="H161" s="84" t="b">
        <v>0</v>
      </c>
      <c r="I161" s="84" t="b">
        <v>0</v>
      </c>
      <c r="J161" s="84" t="b">
        <v>0</v>
      </c>
      <c r="K161" s="84" t="b">
        <v>0</v>
      </c>
      <c r="L161" s="84" t="b">
        <v>0</v>
      </c>
    </row>
    <row r="162" spans="1:12" ht="15">
      <c r="A162" s="84" t="s">
        <v>3009</v>
      </c>
      <c r="B162" s="84" t="s">
        <v>2536</v>
      </c>
      <c r="C162" s="84">
        <v>2</v>
      </c>
      <c r="D162" s="123">
        <v>0.002224495889063922</v>
      </c>
      <c r="E162" s="123">
        <v>2.355205142967328</v>
      </c>
      <c r="F162" s="84" t="s">
        <v>3156</v>
      </c>
      <c r="G162" s="84" t="b">
        <v>0</v>
      </c>
      <c r="H162" s="84" t="b">
        <v>0</v>
      </c>
      <c r="I162" s="84" t="b">
        <v>0</v>
      </c>
      <c r="J162" s="84" t="b">
        <v>0</v>
      </c>
      <c r="K162" s="84" t="b">
        <v>0</v>
      </c>
      <c r="L162" s="84" t="b">
        <v>0</v>
      </c>
    </row>
    <row r="163" spans="1:12" ht="15">
      <c r="A163" s="84" t="s">
        <v>3137</v>
      </c>
      <c r="B163" s="84" t="s">
        <v>3043</v>
      </c>
      <c r="C163" s="84">
        <v>2</v>
      </c>
      <c r="D163" s="123">
        <v>0.002224495889063922</v>
      </c>
      <c r="E163" s="123">
        <v>2.8992731873176036</v>
      </c>
      <c r="F163" s="84" t="s">
        <v>3156</v>
      </c>
      <c r="G163" s="84" t="b">
        <v>0</v>
      </c>
      <c r="H163" s="84" t="b">
        <v>0</v>
      </c>
      <c r="I163" s="84" t="b">
        <v>0</v>
      </c>
      <c r="J163" s="84" t="b">
        <v>0</v>
      </c>
      <c r="K163" s="84" t="b">
        <v>0</v>
      </c>
      <c r="L163" s="84" t="b">
        <v>0</v>
      </c>
    </row>
    <row r="164" spans="1:12" ht="15">
      <c r="A164" s="84" t="s">
        <v>2993</v>
      </c>
      <c r="B164" s="84" t="s">
        <v>3005</v>
      </c>
      <c r="C164" s="84">
        <v>2</v>
      </c>
      <c r="D164" s="123">
        <v>0.002224495889063922</v>
      </c>
      <c r="E164" s="123">
        <v>2.179113883911647</v>
      </c>
      <c r="F164" s="84" t="s">
        <v>3156</v>
      </c>
      <c r="G164" s="84" t="b">
        <v>0</v>
      </c>
      <c r="H164" s="84" t="b">
        <v>0</v>
      </c>
      <c r="I164" s="84" t="b">
        <v>0</v>
      </c>
      <c r="J164" s="84" t="b">
        <v>0</v>
      </c>
      <c r="K164" s="84" t="b">
        <v>0</v>
      </c>
      <c r="L164" s="84" t="b">
        <v>0</v>
      </c>
    </row>
    <row r="165" spans="1:12" ht="15">
      <c r="A165" s="84" t="s">
        <v>3041</v>
      </c>
      <c r="B165" s="84" t="s">
        <v>2989</v>
      </c>
      <c r="C165" s="84">
        <v>2</v>
      </c>
      <c r="D165" s="123">
        <v>0.002224495889063922</v>
      </c>
      <c r="E165" s="123">
        <v>2.179113883911647</v>
      </c>
      <c r="F165" s="84" t="s">
        <v>3156</v>
      </c>
      <c r="G165" s="84" t="b">
        <v>0</v>
      </c>
      <c r="H165" s="84" t="b">
        <v>0</v>
      </c>
      <c r="I165" s="84" t="b">
        <v>0</v>
      </c>
      <c r="J165" s="84" t="b">
        <v>0</v>
      </c>
      <c r="K165" s="84" t="b">
        <v>0</v>
      </c>
      <c r="L165" s="84" t="b">
        <v>0</v>
      </c>
    </row>
    <row r="166" spans="1:12" ht="15">
      <c r="A166" s="84" t="s">
        <v>3142</v>
      </c>
      <c r="B166" s="84" t="s">
        <v>2503</v>
      </c>
      <c r="C166" s="84">
        <v>2</v>
      </c>
      <c r="D166" s="123">
        <v>0.002224495889063922</v>
      </c>
      <c r="E166" s="123">
        <v>0.9989060586611336</v>
      </c>
      <c r="F166" s="84" t="s">
        <v>3156</v>
      </c>
      <c r="G166" s="84" t="b">
        <v>0</v>
      </c>
      <c r="H166" s="84" t="b">
        <v>0</v>
      </c>
      <c r="I166" s="84" t="b">
        <v>0</v>
      </c>
      <c r="J166" s="84" t="b">
        <v>0</v>
      </c>
      <c r="K166" s="84" t="b">
        <v>0</v>
      </c>
      <c r="L166" s="84" t="b">
        <v>0</v>
      </c>
    </row>
    <row r="167" spans="1:12" ht="15">
      <c r="A167" s="84" t="s">
        <v>3147</v>
      </c>
      <c r="B167" s="84" t="s">
        <v>3148</v>
      </c>
      <c r="C167" s="84">
        <v>2</v>
      </c>
      <c r="D167" s="123">
        <v>0.002224495889063922</v>
      </c>
      <c r="E167" s="123">
        <v>2.8992731873176036</v>
      </c>
      <c r="F167" s="84" t="s">
        <v>3156</v>
      </c>
      <c r="G167" s="84" t="b">
        <v>0</v>
      </c>
      <c r="H167" s="84" t="b">
        <v>0</v>
      </c>
      <c r="I167" s="84" t="b">
        <v>0</v>
      </c>
      <c r="J167" s="84" t="b">
        <v>0</v>
      </c>
      <c r="K167" s="84" t="b">
        <v>0</v>
      </c>
      <c r="L167" s="84" t="b">
        <v>0</v>
      </c>
    </row>
    <row r="168" spans="1:12" ht="15">
      <c r="A168" s="84" t="s">
        <v>3148</v>
      </c>
      <c r="B168" s="84" t="s">
        <v>2515</v>
      </c>
      <c r="C168" s="84">
        <v>2</v>
      </c>
      <c r="D168" s="123">
        <v>0.002224495889063922</v>
      </c>
      <c r="E168" s="123">
        <v>2.1211219369339602</v>
      </c>
      <c r="F168" s="84" t="s">
        <v>3156</v>
      </c>
      <c r="G168" s="84" t="b">
        <v>0</v>
      </c>
      <c r="H168" s="84" t="b">
        <v>0</v>
      </c>
      <c r="I168" s="84" t="b">
        <v>0</v>
      </c>
      <c r="J168" s="84" t="b">
        <v>0</v>
      </c>
      <c r="K168" s="84" t="b">
        <v>0</v>
      </c>
      <c r="L168" s="84" t="b">
        <v>0</v>
      </c>
    </row>
    <row r="169" spans="1:12" ht="15">
      <c r="A169" s="84" t="s">
        <v>338</v>
      </c>
      <c r="B169" s="84" t="s">
        <v>3047</v>
      </c>
      <c r="C169" s="84">
        <v>2</v>
      </c>
      <c r="D169" s="123">
        <v>0.002224495889063922</v>
      </c>
      <c r="E169" s="123">
        <v>1.5328502300916311</v>
      </c>
      <c r="F169" s="84" t="s">
        <v>3156</v>
      </c>
      <c r="G169" s="84" t="b">
        <v>0</v>
      </c>
      <c r="H169" s="84" t="b">
        <v>0</v>
      </c>
      <c r="I169" s="84" t="b">
        <v>0</v>
      </c>
      <c r="J169" s="84" t="b">
        <v>0</v>
      </c>
      <c r="K169" s="84" t="b">
        <v>0</v>
      </c>
      <c r="L169" s="84" t="b">
        <v>0</v>
      </c>
    </row>
    <row r="170" spans="1:12" ht="15">
      <c r="A170" s="84" t="s">
        <v>3047</v>
      </c>
      <c r="B170" s="84" t="s">
        <v>3149</v>
      </c>
      <c r="C170" s="84">
        <v>2</v>
      </c>
      <c r="D170" s="123">
        <v>0.002224495889063922</v>
      </c>
      <c r="E170" s="123">
        <v>2.7231819282619227</v>
      </c>
      <c r="F170" s="84" t="s">
        <v>3156</v>
      </c>
      <c r="G170" s="84" t="b">
        <v>0</v>
      </c>
      <c r="H170" s="84" t="b">
        <v>0</v>
      </c>
      <c r="I170" s="84" t="b">
        <v>0</v>
      </c>
      <c r="J170" s="84" t="b">
        <v>0</v>
      </c>
      <c r="K170" s="84" t="b">
        <v>0</v>
      </c>
      <c r="L170" s="84" t="b">
        <v>0</v>
      </c>
    </row>
    <row r="171" spans="1:12" ht="15">
      <c r="A171" s="84" t="s">
        <v>3149</v>
      </c>
      <c r="B171" s="84" t="s">
        <v>3150</v>
      </c>
      <c r="C171" s="84">
        <v>2</v>
      </c>
      <c r="D171" s="123">
        <v>0.002224495889063922</v>
      </c>
      <c r="E171" s="123">
        <v>2.8992731873176036</v>
      </c>
      <c r="F171" s="84" t="s">
        <v>3156</v>
      </c>
      <c r="G171" s="84" t="b">
        <v>0</v>
      </c>
      <c r="H171" s="84" t="b">
        <v>0</v>
      </c>
      <c r="I171" s="84" t="b">
        <v>0</v>
      </c>
      <c r="J171" s="84" t="b">
        <v>0</v>
      </c>
      <c r="K171" s="84" t="b">
        <v>0</v>
      </c>
      <c r="L171" s="84" t="b">
        <v>0</v>
      </c>
    </row>
    <row r="172" spans="1:12" ht="15">
      <c r="A172" s="84" t="s">
        <v>3150</v>
      </c>
      <c r="B172" s="84" t="s">
        <v>2989</v>
      </c>
      <c r="C172" s="84">
        <v>2</v>
      </c>
      <c r="D172" s="123">
        <v>0.002224495889063922</v>
      </c>
      <c r="E172" s="123">
        <v>2.355205142967328</v>
      </c>
      <c r="F172" s="84" t="s">
        <v>3156</v>
      </c>
      <c r="G172" s="84" t="b">
        <v>0</v>
      </c>
      <c r="H172" s="84" t="b">
        <v>0</v>
      </c>
      <c r="I172" s="84" t="b">
        <v>0</v>
      </c>
      <c r="J172" s="84" t="b">
        <v>0</v>
      </c>
      <c r="K172" s="84" t="b">
        <v>0</v>
      </c>
      <c r="L172" s="84" t="b">
        <v>0</v>
      </c>
    </row>
    <row r="173" spans="1:12" ht="15">
      <c r="A173" s="84" t="s">
        <v>2989</v>
      </c>
      <c r="B173" s="84" t="s">
        <v>358</v>
      </c>
      <c r="C173" s="84">
        <v>2</v>
      </c>
      <c r="D173" s="123">
        <v>0.002224495889063922</v>
      </c>
      <c r="E173" s="123">
        <v>1.8111370986170525</v>
      </c>
      <c r="F173" s="84" t="s">
        <v>3156</v>
      </c>
      <c r="G173" s="84" t="b">
        <v>0</v>
      </c>
      <c r="H173" s="84" t="b">
        <v>0</v>
      </c>
      <c r="I173" s="84" t="b">
        <v>0</v>
      </c>
      <c r="J173" s="84" t="b">
        <v>0</v>
      </c>
      <c r="K173" s="84" t="b">
        <v>0</v>
      </c>
      <c r="L173" s="84" t="b">
        <v>0</v>
      </c>
    </row>
    <row r="174" spans="1:12" ht="15">
      <c r="A174" s="84" t="s">
        <v>358</v>
      </c>
      <c r="B174" s="84" t="s">
        <v>3151</v>
      </c>
      <c r="C174" s="84">
        <v>2</v>
      </c>
      <c r="D174" s="123">
        <v>0.002224495889063922</v>
      </c>
      <c r="E174" s="123">
        <v>2.355205142967328</v>
      </c>
      <c r="F174" s="84" t="s">
        <v>3156</v>
      </c>
      <c r="G174" s="84" t="b">
        <v>0</v>
      </c>
      <c r="H174" s="84" t="b">
        <v>0</v>
      </c>
      <c r="I174" s="84" t="b">
        <v>0</v>
      </c>
      <c r="J174" s="84" t="b">
        <v>0</v>
      </c>
      <c r="K174" s="84" t="b">
        <v>0</v>
      </c>
      <c r="L174" s="84" t="b">
        <v>0</v>
      </c>
    </row>
    <row r="175" spans="1:12" ht="15">
      <c r="A175" s="84" t="s">
        <v>3151</v>
      </c>
      <c r="B175" s="84" t="s">
        <v>2517</v>
      </c>
      <c r="C175" s="84">
        <v>2</v>
      </c>
      <c r="D175" s="123">
        <v>0.002224495889063922</v>
      </c>
      <c r="E175" s="123">
        <v>2.1211219369339602</v>
      </c>
      <c r="F175" s="84" t="s">
        <v>3156</v>
      </c>
      <c r="G175" s="84" t="b">
        <v>0</v>
      </c>
      <c r="H175" s="84" t="b">
        <v>0</v>
      </c>
      <c r="I175" s="84" t="b">
        <v>0</v>
      </c>
      <c r="J175" s="84" t="b">
        <v>0</v>
      </c>
      <c r="K175" s="84" t="b">
        <v>0</v>
      </c>
      <c r="L175" s="84" t="b">
        <v>0</v>
      </c>
    </row>
    <row r="176" spans="1:12" ht="15">
      <c r="A176" s="84" t="s">
        <v>3152</v>
      </c>
      <c r="B176" s="84" t="s">
        <v>3048</v>
      </c>
      <c r="C176" s="84">
        <v>2</v>
      </c>
      <c r="D176" s="123">
        <v>0.002224495889063922</v>
      </c>
      <c r="E176" s="123">
        <v>2.7231819282619227</v>
      </c>
      <c r="F176" s="84" t="s">
        <v>3156</v>
      </c>
      <c r="G176" s="84" t="b">
        <v>0</v>
      </c>
      <c r="H176" s="84" t="b">
        <v>0</v>
      </c>
      <c r="I176" s="84" t="b">
        <v>0</v>
      </c>
      <c r="J176" s="84" t="b">
        <v>0</v>
      </c>
      <c r="K176" s="84" t="b">
        <v>0</v>
      </c>
      <c r="L176" s="84" t="b">
        <v>0</v>
      </c>
    </row>
    <row r="177" spans="1:12" ht="15">
      <c r="A177" s="84" t="s">
        <v>3048</v>
      </c>
      <c r="B177" s="84" t="s">
        <v>2503</v>
      </c>
      <c r="C177" s="84">
        <v>2</v>
      </c>
      <c r="D177" s="123">
        <v>0.002224495889063922</v>
      </c>
      <c r="E177" s="123">
        <v>0.8228147996054523</v>
      </c>
      <c r="F177" s="84" t="s">
        <v>3156</v>
      </c>
      <c r="G177" s="84" t="b">
        <v>0</v>
      </c>
      <c r="H177" s="84" t="b">
        <v>0</v>
      </c>
      <c r="I177" s="84" t="b">
        <v>0</v>
      </c>
      <c r="J177" s="84" t="b">
        <v>0</v>
      </c>
      <c r="K177" s="84" t="b">
        <v>0</v>
      </c>
      <c r="L177" s="84" t="b">
        <v>0</v>
      </c>
    </row>
    <row r="178" spans="1:12" ht="15">
      <c r="A178" s="84" t="s">
        <v>2508</v>
      </c>
      <c r="B178" s="84" t="s">
        <v>2509</v>
      </c>
      <c r="C178" s="84">
        <v>7</v>
      </c>
      <c r="D178" s="123">
        <v>0.014081492621580951</v>
      </c>
      <c r="E178" s="123">
        <v>1.5869962448920865</v>
      </c>
      <c r="F178" s="84" t="s">
        <v>2382</v>
      </c>
      <c r="G178" s="84" t="b">
        <v>0</v>
      </c>
      <c r="H178" s="84" t="b">
        <v>0</v>
      </c>
      <c r="I178" s="84" t="b">
        <v>0</v>
      </c>
      <c r="J178" s="84" t="b">
        <v>0</v>
      </c>
      <c r="K178" s="84" t="b">
        <v>0</v>
      </c>
      <c r="L178" s="84" t="b">
        <v>0</v>
      </c>
    </row>
    <row r="179" spans="1:12" ht="15">
      <c r="A179" s="84" t="s">
        <v>2508</v>
      </c>
      <c r="B179" s="84" t="s">
        <v>2990</v>
      </c>
      <c r="C179" s="84">
        <v>4</v>
      </c>
      <c r="D179" s="123">
        <v>0.01001448663489306</v>
      </c>
      <c r="E179" s="123">
        <v>1.5869962448920865</v>
      </c>
      <c r="F179" s="84" t="s">
        <v>2382</v>
      </c>
      <c r="G179" s="84" t="b">
        <v>0</v>
      </c>
      <c r="H179" s="84" t="b">
        <v>0</v>
      </c>
      <c r="I179" s="84" t="b">
        <v>0</v>
      </c>
      <c r="J179" s="84" t="b">
        <v>0</v>
      </c>
      <c r="K179" s="84" t="b">
        <v>0</v>
      </c>
      <c r="L179" s="84" t="b">
        <v>0</v>
      </c>
    </row>
    <row r="180" spans="1:12" ht="15">
      <c r="A180" s="84" t="s">
        <v>2565</v>
      </c>
      <c r="B180" s="84" t="s">
        <v>2993</v>
      </c>
      <c r="C180" s="84">
        <v>3</v>
      </c>
      <c r="D180" s="123">
        <v>0.008269602243021819</v>
      </c>
      <c r="E180" s="123">
        <v>2.151267675330649</v>
      </c>
      <c r="F180" s="84" t="s">
        <v>2382</v>
      </c>
      <c r="G180" s="84" t="b">
        <v>0</v>
      </c>
      <c r="H180" s="84" t="b">
        <v>0</v>
      </c>
      <c r="I180" s="84" t="b">
        <v>0</v>
      </c>
      <c r="J180" s="84" t="b">
        <v>0</v>
      </c>
      <c r="K180" s="84" t="b">
        <v>0</v>
      </c>
      <c r="L180" s="84" t="b">
        <v>0</v>
      </c>
    </row>
    <row r="181" spans="1:12" ht="15">
      <c r="A181" s="84" t="s">
        <v>2505</v>
      </c>
      <c r="B181" s="84" t="s">
        <v>3004</v>
      </c>
      <c r="C181" s="84">
        <v>3</v>
      </c>
      <c r="D181" s="123">
        <v>0.008269602243021819</v>
      </c>
      <c r="E181" s="123">
        <v>1.6003602064500682</v>
      </c>
      <c r="F181" s="84" t="s">
        <v>2382</v>
      </c>
      <c r="G181" s="84" t="b">
        <v>0</v>
      </c>
      <c r="H181" s="84" t="b">
        <v>0</v>
      </c>
      <c r="I181" s="84" t="b">
        <v>0</v>
      </c>
      <c r="J181" s="84" t="b">
        <v>0</v>
      </c>
      <c r="K181" s="84" t="b">
        <v>0</v>
      </c>
      <c r="L181" s="84" t="b">
        <v>0</v>
      </c>
    </row>
    <row r="182" spans="1:12" ht="15">
      <c r="A182" s="84" t="s">
        <v>2503</v>
      </c>
      <c r="B182" s="84" t="s">
        <v>2999</v>
      </c>
      <c r="C182" s="84">
        <v>3</v>
      </c>
      <c r="D182" s="123">
        <v>0.008269602243021819</v>
      </c>
      <c r="E182" s="123">
        <v>1.137027236216039</v>
      </c>
      <c r="F182" s="84" t="s">
        <v>2382</v>
      </c>
      <c r="G182" s="84" t="b">
        <v>0</v>
      </c>
      <c r="H182" s="84" t="b">
        <v>0</v>
      </c>
      <c r="I182" s="84" t="b">
        <v>0</v>
      </c>
      <c r="J182" s="84" t="b">
        <v>0</v>
      </c>
      <c r="K182" s="84" t="b">
        <v>0</v>
      </c>
      <c r="L182" s="84" t="b">
        <v>0</v>
      </c>
    </row>
    <row r="183" spans="1:12" ht="15">
      <c r="A183" s="84" t="s">
        <v>3152</v>
      </c>
      <c r="B183" s="84" t="s">
        <v>3048</v>
      </c>
      <c r="C183" s="84">
        <v>2</v>
      </c>
      <c r="D183" s="123">
        <v>0.006225988239163053</v>
      </c>
      <c r="E183" s="123">
        <v>2.151267675330649</v>
      </c>
      <c r="F183" s="84" t="s">
        <v>2382</v>
      </c>
      <c r="G183" s="84" t="b">
        <v>0</v>
      </c>
      <c r="H183" s="84" t="b">
        <v>0</v>
      </c>
      <c r="I183" s="84" t="b">
        <v>0</v>
      </c>
      <c r="J183" s="84" t="b">
        <v>0</v>
      </c>
      <c r="K183" s="84" t="b">
        <v>0</v>
      </c>
      <c r="L183" s="84" t="b">
        <v>0</v>
      </c>
    </row>
    <row r="184" spans="1:12" ht="15">
      <c r="A184" s="84" t="s">
        <v>3048</v>
      </c>
      <c r="B184" s="84" t="s">
        <v>2503</v>
      </c>
      <c r="C184" s="84">
        <v>2</v>
      </c>
      <c r="D184" s="123">
        <v>0.006225988239163053</v>
      </c>
      <c r="E184" s="123">
        <v>0.7041096439884298</v>
      </c>
      <c r="F184" s="84" t="s">
        <v>2382</v>
      </c>
      <c r="G184" s="84" t="b">
        <v>0</v>
      </c>
      <c r="H184" s="84" t="b">
        <v>0</v>
      </c>
      <c r="I184" s="84" t="b">
        <v>0</v>
      </c>
      <c r="J184" s="84" t="b">
        <v>0</v>
      </c>
      <c r="K184" s="84" t="b">
        <v>0</v>
      </c>
      <c r="L184" s="84" t="b">
        <v>0</v>
      </c>
    </row>
    <row r="185" spans="1:12" ht="15">
      <c r="A185" s="84" t="s">
        <v>3041</v>
      </c>
      <c r="B185" s="84" t="s">
        <v>2989</v>
      </c>
      <c r="C185" s="84">
        <v>2</v>
      </c>
      <c r="D185" s="123">
        <v>0.006225988239163053</v>
      </c>
      <c r="E185" s="123">
        <v>1.850237679666668</v>
      </c>
      <c r="F185" s="84" t="s">
        <v>2382</v>
      </c>
      <c r="G185" s="84" t="b">
        <v>0</v>
      </c>
      <c r="H185" s="84" t="b">
        <v>0</v>
      </c>
      <c r="I185" s="84" t="b">
        <v>0</v>
      </c>
      <c r="J185" s="84" t="b">
        <v>0</v>
      </c>
      <c r="K185" s="84" t="b">
        <v>0</v>
      </c>
      <c r="L185" s="84" t="b">
        <v>0</v>
      </c>
    </row>
    <row r="186" spans="1:12" ht="15">
      <c r="A186" s="84" t="s">
        <v>2563</v>
      </c>
      <c r="B186" s="84" t="s">
        <v>2503</v>
      </c>
      <c r="C186" s="84">
        <v>2</v>
      </c>
      <c r="D186" s="123">
        <v>0.006225988239163053</v>
      </c>
      <c r="E186" s="123">
        <v>0.7041096439884298</v>
      </c>
      <c r="F186" s="84" t="s">
        <v>2382</v>
      </c>
      <c r="G186" s="84" t="b">
        <v>0</v>
      </c>
      <c r="H186" s="84" t="b">
        <v>0</v>
      </c>
      <c r="I186" s="84" t="b">
        <v>0</v>
      </c>
      <c r="J186" s="84" t="b">
        <v>0</v>
      </c>
      <c r="K186" s="84" t="b">
        <v>0</v>
      </c>
      <c r="L186" s="84" t="b">
        <v>0</v>
      </c>
    </row>
    <row r="187" spans="1:12" ht="15">
      <c r="A187" s="84" t="s">
        <v>2509</v>
      </c>
      <c r="B187" s="84" t="s">
        <v>2503</v>
      </c>
      <c r="C187" s="84">
        <v>2</v>
      </c>
      <c r="D187" s="123">
        <v>0.006225988239163053</v>
      </c>
      <c r="E187" s="123">
        <v>0.33613285869383536</v>
      </c>
      <c r="F187" s="84" t="s">
        <v>2382</v>
      </c>
      <c r="G187" s="84" t="b">
        <v>0</v>
      </c>
      <c r="H187" s="84" t="b">
        <v>0</v>
      </c>
      <c r="I187" s="84" t="b">
        <v>0</v>
      </c>
      <c r="J187" s="84" t="b">
        <v>0</v>
      </c>
      <c r="K187" s="84" t="b">
        <v>0</v>
      </c>
      <c r="L187" s="84" t="b">
        <v>0</v>
      </c>
    </row>
    <row r="188" spans="1:12" ht="15">
      <c r="A188" s="84" t="s">
        <v>2990</v>
      </c>
      <c r="B188" s="84" t="s">
        <v>2503</v>
      </c>
      <c r="C188" s="84">
        <v>2</v>
      </c>
      <c r="D188" s="123">
        <v>0.006225988239163053</v>
      </c>
      <c r="E188" s="123">
        <v>0.5791709073801299</v>
      </c>
      <c r="F188" s="84" t="s">
        <v>2382</v>
      </c>
      <c r="G188" s="84" t="b">
        <v>0</v>
      </c>
      <c r="H188" s="84" t="b">
        <v>0</v>
      </c>
      <c r="I188" s="84" t="b">
        <v>0</v>
      </c>
      <c r="J188" s="84" t="b">
        <v>0</v>
      </c>
      <c r="K188" s="84" t="b">
        <v>0</v>
      </c>
      <c r="L188" s="84" t="b">
        <v>0</v>
      </c>
    </row>
    <row r="189" spans="1:12" ht="15">
      <c r="A189" s="84" t="s">
        <v>2510</v>
      </c>
      <c r="B189" s="84" t="s">
        <v>2503</v>
      </c>
      <c r="C189" s="84">
        <v>2</v>
      </c>
      <c r="D189" s="123">
        <v>0.006225988239163053</v>
      </c>
      <c r="E189" s="123">
        <v>0.4822608943720734</v>
      </c>
      <c r="F189" s="84" t="s">
        <v>2382</v>
      </c>
      <c r="G189" s="84" t="b">
        <v>0</v>
      </c>
      <c r="H189" s="84" t="b">
        <v>0</v>
      </c>
      <c r="I189" s="84" t="b">
        <v>0</v>
      </c>
      <c r="J189" s="84" t="b">
        <v>0</v>
      </c>
      <c r="K189" s="84" t="b">
        <v>0</v>
      </c>
      <c r="L189" s="84" t="b">
        <v>0</v>
      </c>
    </row>
    <row r="190" spans="1:12" ht="15">
      <c r="A190" s="84" t="s">
        <v>3137</v>
      </c>
      <c r="B190" s="84" t="s">
        <v>3043</v>
      </c>
      <c r="C190" s="84">
        <v>2</v>
      </c>
      <c r="D190" s="123">
        <v>0.006225988239163053</v>
      </c>
      <c r="E190" s="123">
        <v>2.3273589343863303</v>
      </c>
      <c r="F190" s="84" t="s">
        <v>2382</v>
      </c>
      <c r="G190" s="84" t="b">
        <v>0</v>
      </c>
      <c r="H190" s="84" t="b">
        <v>0</v>
      </c>
      <c r="I190" s="84" t="b">
        <v>0</v>
      </c>
      <c r="J190" s="84" t="b">
        <v>0</v>
      </c>
      <c r="K190" s="84" t="b">
        <v>0</v>
      </c>
      <c r="L190" s="84" t="b">
        <v>0</v>
      </c>
    </row>
    <row r="191" spans="1:12" ht="15">
      <c r="A191" s="84" t="s">
        <v>3033</v>
      </c>
      <c r="B191" s="84" t="s">
        <v>2503</v>
      </c>
      <c r="C191" s="84">
        <v>2</v>
      </c>
      <c r="D191" s="123">
        <v>0.006225988239163053</v>
      </c>
      <c r="E191" s="123">
        <v>0.880200903044111</v>
      </c>
      <c r="F191" s="84" t="s">
        <v>2382</v>
      </c>
      <c r="G191" s="84" t="b">
        <v>0</v>
      </c>
      <c r="H191" s="84" t="b">
        <v>0</v>
      </c>
      <c r="I191" s="84" t="b">
        <v>0</v>
      </c>
      <c r="J191" s="84" t="b">
        <v>0</v>
      </c>
      <c r="K191" s="84" t="b">
        <v>0</v>
      </c>
      <c r="L191" s="84" t="b">
        <v>0</v>
      </c>
    </row>
    <row r="192" spans="1:12" ht="15">
      <c r="A192" s="84" t="s">
        <v>2510</v>
      </c>
      <c r="B192" s="84" t="s">
        <v>3015</v>
      </c>
      <c r="C192" s="84">
        <v>2</v>
      </c>
      <c r="D192" s="123">
        <v>0.006225988239163053</v>
      </c>
      <c r="E192" s="123">
        <v>1.7533276666586115</v>
      </c>
      <c r="F192" s="84" t="s">
        <v>2382</v>
      </c>
      <c r="G192" s="84" t="b">
        <v>0</v>
      </c>
      <c r="H192" s="84" t="b">
        <v>0</v>
      </c>
      <c r="I192" s="84" t="b">
        <v>0</v>
      </c>
      <c r="J192" s="84" t="b">
        <v>0</v>
      </c>
      <c r="K192" s="84" t="b">
        <v>0</v>
      </c>
      <c r="L192" s="84" t="b">
        <v>0</v>
      </c>
    </row>
    <row r="193" spans="1:12" ht="15">
      <c r="A193" s="84" t="s">
        <v>3015</v>
      </c>
      <c r="B193" s="84" t="s">
        <v>2503</v>
      </c>
      <c r="C193" s="84">
        <v>2</v>
      </c>
      <c r="D193" s="123">
        <v>0.006225988239163053</v>
      </c>
      <c r="E193" s="123">
        <v>0.7041096439884298</v>
      </c>
      <c r="F193" s="84" t="s">
        <v>2382</v>
      </c>
      <c r="G193" s="84" t="b">
        <v>0</v>
      </c>
      <c r="H193" s="84" t="b">
        <v>0</v>
      </c>
      <c r="I193" s="84" t="b">
        <v>0</v>
      </c>
      <c r="J193" s="84" t="b">
        <v>0</v>
      </c>
      <c r="K193" s="84" t="b">
        <v>0</v>
      </c>
      <c r="L193" s="84" t="b">
        <v>0</v>
      </c>
    </row>
    <row r="194" spans="1:12" ht="15">
      <c r="A194" s="84" t="s">
        <v>2518</v>
      </c>
      <c r="B194" s="84" t="s">
        <v>2503</v>
      </c>
      <c r="C194" s="84">
        <v>3</v>
      </c>
      <c r="D194" s="123">
        <v>0.01287357407725498</v>
      </c>
      <c r="E194" s="123">
        <v>1.0314084642516241</v>
      </c>
      <c r="F194" s="84" t="s">
        <v>2383</v>
      </c>
      <c r="G194" s="84" t="b">
        <v>1</v>
      </c>
      <c r="H194" s="84" t="b">
        <v>0</v>
      </c>
      <c r="I194" s="84" t="b">
        <v>0</v>
      </c>
      <c r="J194" s="84" t="b">
        <v>0</v>
      </c>
      <c r="K194" s="84" t="b">
        <v>0</v>
      </c>
      <c r="L194" s="84" t="b">
        <v>0</v>
      </c>
    </row>
    <row r="195" spans="1:12" ht="15">
      <c r="A195" s="84" t="s">
        <v>2503</v>
      </c>
      <c r="B195" s="84" t="s">
        <v>3017</v>
      </c>
      <c r="C195" s="84">
        <v>3</v>
      </c>
      <c r="D195" s="123">
        <v>0.01287357407725498</v>
      </c>
      <c r="E195" s="123">
        <v>1.156347200859924</v>
      </c>
      <c r="F195" s="84" t="s">
        <v>2383</v>
      </c>
      <c r="G195" s="84" t="b">
        <v>0</v>
      </c>
      <c r="H195" s="84" t="b">
        <v>0</v>
      </c>
      <c r="I195" s="84" t="b">
        <v>0</v>
      </c>
      <c r="J195" s="84" t="b">
        <v>0</v>
      </c>
      <c r="K195" s="84" t="b">
        <v>0</v>
      </c>
      <c r="L195" s="84" t="b">
        <v>0</v>
      </c>
    </row>
    <row r="196" spans="1:12" ht="15">
      <c r="A196" s="84" t="s">
        <v>2515</v>
      </c>
      <c r="B196" s="84" t="s">
        <v>2503</v>
      </c>
      <c r="C196" s="84">
        <v>3</v>
      </c>
      <c r="D196" s="123">
        <v>0.01287357407725498</v>
      </c>
      <c r="E196" s="123">
        <v>0.8095597146352678</v>
      </c>
      <c r="F196" s="84" t="s">
        <v>2383</v>
      </c>
      <c r="G196" s="84" t="b">
        <v>0</v>
      </c>
      <c r="H196" s="84" t="b">
        <v>0</v>
      </c>
      <c r="I196" s="84" t="b">
        <v>0</v>
      </c>
      <c r="J196" s="84" t="b">
        <v>0</v>
      </c>
      <c r="K196" s="84" t="b">
        <v>0</v>
      </c>
      <c r="L196" s="84" t="b">
        <v>0</v>
      </c>
    </row>
    <row r="197" spans="1:12" ht="15">
      <c r="A197" s="84" t="s">
        <v>2516</v>
      </c>
      <c r="B197" s="84" t="s">
        <v>3075</v>
      </c>
      <c r="C197" s="84">
        <v>2</v>
      </c>
      <c r="D197" s="123">
        <v>0.010416666666666666</v>
      </c>
      <c r="E197" s="123">
        <v>1.7584071921878865</v>
      </c>
      <c r="F197" s="84" t="s">
        <v>2383</v>
      </c>
      <c r="G197" s="84" t="b">
        <v>0</v>
      </c>
      <c r="H197" s="84" t="b">
        <v>0</v>
      </c>
      <c r="I197" s="84" t="b">
        <v>0</v>
      </c>
      <c r="J197" s="84" t="b">
        <v>0</v>
      </c>
      <c r="K197" s="84" t="b">
        <v>0</v>
      </c>
      <c r="L197" s="84" t="b">
        <v>0</v>
      </c>
    </row>
    <row r="198" spans="1:12" ht="15">
      <c r="A198" s="84" t="s">
        <v>3075</v>
      </c>
      <c r="B198" s="84" t="s">
        <v>3076</v>
      </c>
      <c r="C198" s="84">
        <v>2</v>
      </c>
      <c r="D198" s="123">
        <v>0.010416666666666666</v>
      </c>
      <c r="E198" s="123">
        <v>1.934498451243568</v>
      </c>
      <c r="F198" s="84" t="s">
        <v>2383</v>
      </c>
      <c r="G198" s="84" t="b">
        <v>0</v>
      </c>
      <c r="H198" s="84" t="b">
        <v>0</v>
      </c>
      <c r="I198" s="84" t="b">
        <v>0</v>
      </c>
      <c r="J198" s="84" t="b">
        <v>0</v>
      </c>
      <c r="K198" s="84" t="b">
        <v>0</v>
      </c>
      <c r="L198" s="84" t="b">
        <v>0</v>
      </c>
    </row>
    <row r="199" spans="1:12" ht="15">
      <c r="A199" s="84" t="s">
        <v>3076</v>
      </c>
      <c r="B199" s="84" t="s">
        <v>3077</v>
      </c>
      <c r="C199" s="84">
        <v>2</v>
      </c>
      <c r="D199" s="123">
        <v>0.010416666666666666</v>
      </c>
      <c r="E199" s="123">
        <v>1.934498451243568</v>
      </c>
      <c r="F199" s="84" t="s">
        <v>2383</v>
      </c>
      <c r="G199" s="84" t="b">
        <v>0</v>
      </c>
      <c r="H199" s="84" t="b">
        <v>0</v>
      </c>
      <c r="I199" s="84" t="b">
        <v>0</v>
      </c>
      <c r="J199" s="84" t="b">
        <v>0</v>
      </c>
      <c r="K199" s="84" t="b">
        <v>0</v>
      </c>
      <c r="L199" s="84" t="b">
        <v>0</v>
      </c>
    </row>
    <row r="200" spans="1:12" ht="15">
      <c r="A200" s="84" t="s">
        <v>3077</v>
      </c>
      <c r="B200" s="84" t="s">
        <v>2998</v>
      </c>
      <c r="C200" s="84">
        <v>2</v>
      </c>
      <c r="D200" s="123">
        <v>0.010416666666666666</v>
      </c>
      <c r="E200" s="123">
        <v>1.934498451243568</v>
      </c>
      <c r="F200" s="84" t="s">
        <v>2383</v>
      </c>
      <c r="G200" s="84" t="b">
        <v>0</v>
      </c>
      <c r="H200" s="84" t="b">
        <v>0</v>
      </c>
      <c r="I200" s="84" t="b">
        <v>0</v>
      </c>
      <c r="J200" s="84" t="b">
        <v>1</v>
      </c>
      <c r="K200" s="84" t="b">
        <v>0</v>
      </c>
      <c r="L200" s="84" t="b">
        <v>0</v>
      </c>
    </row>
    <row r="201" spans="1:12" ht="15">
      <c r="A201" s="84" t="s">
        <v>2998</v>
      </c>
      <c r="B201" s="84" t="s">
        <v>2503</v>
      </c>
      <c r="C201" s="84">
        <v>2</v>
      </c>
      <c r="D201" s="123">
        <v>0.010416666666666666</v>
      </c>
      <c r="E201" s="123">
        <v>1.0314084642516241</v>
      </c>
      <c r="F201" s="84" t="s">
        <v>2383</v>
      </c>
      <c r="G201" s="84" t="b">
        <v>1</v>
      </c>
      <c r="H201" s="84" t="b">
        <v>0</v>
      </c>
      <c r="I201" s="84" t="b">
        <v>0</v>
      </c>
      <c r="J201" s="84" t="b">
        <v>0</v>
      </c>
      <c r="K201" s="84" t="b">
        <v>0</v>
      </c>
      <c r="L201" s="84" t="b">
        <v>0</v>
      </c>
    </row>
    <row r="202" spans="1:12" ht="15">
      <c r="A202" s="84" t="s">
        <v>2503</v>
      </c>
      <c r="B202" s="84" t="s">
        <v>3078</v>
      </c>
      <c r="C202" s="84">
        <v>2</v>
      </c>
      <c r="D202" s="123">
        <v>0.010416666666666666</v>
      </c>
      <c r="E202" s="123">
        <v>1.156347200859924</v>
      </c>
      <c r="F202" s="84" t="s">
        <v>2383</v>
      </c>
      <c r="G202" s="84" t="b">
        <v>0</v>
      </c>
      <c r="H202" s="84" t="b">
        <v>0</v>
      </c>
      <c r="I202" s="84" t="b">
        <v>0</v>
      </c>
      <c r="J202" s="84" t="b">
        <v>0</v>
      </c>
      <c r="K202" s="84" t="b">
        <v>0</v>
      </c>
      <c r="L202" s="84" t="b">
        <v>0</v>
      </c>
    </row>
    <row r="203" spans="1:12" ht="15">
      <c r="A203" s="84" t="s">
        <v>3078</v>
      </c>
      <c r="B203" s="84" t="s">
        <v>2982</v>
      </c>
      <c r="C203" s="84">
        <v>2</v>
      </c>
      <c r="D203" s="123">
        <v>0.010416666666666666</v>
      </c>
      <c r="E203" s="123">
        <v>1.934498451243568</v>
      </c>
      <c r="F203" s="84" t="s">
        <v>2383</v>
      </c>
      <c r="G203" s="84" t="b">
        <v>0</v>
      </c>
      <c r="H203" s="84" t="b">
        <v>0</v>
      </c>
      <c r="I203" s="84" t="b">
        <v>0</v>
      </c>
      <c r="J203" s="84" t="b">
        <v>0</v>
      </c>
      <c r="K203" s="84" t="b">
        <v>0</v>
      </c>
      <c r="L203" s="84" t="b">
        <v>0</v>
      </c>
    </row>
    <row r="204" spans="1:12" ht="15">
      <c r="A204" s="84" t="s">
        <v>2982</v>
      </c>
      <c r="B204" s="84" t="s">
        <v>3079</v>
      </c>
      <c r="C204" s="84">
        <v>2</v>
      </c>
      <c r="D204" s="123">
        <v>0.010416666666666666</v>
      </c>
      <c r="E204" s="123">
        <v>1.934498451243568</v>
      </c>
      <c r="F204" s="84" t="s">
        <v>2383</v>
      </c>
      <c r="G204" s="84" t="b">
        <v>0</v>
      </c>
      <c r="H204" s="84" t="b">
        <v>0</v>
      </c>
      <c r="I204" s="84" t="b">
        <v>0</v>
      </c>
      <c r="J204" s="84" t="b">
        <v>0</v>
      </c>
      <c r="K204" s="84" t="b">
        <v>0</v>
      </c>
      <c r="L204" s="84" t="b">
        <v>0</v>
      </c>
    </row>
    <row r="205" spans="1:12" ht="15">
      <c r="A205" s="84" t="s">
        <v>3079</v>
      </c>
      <c r="B205" s="84" t="s">
        <v>312</v>
      </c>
      <c r="C205" s="84">
        <v>2</v>
      </c>
      <c r="D205" s="123">
        <v>0.010416666666666666</v>
      </c>
      <c r="E205" s="123">
        <v>1.934498451243568</v>
      </c>
      <c r="F205" s="84" t="s">
        <v>2383</v>
      </c>
      <c r="G205" s="84" t="b">
        <v>0</v>
      </c>
      <c r="H205" s="84" t="b">
        <v>0</v>
      </c>
      <c r="I205" s="84" t="b">
        <v>0</v>
      </c>
      <c r="J205" s="84" t="b">
        <v>0</v>
      </c>
      <c r="K205" s="84" t="b">
        <v>0</v>
      </c>
      <c r="L205" s="84" t="b">
        <v>0</v>
      </c>
    </row>
    <row r="206" spans="1:12" ht="15">
      <c r="A206" s="84" t="s">
        <v>312</v>
      </c>
      <c r="B206" s="84" t="s">
        <v>361</v>
      </c>
      <c r="C206" s="84">
        <v>2</v>
      </c>
      <c r="D206" s="123">
        <v>0.010416666666666666</v>
      </c>
      <c r="E206" s="123">
        <v>1.7584071921878865</v>
      </c>
      <c r="F206" s="84" t="s">
        <v>2383</v>
      </c>
      <c r="G206" s="84" t="b">
        <v>0</v>
      </c>
      <c r="H206" s="84" t="b">
        <v>0</v>
      </c>
      <c r="I206" s="84" t="b">
        <v>0</v>
      </c>
      <c r="J206" s="84" t="b">
        <v>0</v>
      </c>
      <c r="K206" s="84" t="b">
        <v>0</v>
      </c>
      <c r="L206" s="84" t="b">
        <v>0</v>
      </c>
    </row>
    <row r="207" spans="1:12" ht="15">
      <c r="A207" s="84" t="s">
        <v>334</v>
      </c>
      <c r="B207" s="84" t="s">
        <v>313</v>
      </c>
      <c r="C207" s="84">
        <v>2</v>
      </c>
      <c r="D207" s="123">
        <v>0.010416666666666666</v>
      </c>
      <c r="E207" s="123">
        <v>1.3324384599156054</v>
      </c>
      <c r="F207" s="84" t="s">
        <v>2383</v>
      </c>
      <c r="G207" s="84" t="b">
        <v>0</v>
      </c>
      <c r="H207" s="84" t="b">
        <v>0</v>
      </c>
      <c r="I207" s="84" t="b">
        <v>0</v>
      </c>
      <c r="J207" s="84" t="b">
        <v>0</v>
      </c>
      <c r="K207" s="84" t="b">
        <v>0</v>
      </c>
      <c r="L207" s="84" t="b">
        <v>0</v>
      </c>
    </row>
    <row r="208" spans="1:12" ht="15">
      <c r="A208" s="84" t="s">
        <v>3040</v>
      </c>
      <c r="B208" s="84" t="s">
        <v>3106</v>
      </c>
      <c r="C208" s="84">
        <v>2</v>
      </c>
      <c r="D208" s="123">
        <v>0.010416666666666666</v>
      </c>
      <c r="E208" s="123">
        <v>1.934498451243568</v>
      </c>
      <c r="F208" s="84" t="s">
        <v>2383</v>
      </c>
      <c r="G208" s="84" t="b">
        <v>0</v>
      </c>
      <c r="H208" s="84" t="b">
        <v>0</v>
      </c>
      <c r="I208" s="84" t="b">
        <v>0</v>
      </c>
      <c r="J208" s="84" t="b">
        <v>0</v>
      </c>
      <c r="K208" s="84" t="b">
        <v>0</v>
      </c>
      <c r="L208" s="84" t="b">
        <v>0</v>
      </c>
    </row>
    <row r="209" spans="1:12" ht="15">
      <c r="A209" s="84" t="s">
        <v>3106</v>
      </c>
      <c r="B209" s="84" t="s">
        <v>3107</v>
      </c>
      <c r="C209" s="84">
        <v>2</v>
      </c>
      <c r="D209" s="123">
        <v>0.010416666666666666</v>
      </c>
      <c r="E209" s="123">
        <v>1.934498451243568</v>
      </c>
      <c r="F209" s="84" t="s">
        <v>2383</v>
      </c>
      <c r="G209" s="84" t="b">
        <v>0</v>
      </c>
      <c r="H209" s="84" t="b">
        <v>0</v>
      </c>
      <c r="I209" s="84" t="b">
        <v>0</v>
      </c>
      <c r="J209" s="84" t="b">
        <v>0</v>
      </c>
      <c r="K209" s="84" t="b">
        <v>0</v>
      </c>
      <c r="L209" s="84" t="b">
        <v>0</v>
      </c>
    </row>
    <row r="210" spans="1:12" ht="15">
      <c r="A210" s="84" t="s">
        <v>3147</v>
      </c>
      <c r="B210" s="84" t="s">
        <v>3148</v>
      </c>
      <c r="C210" s="84">
        <v>2</v>
      </c>
      <c r="D210" s="123">
        <v>0.010416666666666666</v>
      </c>
      <c r="E210" s="123">
        <v>1.934498451243568</v>
      </c>
      <c r="F210" s="84" t="s">
        <v>2383</v>
      </c>
      <c r="G210" s="84" t="b">
        <v>0</v>
      </c>
      <c r="H210" s="84" t="b">
        <v>0</v>
      </c>
      <c r="I210" s="84" t="b">
        <v>0</v>
      </c>
      <c r="J210" s="84" t="b">
        <v>0</v>
      </c>
      <c r="K210" s="84" t="b">
        <v>0</v>
      </c>
      <c r="L210" s="84" t="b">
        <v>0</v>
      </c>
    </row>
    <row r="211" spans="1:12" ht="15">
      <c r="A211" s="84" t="s">
        <v>3148</v>
      </c>
      <c r="B211" s="84" t="s">
        <v>2515</v>
      </c>
      <c r="C211" s="84">
        <v>2</v>
      </c>
      <c r="D211" s="123">
        <v>0.010416666666666666</v>
      </c>
      <c r="E211" s="123">
        <v>1.5365584425715302</v>
      </c>
      <c r="F211" s="84" t="s">
        <v>2383</v>
      </c>
      <c r="G211" s="84" t="b">
        <v>0</v>
      </c>
      <c r="H211" s="84" t="b">
        <v>0</v>
      </c>
      <c r="I211" s="84" t="b">
        <v>0</v>
      </c>
      <c r="J211" s="84" t="b">
        <v>0</v>
      </c>
      <c r="K211" s="84" t="b">
        <v>0</v>
      </c>
      <c r="L211" s="84" t="b">
        <v>0</v>
      </c>
    </row>
    <row r="212" spans="1:12" ht="15">
      <c r="A212" s="84" t="s">
        <v>2503</v>
      </c>
      <c r="B212" s="84" t="s">
        <v>338</v>
      </c>
      <c r="C212" s="84">
        <v>2</v>
      </c>
      <c r="D212" s="123">
        <v>0.010416666666666666</v>
      </c>
      <c r="E212" s="123">
        <v>0.7584071921878864</v>
      </c>
      <c r="F212" s="84" t="s">
        <v>2383</v>
      </c>
      <c r="G212" s="84" t="b">
        <v>0</v>
      </c>
      <c r="H212" s="84" t="b">
        <v>0</v>
      </c>
      <c r="I212" s="84" t="b">
        <v>0</v>
      </c>
      <c r="J212" s="84" t="b">
        <v>0</v>
      </c>
      <c r="K212" s="84" t="b">
        <v>0</v>
      </c>
      <c r="L212" s="84" t="b">
        <v>0</v>
      </c>
    </row>
    <row r="213" spans="1:12" ht="15">
      <c r="A213" s="84" t="s">
        <v>338</v>
      </c>
      <c r="B213" s="84" t="s">
        <v>3047</v>
      </c>
      <c r="C213" s="84">
        <v>2</v>
      </c>
      <c r="D213" s="123">
        <v>0.010416666666666666</v>
      </c>
      <c r="E213" s="123">
        <v>1.5365584425715302</v>
      </c>
      <c r="F213" s="84" t="s">
        <v>2383</v>
      </c>
      <c r="G213" s="84" t="b">
        <v>0</v>
      </c>
      <c r="H213" s="84" t="b">
        <v>0</v>
      </c>
      <c r="I213" s="84" t="b">
        <v>0</v>
      </c>
      <c r="J213" s="84" t="b">
        <v>0</v>
      </c>
      <c r="K213" s="84" t="b">
        <v>0</v>
      </c>
      <c r="L213" s="84" t="b">
        <v>0</v>
      </c>
    </row>
    <row r="214" spans="1:12" ht="15">
      <c r="A214" s="84" t="s">
        <v>3047</v>
      </c>
      <c r="B214" s="84" t="s">
        <v>3149</v>
      </c>
      <c r="C214" s="84">
        <v>2</v>
      </c>
      <c r="D214" s="123">
        <v>0.010416666666666666</v>
      </c>
      <c r="E214" s="123">
        <v>1.934498451243568</v>
      </c>
      <c r="F214" s="84" t="s">
        <v>2383</v>
      </c>
      <c r="G214" s="84" t="b">
        <v>0</v>
      </c>
      <c r="H214" s="84" t="b">
        <v>0</v>
      </c>
      <c r="I214" s="84" t="b">
        <v>0</v>
      </c>
      <c r="J214" s="84" t="b">
        <v>0</v>
      </c>
      <c r="K214" s="84" t="b">
        <v>0</v>
      </c>
      <c r="L214" s="84" t="b">
        <v>0</v>
      </c>
    </row>
    <row r="215" spans="1:12" ht="15">
      <c r="A215" s="84" t="s">
        <v>3149</v>
      </c>
      <c r="B215" s="84" t="s">
        <v>3150</v>
      </c>
      <c r="C215" s="84">
        <v>2</v>
      </c>
      <c r="D215" s="123">
        <v>0.010416666666666666</v>
      </c>
      <c r="E215" s="123">
        <v>1.934498451243568</v>
      </c>
      <c r="F215" s="84" t="s">
        <v>2383</v>
      </c>
      <c r="G215" s="84" t="b">
        <v>0</v>
      </c>
      <c r="H215" s="84" t="b">
        <v>0</v>
      </c>
      <c r="I215" s="84" t="b">
        <v>0</v>
      </c>
      <c r="J215" s="84" t="b">
        <v>0</v>
      </c>
      <c r="K215" s="84" t="b">
        <v>0</v>
      </c>
      <c r="L215" s="84" t="b">
        <v>0</v>
      </c>
    </row>
    <row r="216" spans="1:12" ht="15">
      <c r="A216" s="84" t="s">
        <v>3150</v>
      </c>
      <c r="B216" s="84" t="s">
        <v>2989</v>
      </c>
      <c r="C216" s="84">
        <v>2</v>
      </c>
      <c r="D216" s="123">
        <v>0.010416666666666666</v>
      </c>
      <c r="E216" s="123">
        <v>1.934498451243568</v>
      </c>
      <c r="F216" s="84" t="s">
        <v>2383</v>
      </c>
      <c r="G216" s="84" t="b">
        <v>0</v>
      </c>
      <c r="H216" s="84" t="b">
        <v>0</v>
      </c>
      <c r="I216" s="84" t="b">
        <v>0</v>
      </c>
      <c r="J216" s="84" t="b">
        <v>0</v>
      </c>
      <c r="K216" s="84" t="b">
        <v>0</v>
      </c>
      <c r="L216" s="84" t="b">
        <v>0</v>
      </c>
    </row>
    <row r="217" spans="1:12" ht="15">
      <c r="A217" s="84" t="s">
        <v>2989</v>
      </c>
      <c r="B217" s="84" t="s">
        <v>358</v>
      </c>
      <c r="C217" s="84">
        <v>2</v>
      </c>
      <c r="D217" s="123">
        <v>0.010416666666666666</v>
      </c>
      <c r="E217" s="123">
        <v>1.7584071921878865</v>
      </c>
      <c r="F217" s="84" t="s">
        <v>2383</v>
      </c>
      <c r="G217" s="84" t="b">
        <v>0</v>
      </c>
      <c r="H217" s="84" t="b">
        <v>0</v>
      </c>
      <c r="I217" s="84" t="b">
        <v>0</v>
      </c>
      <c r="J217" s="84" t="b">
        <v>0</v>
      </c>
      <c r="K217" s="84" t="b">
        <v>0</v>
      </c>
      <c r="L217" s="84" t="b">
        <v>0</v>
      </c>
    </row>
    <row r="218" spans="1:12" ht="15">
      <c r="A218" s="84" t="s">
        <v>358</v>
      </c>
      <c r="B218" s="84" t="s">
        <v>3151</v>
      </c>
      <c r="C218" s="84">
        <v>2</v>
      </c>
      <c r="D218" s="123">
        <v>0.010416666666666666</v>
      </c>
      <c r="E218" s="123">
        <v>1.7584071921878865</v>
      </c>
      <c r="F218" s="84" t="s">
        <v>2383</v>
      </c>
      <c r="G218" s="84" t="b">
        <v>0</v>
      </c>
      <c r="H218" s="84" t="b">
        <v>0</v>
      </c>
      <c r="I218" s="84" t="b">
        <v>0</v>
      </c>
      <c r="J218" s="84" t="b">
        <v>0</v>
      </c>
      <c r="K218" s="84" t="b">
        <v>0</v>
      </c>
      <c r="L218" s="84" t="b">
        <v>0</v>
      </c>
    </row>
    <row r="219" spans="1:12" ht="15">
      <c r="A219" s="84" t="s">
        <v>3151</v>
      </c>
      <c r="B219" s="84" t="s">
        <v>2517</v>
      </c>
      <c r="C219" s="84">
        <v>2</v>
      </c>
      <c r="D219" s="123">
        <v>0.010416666666666666</v>
      </c>
      <c r="E219" s="123">
        <v>1.7584071921878865</v>
      </c>
      <c r="F219" s="84" t="s">
        <v>2383</v>
      </c>
      <c r="G219" s="84" t="b">
        <v>0</v>
      </c>
      <c r="H219" s="84" t="b">
        <v>0</v>
      </c>
      <c r="I219" s="84" t="b">
        <v>0</v>
      </c>
      <c r="J219" s="84" t="b">
        <v>0</v>
      </c>
      <c r="K219" s="84" t="b">
        <v>0</v>
      </c>
      <c r="L219" s="84" t="b">
        <v>0</v>
      </c>
    </row>
    <row r="220" spans="1:12" ht="15">
      <c r="A220" s="84" t="s">
        <v>313</v>
      </c>
      <c r="B220" s="84" t="s">
        <v>2518</v>
      </c>
      <c r="C220" s="84">
        <v>2</v>
      </c>
      <c r="D220" s="123">
        <v>0.010416666666666666</v>
      </c>
      <c r="E220" s="123">
        <v>1.6334684555795866</v>
      </c>
      <c r="F220" s="84" t="s">
        <v>2383</v>
      </c>
      <c r="G220" s="84" t="b">
        <v>0</v>
      </c>
      <c r="H220" s="84" t="b">
        <v>0</v>
      </c>
      <c r="I220" s="84" t="b">
        <v>0</v>
      </c>
      <c r="J220" s="84" t="b">
        <v>1</v>
      </c>
      <c r="K220" s="84" t="b">
        <v>0</v>
      </c>
      <c r="L220" s="84" t="b">
        <v>0</v>
      </c>
    </row>
    <row r="221" spans="1:12" ht="15">
      <c r="A221" s="84" t="s">
        <v>336</v>
      </c>
      <c r="B221" s="84" t="s">
        <v>2503</v>
      </c>
      <c r="C221" s="84">
        <v>3</v>
      </c>
      <c r="D221" s="123">
        <v>0.017367875388741117</v>
      </c>
      <c r="E221" s="123">
        <v>0.5717983862954269</v>
      </c>
      <c r="F221" s="84" t="s">
        <v>2384</v>
      </c>
      <c r="G221" s="84" t="b">
        <v>0</v>
      </c>
      <c r="H221" s="84" t="b">
        <v>0</v>
      </c>
      <c r="I221" s="84" t="b">
        <v>0</v>
      </c>
      <c r="J221" s="84" t="b">
        <v>0</v>
      </c>
      <c r="K221" s="84" t="b">
        <v>0</v>
      </c>
      <c r="L221" s="84" t="b">
        <v>0</v>
      </c>
    </row>
    <row r="222" spans="1:12" ht="15">
      <c r="A222" s="84" t="s">
        <v>2520</v>
      </c>
      <c r="B222" s="84" t="s">
        <v>338</v>
      </c>
      <c r="C222" s="84">
        <v>2</v>
      </c>
      <c r="D222" s="123">
        <v>0.01478024284805192</v>
      </c>
      <c r="E222" s="123">
        <v>1.6857417386022637</v>
      </c>
      <c r="F222" s="84" t="s">
        <v>2384</v>
      </c>
      <c r="G222" s="84" t="b">
        <v>0</v>
      </c>
      <c r="H222" s="84" t="b">
        <v>0</v>
      </c>
      <c r="I222" s="84" t="b">
        <v>0</v>
      </c>
      <c r="J222" s="84" t="b">
        <v>0</v>
      </c>
      <c r="K222" s="84" t="b">
        <v>0</v>
      </c>
      <c r="L222" s="84" t="b">
        <v>0</v>
      </c>
    </row>
    <row r="223" spans="1:12" ht="15">
      <c r="A223" s="84" t="s">
        <v>338</v>
      </c>
      <c r="B223" s="84" t="s">
        <v>2503</v>
      </c>
      <c r="C223" s="84">
        <v>2</v>
      </c>
      <c r="D223" s="123">
        <v>0.01478024284805192</v>
      </c>
      <c r="E223" s="123">
        <v>0.8728283819594082</v>
      </c>
      <c r="F223" s="84" t="s">
        <v>2384</v>
      </c>
      <c r="G223" s="84" t="b">
        <v>0</v>
      </c>
      <c r="H223" s="84" t="b">
        <v>0</v>
      </c>
      <c r="I223" s="84" t="b">
        <v>0</v>
      </c>
      <c r="J223" s="84" t="b">
        <v>0</v>
      </c>
      <c r="K223" s="84" t="b">
        <v>0</v>
      </c>
      <c r="L223" s="84" t="b">
        <v>0</v>
      </c>
    </row>
    <row r="224" spans="1:12" ht="15">
      <c r="A224" s="84" t="s">
        <v>2503</v>
      </c>
      <c r="B224" s="84" t="s">
        <v>286</v>
      </c>
      <c r="C224" s="84">
        <v>2</v>
      </c>
      <c r="D224" s="123">
        <v>0.01478024284805192</v>
      </c>
      <c r="E224" s="123">
        <v>1.2086204838826013</v>
      </c>
      <c r="F224" s="84" t="s">
        <v>2384</v>
      </c>
      <c r="G224" s="84" t="b">
        <v>0</v>
      </c>
      <c r="H224" s="84" t="b">
        <v>0</v>
      </c>
      <c r="I224" s="84" t="b">
        <v>0</v>
      </c>
      <c r="J224" s="84" t="b">
        <v>0</v>
      </c>
      <c r="K224" s="84" t="b">
        <v>0</v>
      </c>
      <c r="L224" s="84" t="b">
        <v>0</v>
      </c>
    </row>
    <row r="225" spans="1:12" ht="15">
      <c r="A225" s="84" t="s">
        <v>2521</v>
      </c>
      <c r="B225" s="84" t="s">
        <v>336</v>
      </c>
      <c r="C225" s="84">
        <v>2</v>
      </c>
      <c r="D225" s="123">
        <v>0.01478024284805192</v>
      </c>
      <c r="E225" s="123">
        <v>1.2086204838826013</v>
      </c>
      <c r="F225" s="84" t="s">
        <v>2384</v>
      </c>
      <c r="G225" s="84" t="b">
        <v>0</v>
      </c>
      <c r="H225" s="84" t="b">
        <v>0</v>
      </c>
      <c r="I225" s="84" t="b">
        <v>0</v>
      </c>
      <c r="J225" s="84" t="b">
        <v>0</v>
      </c>
      <c r="K225" s="84" t="b">
        <v>0</v>
      </c>
      <c r="L225" s="84" t="b">
        <v>0</v>
      </c>
    </row>
    <row r="226" spans="1:12" ht="15">
      <c r="A226" s="84" t="s">
        <v>2508</v>
      </c>
      <c r="B226" s="84" t="s">
        <v>2509</v>
      </c>
      <c r="C226" s="84">
        <v>2</v>
      </c>
      <c r="D226" s="123">
        <v>0.01478024284805192</v>
      </c>
      <c r="E226" s="123">
        <v>1.6857417386022637</v>
      </c>
      <c r="F226" s="84" t="s">
        <v>2384</v>
      </c>
      <c r="G226" s="84" t="b">
        <v>0</v>
      </c>
      <c r="H226" s="84" t="b">
        <v>0</v>
      </c>
      <c r="I226" s="84" t="b">
        <v>0</v>
      </c>
      <c r="J226" s="84" t="b">
        <v>0</v>
      </c>
      <c r="K226" s="84" t="b">
        <v>0</v>
      </c>
      <c r="L226" s="84" t="b">
        <v>0</v>
      </c>
    </row>
    <row r="227" spans="1:12" ht="15">
      <c r="A227" s="84" t="s">
        <v>2524</v>
      </c>
      <c r="B227" s="84" t="s">
        <v>2526</v>
      </c>
      <c r="C227" s="84">
        <v>8</v>
      </c>
      <c r="D227" s="123">
        <v>0.012661476231783129</v>
      </c>
      <c r="E227" s="123">
        <v>1.2762064119389491</v>
      </c>
      <c r="F227" s="84" t="s">
        <v>2385</v>
      </c>
      <c r="G227" s="84" t="b">
        <v>0</v>
      </c>
      <c r="H227" s="84" t="b">
        <v>0</v>
      </c>
      <c r="I227" s="84" t="b">
        <v>0</v>
      </c>
      <c r="J227" s="84" t="b">
        <v>0</v>
      </c>
      <c r="K227" s="84" t="b">
        <v>0</v>
      </c>
      <c r="L227" s="84" t="b">
        <v>0</v>
      </c>
    </row>
    <row r="228" spans="1:12" ht="15">
      <c r="A228" s="84" t="s">
        <v>2528</v>
      </c>
      <c r="B228" s="84" t="s">
        <v>2529</v>
      </c>
      <c r="C228" s="84">
        <v>7</v>
      </c>
      <c r="D228" s="123">
        <v>0.011078791702810238</v>
      </c>
      <c r="E228" s="123">
        <v>1.5614421404196983</v>
      </c>
      <c r="F228" s="84" t="s">
        <v>2385</v>
      </c>
      <c r="G228" s="84" t="b">
        <v>0</v>
      </c>
      <c r="H228" s="84" t="b">
        <v>0</v>
      </c>
      <c r="I228" s="84" t="b">
        <v>0</v>
      </c>
      <c r="J228" s="84" t="b">
        <v>0</v>
      </c>
      <c r="K228" s="84" t="b">
        <v>0</v>
      </c>
      <c r="L228" s="84" t="b">
        <v>0</v>
      </c>
    </row>
    <row r="229" spans="1:12" ht="15">
      <c r="A229" s="84" t="s">
        <v>2529</v>
      </c>
      <c r="B229" s="84" t="s">
        <v>2503</v>
      </c>
      <c r="C229" s="84">
        <v>7</v>
      </c>
      <c r="D229" s="123">
        <v>0.011078791702810238</v>
      </c>
      <c r="E229" s="123">
        <v>1.2024201977780304</v>
      </c>
      <c r="F229" s="84" t="s">
        <v>2385</v>
      </c>
      <c r="G229" s="84" t="b">
        <v>0</v>
      </c>
      <c r="H229" s="84" t="b">
        <v>0</v>
      </c>
      <c r="I229" s="84" t="b">
        <v>0</v>
      </c>
      <c r="J229" s="84" t="b">
        <v>0</v>
      </c>
      <c r="K229" s="84" t="b">
        <v>0</v>
      </c>
      <c r="L229" s="84" t="b">
        <v>0</v>
      </c>
    </row>
    <row r="230" spans="1:12" ht="15">
      <c r="A230" s="84" t="s">
        <v>2503</v>
      </c>
      <c r="B230" s="84" t="s">
        <v>2506</v>
      </c>
      <c r="C230" s="84">
        <v>7</v>
      </c>
      <c r="D230" s="123">
        <v>0.011078791702810238</v>
      </c>
      <c r="E230" s="123">
        <v>0.9683369917446624</v>
      </c>
      <c r="F230" s="84" t="s">
        <v>2385</v>
      </c>
      <c r="G230" s="84" t="b">
        <v>0</v>
      </c>
      <c r="H230" s="84" t="b">
        <v>0</v>
      </c>
      <c r="I230" s="84" t="b">
        <v>0</v>
      </c>
      <c r="J230" s="84" t="b">
        <v>0</v>
      </c>
      <c r="K230" s="84" t="b">
        <v>0</v>
      </c>
      <c r="L230" s="84" t="b">
        <v>0</v>
      </c>
    </row>
    <row r="231" spans="1:12" ht="15">
      <c r="A231" s="84" t="s">
        <v>2506</v>
      </c>
      <c r="B231" s="84" t="s">
        <v>2530</v>
      </c>
      <c r="C231" s="84">
        <v>7</v>
      </c>
      <c r="D231" s="123">
        <v>0.011078791702810238</v>
      </c>
      <c r="E231" s="123">
        <v>1.2024201977780304</v>
      </c>
      <c r="F231" s="84" t="s">
        <v>2385</v>
      </c>
      <c r="G231" s="84" t="b">
        <v>0</v>
      </c>
      <c r="H231" s="84" t="b">
        <v>0</v>
      </c>
      <c r="I231" s="84" t="b">
        <v>0</v>
      </c>
      <c r="J231" s="84" t="b">
        <v>0</v>
      </c>
      <c r="K231" s="84" t="b">
        <v>0</v>
      </c>
      <c r="L231" s="84" t="b">
        <v>0</v>
      </c>
    </row>
    <row r="232" spans="1:12" ht="15">
      <c r="A232" s="84" t="s">
        <v>2530</v>
      </c>
      <c r="B232" s="84" t="s">
        <v>2984</v>
      </c>
      <c r="C232" s="84">
        <v>7</v>
      </c>
      <c r="D232" s="123">
        <v>0.011078791702810238</v>
      </c>
      <c r="E232" s="123">
        <v>1.5614421404196983</v>
      </c>
      <c r="F232" s="84" t="s">
        <v>2385</v>
      </c>
      <c r="G232" s="84" t="b">
        <v>0</v>
      </c>
      <c r="H232" s="84" t="b">
        <v>0</v>
      </c>
      <c r="I232" s="84" t="b">
        <v>0</v>
      </c>
      <c r="J232" s="84" t="b">
        <v>0</v>
      </c>
      <c r="K232" s="84" t="b">
        <v>0</v>
      </c>
      <c r="L232" s="84" t="b">
        <v>0</v>
      </c>
    </row>
    <row r="233" spans="1:12" ht="15">
      <c r="A233" s="84" t="s">
        <v>2984</v>
      </c>
      <c r="B233" s="84" t="s">
        <v>2506</v>
      </c>
      <c r="C233" s="84">
        <v>7</v>
      </c>
      <c r="D233" s="123">
        <v>0.011078791702810238</v>
      </c>
      <c r="E233" s="123">
        <v>1.2024201977780304</v>
      </c>
      <c r="F233" s="84" t="s">
        <v>2385</v>
      </c>
      <c r="G233" s="84" t="b">
        <v>0</v>
      </c>
      <c r="H233" s="84" t="b">
        <v>0</v>
      </c>
      <c r="I233" s="84" t="b">
        <v>0</v>
      </c>
      <c r="J233" s="84" t="b">
        <v>0</v>
      </c>
      <c r="K233" s="84" t="b">
        <v>0</v>
      </c>
      <c r="L233" s="84" t="b">
        <v>0</v>
      </c>
    </row>
    <row r="234" spans="1:12" ht="15">
      <c r="A234" s="84" t="s">
        <v>2506</v>
      </c>
      <c r="B234" s="84" t="s">
        <v>2985</v>
      </c>
      <c r="C234" s="84">
        <v>7</v>
      </c>
      <c r="D234" s="123">
        <v>0.011078791702810238</v>
      </c>
      <c r="E234" s="123">
        <v>1.2024201977780304</v>
      </c>
      <c r="F234" s="84" t="s">
        <v>2385</v>
      </c>
      <c r="G234" s="84" t="b">
        <v>0</v>
      </c>
      <c r="H234" s="84" t="b">
        <v>0</v>
      </c>
      <c r="I234" s="84" t="b">
        <v>0</v>
      </c>
      <c r="J234" s="84" t="b">
        <v>0</v>
      </c>
      <c r="K234" s="84" t="b">
        <v>0</v>
      </c>
      <c r="L234" s="84" t="b">
        <v>0</v>
      </c>
    </row>
    <row r="235" spans="1:12" ht="15">
      <c r="A235" s="84" t="s">
        <v>2985</v>
      </c>
      <c r="B235" s="84" t="s">
        <v>2986</v>
      </c>
      <c r="C235" s="84">
        <v>7</v>
      </c>
      <c r="D235" s="123">
        <v>0.011078791702810238</v>
      </c>
      <c r="E235" s="123">
        <v>1.5614421404196983</v>
      </c>
      <c r="F235" s="84" t="s">
        <v>2385</v>
      </c>
      <c r="G235" s="84" t="b">
        <v>0</v>
      </c>
      <c r="H235" s="84" t="b">
        <v>0</v>
      </c>
      <c r="I235" s="84" t="b">
        <v>0</v>
      </c>
      <c r="J235" s="84" t="b">
        <v>0</v>
      </c>
      <c r="K235" s="84" t="b">
        <v>0</v>
      </c>
      <c r="L235" s="84" t="b">
        <v>0</v>
      </c>
    </row>
    <row r="236" spans="1:12" ht="15">
      <c r="A236" s="84" t="s">
        <v>2986</v>
      </c>
      <c r="B236" s="84" t="s">
        <v>2987</v>
      </c>
      <c r="C236" s="84">
        <v>7</v>
      </c>
      <c r="D236" s="123">
        <v>0.011078791702810238</v>
      </c>
      <c r="E236" s="123">
        <v>1.5614421404196983</v>
      </c>
      <c r="F236" s="84" t="s">
        <v>2385</v>
      </c>
      <c r="G236" s="84" t="b">
        <v>0</v>
      </c>
      <c r="H236" s="84" t="b">
        <v>0</v>
      </c>
      <c r="I236" s="84" t="b">
        <v>0</v>
      </c>
      <c r="J236" s="84" t="b">
        <v>0</v>
      </c>
      <c r="K236" s="84" t="b">
        <v>0</v>
      </c>
      <c r="L236" s="84" t="b">
        <v>0</v>
      </c>
    </row>
    <row r="237" spans="1:12" ht="15">
      <c r="A237" s="84" t="s">
        <v>2987</v>
      </c>
      <c r="B237" s="84" t="s">
        <v>2527</v>
      </c>
      <c r="C237" s="84">
        <v>7</v>
      </c>
      <c r="D237" s="123">
        <v>0.011078791702810238</v>
      </c>
      <c r="E237" s="123">
        <v>1.5034501934420117</v>
      </c>
      <c r="F237" s="84" t="s">
        <v>2385</v>
      </c>
      <c r="G237" s="84" t="b">
        <v>0</v>
      </c>
      <c r="H237" s="84" t="b">
        <v>0</v>
      </c>
      <c r="I237" s="84" t="b">
        <v>0</v>
      </c>
      <c r="J237" s="84" t="b">
        <v>0</v>
      </c>
      <c r="K237" s="84" t="b">
        <v>0</v>
      </c>
      <c r="L237" s="84" t="b">
        <v>0</v>
      </c>
    </row>
    <row r="238" spans="1:12" ht="15">
      <c r="A238" s="84" t="s">
        <v>2527</v>
      </c>
      <c r="B238" s="84" t="s">
        <v>2524</v>
      </c>
      <c r="C238" s="84">
        <v>7</v>
      </c>
      <c r="D238" s="123">
        <v>0.011078791702810238</v>
      </c>
      <c r="E238" s="123">
        <v>1.2693669874086435</v>
      </c>
      <c r="F238" s="84" t="s">
        <v>2385</v>
      </c>
      <c r="G238" s="84" t="b">
        <v>0</v>
      </c>
      <c r="H238" s="84" t="b">
        <v>0</v>
      </c>
      <c r="I238" s="84" t="b">
        <v>0</v>
      </c>
      <c r="J238" s="84" t="b">
        <v>0</v>
      </c>
      <c r="K238" s="84" t="b">
        <v>0</v>
      </c>
      <c r="L238" s="84" t="b">
        <v>0</v>
      </c>
    </row>
    <row r="239" spans="1:12" ht="15">
      <c r="A239" s="84" t="s">
        <v>2526</v>
      </c>
      <c r="B239" s="84" t="s">
        <v>2525</v>
      </c>
      <c r="C239" s="84">
        <v>7</v>
      </c>
      <c r="D239" s="123">
        <v>0.011078791702810238</v>
      </c>
      <c r="E239" s="123">
        <v>1.3431532015695622</v>
      </c>
      <c r="F239" s="84" t="s">
        <v>2385</v>
      </c>
      <c r="G239" s="84" t="b">
        <v>0</v>
      </c>
      <c r="H239" s="84" t="b">
        <v>0</v>
      </c>
      <c r="I239" s="84" t="b">
        <v>0</v>
      </c>
      <c r="J239" s="84" t="b">
        <v>0</v>
      </c>
      <c r="K239" s="84" t="b">
        <v>0</v>
      </c>
      <c r="L239" s="84" t="b">
        <v>0</v>
      </c>
    </row>
    <row r="240" spans="1:12" ht="15">
      <c r="A240" s="84" t="s">
        <v>2525</v>
      </c>
      <c r="B240" s="84" t="s">
        <v>2988</v>
      </c>
      <c r="C240" s="84">
        <v>7</v>
      </c>
      <c r="D240" s="123">
        <v>0.011078791702810238</v>
      </c>
      <c r="E240" s="123">
        <v>1.4522976709946303</v>
      </c>
      <c r="F240" s="84" t="s">
        <v>2385</v>
      </c>
      <c r="G240" s="84" t="b">
        <v>0</v>
      </c>
      <c r="H240" s="84" t="b">
        <v>0</v>
      </c>
      <c r="I240" s="84" t="b">
        <v>0</v>
      </c>
      <c r="J240" s="84" t="b">
        <v>0</v>
      </c>
      <c r="K240" s="84" t="b">
        <v>0</v>
      </c>
      <c r="L240" s="84" t="b">
        <v>0</v>
      </c>
    </row>
    <row r="241" spans="1:12" ht="15">
      <c r="A241" s="84" t="s">
        <v>308</v>
      </c>
      <c r="B241" s="84" t="s">
        <v>2528</v>
      </c>
      <c r="C241" s="84">
        <v>6</v>
      </c>
      <c r="D241" s="123">
        <v>0.010962095267938366</v>
      </c>
      <c r="E241" s="123">
        <v>1.5614421404196983</v>
      </c>
      <c r="F241" s="84" t="s">
        <v>2385</v>
      </c>
      <c r="G241" s="84" t="b">
        <v>0</v>
      </c>
      <c r="H241" s="84" t="b">
        <v>0</v>
      </c>
      <c r="I241" s="84" t="b">
        <v>0</v>
      </c>
      <c r="J241" s="84" t="b">
        <v>0</v>
      </c>
      <c r="K241" s="84" t="b">
        <v>0</v>
      </c>
      <c r="L241" s="84" t="b">
        <v>0</v>
      </c>
    </row>
    <row r="242" spans="1:12" ht="15">
      <c r="A242" s="84" t="s">
        <v>2988</v>
      </c>
      <c r="B242" s="84" t="s">
        <v>2504</v>
      </c>
      <c r="C242" s="84">
        <v>6</v>
      </c>
      <c r="D242" s="123">
        <v>0.010962095267938366</v>
      </c>
      <c r="E242" s="123">
        <v>1.4944953507890852</v>
      </c>
      <c r="F242" s="84" t="s">
        <v>2385</v>
      </c>
      <c r="G242" s="84" t="b">
        <v>0</v>
      </c>
      <c r="H242" s="84" t="b">
        <v>0</v>
      </c>
      <c r="I242" s="84" t="b">
        <v>0</v>
      </c>
      <c r="J242" s="84" t="b">
        <v>0</v>
      </c>
      <c r="K242" s="84" t="b">
        <v>0</v>
      </c>
      <c r="L242" s="84" t="b">
        <v>0</v>
      </c>
    </row>
    <row r="243" spans="1:12" ht="15">
      <c r="A243" s="84" t="s">
        <v>2543</v>
      </c>
      <c r="B243" s="84" t="s">
        <v>2465</v>
      </c>
      <c r="C243" s="84">
        <v>2</v>
      </c>
      <c r="D243" s="123">
        <v>0.007136668651743414</v>
      </c>
      <c r="E243" s="123">
        <v>1.9294189257142926</v>
      </c>
      <c r="F243" s="84" t="s">
        <v>2385</v>
      </c>
      <c r="G243" s="84" t="b">
        <v>1</v>
      </c>
      <c r="H243" s="84" t="b">
        <v>0</v>
      </c>
      <c r="I243" s="84" t="b">
        <v>0</v>
      </c>
      <c r="J243" s="84" t="b">
        <v>0</v>
      </c>
      <c r="K243" s="84" t="b">
        <v>0</v>
      </c>
      <c r="L243" s="84" t="b">
        <v>0</v>
      </c>
    </row>
    <row r="244" spans="1:12" ht="15">
      <c r="A244" s="84" t="s">
        <v>2465</v>
      </c>
      <c r="B244" s="84" t="s">
        <v>2983</v>
      </c>
      <c r="C244" s="84">
        <v>2</v>
      </c>
      <c r="D244" s="123">
        <v>0.007136668651743414</v>
      </c>
      <c r="E244" s="123">
        <v>1.6283889300503116</v>
      </c>
      <c r="F244" s="84" t="s">
        <v>2385</v>
      </c>
      <c r="G244" s="84" t="b">
        <v>0</v>
      </c>
      <c r="H244" s="84" t="b">
        <v>0</v>
      </c>
      <c r="I244" s="84" t="b">
        <v>0</v>
      </c>
      <c r="J244" s="84" t="b">
        <v>0</v>
      </c>
      <c r="K244" s="84" t="b">
        <v>0</v>
      </c>
      <c r="L244" s="84" t="b">
        <v>0</v>
      </c>
    </row>
    <row r="245" spans="1:12" ht="15">
      <c r="A245" s="84" t="s">
        <v>2983</v>
      </c>
      <c r="B245" s="84" t="s">
        <v>3022</v>
      </c>
      <c r="C245" s="84">
        <v>2</v>
      </c>
      <c r="D245" s="123">
        <v>0.007136668651743414</v>
      </c>
      <c r="E245" s="123">
        <v>1.6283889300503116</v>
      </c>
      <c r="F245" s="84" t="s">
        <v>2385</v>
      </c>
      <c r="G245" s="84" t="b">
        <v>0</v>
      </c>
      <c r="H245" s="84" t="b">
        <v>0</v>
      </c>
      <c r="I245" s="84" t="b">
        <v>0</v>
      </c>
      <c r="J245" s="84" t="b">
        <v>0</v>
      </c>
      <c r="K245" s="84" t="b">
        <v>0</v>
      </c>
      <c r="L245" s="84" t="b">
        <v>0</v>
      </c>
    </row>
    <row r="246" spans="1:12" ht="15">
      <c r="A246" s="84" t="s">
        <v>3022</v>
      </c>
      <c r="B246" s="84" t="s">
        <v>3023</v>
      </c>
      <c r="C246" s="84">
        <v>2</v>
      </c>
      <c r="D246" s="123">
        <v>0.007136668651743414</v>
      </c>
      <c r="E246" s="123">
        <v>2.105510184769974</v>
      </c>
      <c r="F246" s="84" t="s">
        <v>2385</v>
      </c>
      <c r="G246" s="84" t="b">
        <v>0</v>
      </c>
      <c r="H246" s="84" t="b">
        <v>0</v>
      </c>
      <c r="I246" s="84" t="b">
        <v>0</v>
      </c>
      <c r="J246" s="84" t="b">
        <v>0</v>
      </c>
      <c r="K246" s="84" t="b">
        <v>0</v>
      </c>
      <c r="L246" s="84" t="b">
        <v>0</v>
      </c>
    </row>
    <row r="247" spans="1:12" ht="15">
      <c r="A247" s="84" t="s">
        <v>3023</v>
      </c>
      <c r="B247" s="84" t="s">
        <v>2503</v>
      </c>
      <c r="C247" s="84">
        <v>2</v>
      </c>
      <c r="D247" s="123">
        <v>0.007136668651743414</v>
      </c>
      <c r="E247" s="123">
        <v>1.2024201977780304</v>
      </c>
      <c r="F247" s="84" t="s">
        <v>2385</v>
      </c>
      <c r="G247" s="84" t="b">
        <v>0</v>
      </c>
      <c r="H247" s="84" t="b">
        <v>0</v>
      </c>
      <c r="I247" s="84" t="b">
        <v>0</v>
      </c>
      <c r="J247" s="84" t="b">
        <v>0</v>
      </c>
      <c r="K247" s="84" t="b">
        <v>0</v>
      </c>
      <c r="L247" s="84" t="b">
        <v>0</v>
      </c>
    </row>
    <row r="248" spans="1:12" ht="15">
      <c r="A248" s="84" t="s">
        <v>2503</v>
      </c>
      <c r="B248" s="84" t="s">
        <v>3024</v>
      </c>
      <c r="C248" s="84">
        <v>2</v>
      </c>
      <c r="D248" s="123">
        <v>0.007136668651743414</v>
      </c>
      <c r="E248" s="123">
        <v>1.3273589343863303</v>
      </c>
      <c r="F248" s="84" t="s">
        <v>2385</v>
      </c>
      <c r="G248" s="84" t="b">
        <v>0</v>
      </c>
      <c r="H248" s="84" t="b">
        <v>0</v>
      </c>
      <c r="I248" s="84" t="b">
        <v>0</v>
      </c>
      <c r="J248" s="84" t="b">
        <v>0</v>
      </c>
      <c r="K248" s="84" t="b">
        <v>0</v>
      </c>
      <c r="L248" s="84" t="b">
        <v>0</v>
      </c>
    </row>
    <row r="249" spans="1:12" ht="15">
      <c r="A249" s="84" t="s">
        <v>3024</v>
      </c>
      <c r="B249" s="84" t="s">
        <v>2506</v>
      </c>
      <c r="C249" s="84">
        <v>2</v>
      </c>
      <c r="D249" s="123">
        <v>0.007136668651743414</v>
      </c>
      <c r="E249" s="123">
        <v>1.2024201977780304</v>
      </c>
      <c r="F249" s="84" t="s">
        <v>2385</v>
      </c>
      <c r="G249" s="84" t="b">
        <v>0</v>
      </c>
      <c r="H249" s="84" t="b">
        <v>0</v>
      </c>
      <c r="I249" s="84" t="b">
        <v>0</v>
      </c>
      <c r="J249" s="84" t="b">
        <v>0</v>
      </c>
      <c r="K249" s="84" t="b">
        <v>0</v>
      </c>
      <c r="L249" s="84" t="b">
        <v>0</v>
      </c>
    </row>
    <row r="250" spans="1:12" ht="15">
      <c r="A250" s="84" t="s">
        <v>2506</v>
      </c>
      <c r="B250" s="84" t="s">
        <v>368</v>
      </c>
      <c r="C250" s="84">
        <v>2</v>
      </c>
      <c r="D250" s="123">
        <v>0.007136668651743414</v>
      </c>
      <c r="E250" s="123">
        <v>1.2024201977780304</v>
      </c>
      <c r="F250" s="84" t="s">
        <v>2385</v>
      </c>
      <c r="G250" s="84" t="b">
        <v>0</v>
      </c>
      <c r="H250" s="84" t="b">
        <v>0</v>
      </c>
      <c r="I250" s="84" t="b">
        <v>0</v>
      </c>
      <c r="J250" s="84" t="b">
        <v>0</v>
      </c>
      <c r="K250" s="84" t="b">
        <v>0</v>
      </c>
      <c r="L250" s="84" t="b">
        <v>0</v>
      </c>
    </row>
    <row r="251" spans="1:12" ht="15">
      <c r="A251" s="84" t="s">
        <v>368</v>
      </c>
      <c r="B251" s="84" t="s">
        <v>2525</v>
      </c>
      <c r="C251" s="84">
        <v>2</v>
      </c>
      <c r="D251" s="123">
        <v>0.007136668651743414</v>
      </c>
      <c r="E251" s="123">
        <v>1.4522976709946303</v>
      </c>
      <c r="F251" s="84" t="s">
        <v>2385</v>
      </c>
      <c r="G251" s="84" t="b">
        <v>0</v>
      </c>
      <c r="H251" s="84" t="b">
        <v>0</v>
      </c>
      <c r="I251" s="84" t="b">
        <v>0</v>
      </c>
      <c r="J251" s="84" t="b">
        <v>0</v>
      </c>
      <c r="K251" s="84" t="b">
        <v>0</v>
      </c>
      <c r="L251" s="84" t="b">
        <v>0</v>
      </c>
    </row>
    <row r="252" spans="1:12" ht="15">
      <c r="A252" s="84" t="s">
        <v>2525</v>
      </c>
      <c r="B252" s="84" t="s">
        <v>367</v>
      </c>
      <c r="C252" s="84">
        <v>2</v>
      </c>
      <c r="D252" s="123">
        <v>0.007136668651743414</v>
      </c>
      <c r="E252" s="123">
        <v>1.4522976709946303</v>
      </c>
      <c r="F252" s="84" t="s">
        <v>2385</v>
      </c>
      <c r="G252" s="84" t="b">
        <v>0</v>
      </c>
      <c r="H252" s="84" t="b">
        <v>0</v>
      </c>
      <c r="I252" s="84" t="b">
        <v>0</v>
      </c>
      <c r="J252" s="84" t="b">
        <v>0</v>
      </c>
      <c r="K252" s="84" t="b">
        <v>0</v>
      </c>
      <c r="L252" s="84" t="b">
        <v>0</v>
      </c>
    </row>
    <row r="253" spans="1:12" ht="15">
      <c r="A253" s="84" t="s">
        <v>367</v>
      </c>
      <c r="B253" s="84" t="s">
        <v>3025</v>
      </c>
      <c r="C253" s="84">
        <v>2</v>
      </c>
      <c r="D253" s="123">
        <v>0.007136668651743414</v>
      </c>
      <c r="E253" s="123">
        <v>2.105510184769974</v>
      </c>
      <c r="F253" s="84" t="s">
        <v>2385</v>
      </c>
      <c r="G253" s="84" t="b">
        <v>0</v>
      </c>
      <c r="H253" s="84" t="b">
        <v>0</v>
      </c>
      <c r="I253" s="84" t="b">
        <v>0</v>
      </c>
      <c r="J253" s="84" t="b">
        <v>0</v>
      </c>
      <c r="K253" s="84" t="b">
        <v>0</v>
      </c>
      <c r="L253" s="84" t="b">
        <v>0</v>
      </c>
    </row>
    <row r="254" spans="1:12" ht="15">
      <c r="A254" s="84" t="s">
        <v>3025</v>
      </c>
      <c r="B254" s="84" t="s">
        <v>366</v>
      </c>
      <c r="C254" s="84">
        <v>2</v>
      </c>
      <c r="D254" s="123">
        <v>0.007136668651743414</v>
      </c>
      <c r="E254" s="123">
        <v>2.105510184769974</v>
      </c>
      <c r="F254" s="84" t="s">
        <v>2385</v>
      </c>
      <c r="G254" s="84" t="b">
        <v>0</v>
      </c>
      <c r="H254" s="84" t="b">
        <v>0</v>
      </c>
      <c r="I254" s="84" t="b">
        <v>0</v>
      </c>
      <c r="J254" s="84" t="b">
        <v>0</v>
      </c>
      <c r="K254" s="84" t="b">
        <v>0</v>
      </c>
      <c r="L254" s="84" t="b">
        <v>0</v>
      </c>
    </row>
    <row r="255" spans="1:12" ht="15">
      <c r="A255" s="84" t="s">
        <v>3084</v>
      </c>
      <c r="B255" s="84" t="s">
        <v>2524</v>
      </c>
      <c r="C255" s="84">
        <v>2</v>
      </c>
      <c r="D255" s="123">
        <v>0.009333967890166633</v>
      </c>
      <c r="E255" s="123">
        <v>1.3273589343863303</v>
      </c>
      <c r="F255" s="84" t="s">
        <v>2385</v>
      </c>
      <c r="G255" s="84" t="b">
        <v>0</v>
      </c>
      <c r="H255" s="84" t="b">
        <v>0</v>
      </c>
      <c r="I255" s="84" t="b">
        <v>0</v>
      </c>
      <c r="J255" s="84" t="b">
        <v>0</v>
      </c>
      <c r="K255" s="84" t="b">
        <v>0</v>
      </c>
      <c r="L255" s="84" t="b">
        <v>0</v>
      </c>
    </row>
    <row r="256" spans="1:12" ht="15">
      <c r="A256" s="84" t="s">
        <v>3056</v>
      </c>
      <c r="B256" s="84" t="s">
        <v>2510</v>
      </c>
      <c r="C256" s="84">
        <v>2</v>
      </c>
      <c r="D256" s="123">
        <v>0.007136668651743414</v>
      </c>
      <c r="E256" s="123">
        <v>2.105510184769974</v>
      </c>
      <c r="F256" s="84" t="s">
        <v>2385</v>
      </c>
      <c r="G256" s="84" t="b">
        <v>0</v>
      </c>
      <c r="H256" s="84" t="b">
        <v>0</v>
      </c>
      <c r="I256" s="84" t="b">
        <v>0</v>
      </c>
      <c r="J256" s="84" t="b">
        <v>0</v>
      </c>
      <c r="K256" s="84" t="b">
        <v>0</v>
      </c>
      <c r="L256" s="84" t="b">
        <v>0</v>
      </c>
    </row>
    <row r="257" spans="1:12" ht="15">
      <c r="A257" s="84" t="s">
        <v>2510</v>
      </c>
      <c r="B257" s="84" t="s">
        <v>3057</v>
      </c>
      <c r="C257" s="84">
        <v>2</v>
      </c>
      <c r="D257" s="123">
        <v>0.007136668651743414</v>
      </c>
      <c r="E257" s="123">
        <v>2.105510184769974</v>
      </c>
      <c r="F257" s="84" t="s">
        <v>2385</v>
      </c>
      <c r="G257" s="84" t="b">
        <v>0</v>
      </c>
      <c r="H257" s="84" t="b">
        <v>0</v>
      </c>
      <c r="I257" s="84" t="b">
        <v>0</v>
      </c>
      <c r="J257" s="84" t="b">
        <v>0</v>
      </c>
      <c r="K257" s="84" t="b">
        <v>0</v>
      </c>
      <c r="L257" s="84" t="b">
        <v>0</v>
      </c>
    </row>
    <row r="258" spans="1:12" ht="15">
      <c r="A258" s="84" t="s">
        <v>3057</v>
      </c>
      <c r="B258" s="84" t="s">
        <v>3058</v>
      </c>
      <c r="C258" s="84">
        <v>2</v>
      </c>
      <c r="D258" s="123">
        <v>0.007136668651743414</v>
      </c>
      <c r="E258" s="123">
        <v>2.105510184769974</v>
      </c>
      <c r="F258" s="84" t="s">
        <v>2385</v>
      </c>
      <c r="G258" s="84" t="b">
        <v>0</v>
      </c>
      <c r="H258" s="84" t="b">
        <v>0</v>
      </c>
      <c r="I258" s="84" t="b">
        <v>0</v>
      </c>
      <c r="J258" s="84" t="b">
        <v>1</v>
      </c>
      <c r="K258" s="84" t="b">
        <v>0</v>
      </c>
      <c r="L258" s="84" t="b">
        <v>0</v>
      </c>
    </row>
    <row r="259" spans="1:12" ht="15">
      <c r="A259" s="84" t="s">
        <v>3058</v>
      </c>
      <c r="B259" s="84" t="s">
        <v>3059</v>
      </c>
      <c r="C259" s="84">
        <v>2</v>
      </c>
      <c r="D259" s="123">
        <v>0.007136668651743414</v>
      </c>
      <c r="E259" s="123">
        <v>2.105510184769974</v>
      </c>
      <c r="F259" s="84" t="s">
        <v>2385</v>
      </c>
      <c r="G259" s="84" t="b">
        <v>1</v>
      </c>
      <c r="H259" s="84" t="b">
        <v>0</v>
      </c>
      <c r="I259" s="84" t="b">
        <v>0</v>
      </c>
      <c r="J259" s="84" t="b">
        <v>1</v>
      </c>
      <c r="K259" s="84" t="b">
        <v>0</v>
      </c>
      <c r="L259" s="84" t="b">
        <v>0</v>
      </c>
    </row>
    <row r="260" spans="1:12" ht="15">
      <c r="A260" s="84" t="s">
        <v>3059</v>
      </c>
      <c r="B260" s="84" t="s">
        <v>338</v>
      </c>
      <c r="C260" s="84">
        <v>2</v>
      </c>
      <c r="D260" s="123">
        <v>0.007136668651743414</v>
      </c>
      <c r="E260" s="123">
        <v>1.9294189257142926</v>
      </c>
      <c r="F260" s="84" t="s">
        <v>2385</v>
      </c>
      <c r="G260" s="84" t="b">
        <v>1</v>
      </c>
      <c r="H260" s="84" t="b">
        <v>0</v>
      </c>
      <c r="I260" s="84" t="b">
        <v>0</v>
      </c>
      <c r="J260" s="84" t="b">
        <v>0</v>
      </c>
      <c r="K260" s="84" t="b">
        <v>0</v>
      </c>
      <c r="L260" s="84" t="b">
        <v>0</v>
      </c>
    </row>
    <row r="261" spans="1:12" ht="15">
      <c r="A261" s="84" t="s">
        <v>338</v>
      </c>
      <c r="B261" s="84" t="s">
        <v>2983</v>
      </c>
      <c r="C261" s="84">
        <v>2</v>
      </c>
      <c r="D261" s="123">
        <v>0.007136668651743414</v>
      </c>
      <c r="E261" s="123">
        <v>1.4522976709946303</v>
      </c>
      <c r="F261" s="84" t="s">
        <v>2385</v>
      </c>
      <c r="G261" s="84" t="b">
        <v>0</v>
      </c>
      <c r="H261" s="84" t="b">
        <v>0</v>
      </c>
      <c r="I261" s="84" t="b">
        <v>0</v>
      </c>
      <c r="J261" s="84" t="b">
        <v>0</v>
      </c>
      <c r="K261" s="84" t="b">
        <v>0</v>
      </c>
      <c r="L261" s="84" t="b">
        <v>0</v>
      </c>
    </row>
    <row r="262" spans="1:12" ht="15">
      <c r="A262" s="84" t="s">
        <v>2983</v>
      </c>
      <c r="B262" s="84" t="s">
        <v>3060</v>
      </c>
      <c r="C262" s="84">
        <v>2</v>
      </c>
      <c r="D262" s="123">
        <v>0.007136668651743414</v>
      </c>
      <c r="E262" s="123">
        <v>1.6283889300503116</v>
      </c>
      <c r="F262" s="84" t="s">
        <v>2385</v>
      </c>
      <c r="G262" s="84" t="b">
        <v>0</v>
      </c>
      <c r="H262" s="84" t="b">
        <v>0</v>
      </c>
      <c r="I262" s="84" t="b">
        <v>0</v>
      </c>
      <c r="J262" s="84" t="b">
        <v>0</v>
      </c>
      <c r="K262" s="84" t="b">
        <v>0</v>
      </c>
      <c r="L262" s="84" t="b">
        <v>0</v>
      </c>
    </row>
    <row r="263" spans="1:12" ht="15">
      <c r="A263" s="84" t="s">
        <v>3060</v>
      </c>
      <c r="B263" s="84" t="s">
        <v>3061</v>
      </c>
      <c r="C263" s="84">
        <v>2</v>
      </c>
      <c r="D263" s="123">
        <v>0.007136668651743414</v>
      </c>
      <c r="E263" s="123">
        <v>2.105510184769974</v>
      </c>
      <c r="F263" s="84" t="s">
        <v>2385</v>
      </c>
      <c r="G263" s="84" t="b">
        <v>0</v>
      </c>
      <c r="H263" s="84" t="b">
        <v>0</v>
      </c>
      <c r="I263" s="84" t="b">
        <v>0</v>
      </c>
      <c r="J263" s="84" t="b">
        <v>0</v>
      </c>
      <c r="K263" s="84" t="b">
        <v>0</v>
      </c>
      <c r="L263" s="84" t="b">
        <v>0</v>
      </c>
    </row>
    <row r="264" spans="1:12" ht="15">
      <c r="A264" s="84" t="s">
        <v>3061</v>
      </c>
      <c r="B264" s="84" t="s">
        <v>3026</v>
      </c>
      <c r="C264" s="84">
        <v>2</v>
      </c>
      <c r="D264" s="123">
        <v>0.007136668651743414</v>
      </c>
      <c r="E264" s="123">
        <v>2.105510184769974</v>
      </c>
      <c r="F264" s="84" t="s">
        <v>2385</v>
      </c>
      <c r="G264" s="84" t="b">
        <v>0</v>
      </c>
      <c r="H264" s="84" t="b">
        <v>0</v>
      </c>
      <c r="I264" s="84" t="b">
        <v>0</v>
      </c>
      <c r="J264" s="84" t="b">
        <v>0</v>
      </c>
      <c r="K264" s="84" t="b">
        <v>0</v>
      </c>
      <c r="L264" s="84" t="b">
        <v>0</v>
      </c>
    </row>
    <row r="265" spans="1:12" ht="15">
      <c r="A265" s="84" t="s">
        <v>3026</v>
      </c>
      <c r="B265" s="84" t="s">
        <v>2983</v>
      </c>
      <c r="C265" s="84">
        <v>2</v>
      </c>
      <c r="D265" s="123">
        <v>0.007136668651743414</v>
      </c>
      <c r="E265" s="123">
        <v>1.4522976709946303</v>
      </c>
      <c r="F265" s="84" t="s">
        <v>2385</v>
      </c>
      <c r="G265" s="84" t="b">
        <v>0</v>
      </c>
      <c r="H265" s="84" t="b">
        <v>0</v>
      </c>
      <c r="I265" s="84" t="b">
        <v>0</v>
      </c>
      <c r="J265" s="84" t="b">
        <v>0</v>
      </c>
      <c r="K265" s="84" t="b">
        <v>0</v>
      </c>
      <c r="L265" s="84" t="b">
        <v>0</v>
      </c>
    </row>
    <row r="266" spans="1:12" ht="15">
      <c r="A266" s="84" t="s">
        <v>2983</v>
      </c>
      <c r="B266" s="84" t="s">
        <v>3062</v>
      </c>
      <c r="C266" s="84">
        <v>2</v>
      </c>
      <c r="D266" s="123">
        <v>0.007136668651743414</v>
      </c>
      <c r="E266" s="123">
        <v>1.6283889300503116</v>
      </c>
      <c r="F266" s="84" t="s">
        <v>2385</v>
      </c>
      <c r="G266" s="84" t="b">
        <v>0</v>
      </c>
      <c r="H266" s="84" t="b">
        <v>0</v>
      </c>
      <c r="I266" s="84" t="b">
        <v>0</v>
      </c>
      <c r="J266" s="84" t="b">
        <v>0</v>
      </c>
      <c r="K266" s="84" t="b">
        <v>0</v>
      </c>
      <c r="L266" s="84" t="b">
        <v>0</v>
      </c>
    </row>
    <row r="267" spans="1:12" ht="15">
      <c r="A267" s="84" t="s">
        <v>3062</v>
      </c>
      <c r="B267" s="84" t="s">
        <v>3063</v>
      </c>
      <c r="C267" s="84">
        <v>2</v>
      </c>
      <c r="D267" s="123">
        <v>0.007136668651743414</v>
      </c>
      <c r="E267" s="123">
        <v>2.105510184769974</v>
      </c>
      <c r="F267" s="84" t="s">
        <v>2385</v>
      </c>
      <c r="G267" s="84" t="b">
        <v>0</v>
      </c>
      <c r="H267" s="84" t="b">
        <v>0</v>
      </c>
      <c r="I267" s="84" t="b">
        <v>0</v>
      </c>
      <c r="J267" s="84" t="b">
        <v>0</v>
      </c>
      <c r="K267" s="84" t="b">
        <v>0</v>
      </c>
      <c r="L267" s="84" t="b">
        <v>0</v>
      </c>
    </row>
    <row r="268" spans="1:12" ht="15">
      <c r="A268" s="84" t="s">
        <v>3063</v>
      </c>
      <c r="B268" s="84" t="s">
        <v>3064</v>
      </c>
      <c r="C268" s="84">
        <v>2</v>
      </c>
      <c r="D268" s="123">
        <v>0.007136668651743414</v>
      </c>
      <c r="E268" s="123">
        <v>2.105510184769974</v>
      </c>
      <c r="F268" s="84" t="s">
        <v>2385</v>
      </c>
      <c r="G268" s="84" t="b">
        <v>0</v>
      </c>
      <c r="H268" s="84" t="b">
        <v>0</v>
      </c>
      <c r="I268" s="84" t="b">
        <v>0</v>
      </c>
      <c r="J268" s="84" t="b">
        <v>0</v>
      </c>
      <c r="K268" s="84" t="b">
        <v>0</v>
      </c>
      <c r="L268" s="84" t="b">
        <v>0</v>
      </c>
    </row>
    <row r="269" spans="1:12" ht="15">
      <c r="A269" s="84" t="s">
        <v>3064</v>
      </c>
      <c r="B269" s="84" t="s">
        <v>3027</v>
      </c>
      <c r="C269" s="84">
        <v>2</v>
      </c>
      <c r="D269" s="123">
        <v>0.007136668651743414</v>
      </c>
      <c r="E269" s="123">
        <v>1.9294189257142926</v>
      </c>
      <c r="F269" s="84" t="s">
        <v>2385</v>
      </c>
      <c r="G269" s="84" t="b">
        <v>0</v>
      </c>
      <c r="H269" s="84" t="b">
        <v>0</v>
      </c>
      <c r="I269" s="84" t="b">
        <v>0</v>
      </c>
      <c r="J269" s="84" t="b">
        <v>0</v>
      </c>
      <c r="K269" s="84" t="b">
        <v>0</v>
      </c>
      <c r="L269" s="84" t="b">
        <v>0</v>
      </c>
    </row>
    <row r="270" spans="1:12" ht="15">
      <c r="A270" s="84" t="s">
        <v>2532</v>
      </c>
      <c r="B270" s="84" t="s">
        <v>2533</v>
      </c>
      <c r="C270" s="84">
        <v>9</v>
      </c>
      <c r="D270" s="123">
        <v>0.002167460079189875</v>
      </c>
      <c r="E270" s="123">
        <v>1.301029995663981</v>
      </c>
      <c r="F270" s="84" t="s">
        <v>2386</v>
      </c>
      <c r="G270" s="84" t="b">
        <v>0</v>
      </c>
      <c r="H270" s="84" t="b">
        <v>0</v>
      </c>
      <c r="I270" s="84" t="b">
        <v>0</v>
      </c>
      <c r="J270" s="84" t="b">
        <v>0</v>
      </c>
      <c r="K270" s="84" t="b">
        <v>0</v>
      </c>
      <c r="L270" s="84" t="b">
        <v>0</v>
      </c>
    </row>
    <row r="271" spans="1:12" ht="15">
      <c r="A271" s="84" t="s">
        <v>2533</v>
      </c>
      <c r="B271" s="84" t="s">
        <v>2534</v>
      </c>
      <c r="C271" s="84">
        <v>9</v>
      </c>
      <c r="D271" s="123">
        <v>0.002167460079189875</v>
      </c>
      <c r="E271" s="123">
        <v>1.301029995663981</v>
      </c>
      <c r="F271" s="84" t="s">
        <v>2386</v>
      </c>
      <c r="G271" s="84" t="b">
        <v>0</v>
      </c>
      <c r="H271" s="84" t="b">
        <v>0</v>
      </c>
      <c r="I271" s="84" t="b">
        <v>0</v>
      </c>
      <c r="J271" s="84" t="b">
        <v>0</v>
      </c>
      <c r="K271" s="84" t="b">
        <v>0</v>
      </c>
      <c r="L271" s="84" t="b">
        <v>0</v>
      </c>
    </row>
    <row r="272" spans="1:12" ht="15">
      <c r="A272" s="84" t="s">
        <v>2534</v>
      </c>
      <c r="B272" s="84" t="s">
        <v>2503</v>
      </c>
      <c r="C272" s="84">
        <v>9</v>
      </c>
      <c r="D272" s="123">
        <v>0.002167460079189875</v>
      </c>
      <c r="E272" s="123">
        <v>1.255272505103306</v>
      </c>
      <c r="F272" s="84" t="s">
        <v>2386</v>
      </c>
      <c r="G272" s="84" t="b">
        <v>0</v>
      </c>
      <c r="H272" s="84" t="b">
        <v>0</v>
      </c>
      <c r="I272" s="84" t="b">
        <v>0</v>
      </c>
      <c r="J272" s="84" t="b">
        <v>0</v>
      </c>
      <c r="K272" s="84" t="b">
        <v>0</v>
      </c>
      <c r="L272" s="84" t="b">
        <v>0</v>
      </c>
    </row>
    <row r="273" spans="1:12" ht="15">
      <c r="A273" s="84" t="s">
        <v>2503</v>
      </c>
      <c r="B273" s="84" t="s">
        <v>2535</v>
      </c>
      <c r="C273" s="84">
        <v>8</v>
      </c>
      <c r="D273" s="123">
        <v>0.0040804216003392174</v>
      </c>
      <c r="E273" s="123">
        <v>1.3010299956639813</v>
      </c>
      <c r="F273" s="84" t="s">
        <v>2386</v>
      </c>
      <c r="G273" s="84" t="b">
        <v>0</v>
      </c>
      <c r="H273" s="84" t="b">
        <v>0</v>
      </c>
      <c r="I273" s="84" t="b">
        <v>0</v>
      </c>
      <c r="J273" s="84" t="b">
        <v>0</v>
      </c>
      <c r="K273" s="84" t="b">
        <v>0</v>
      </c>
      <c r="L273" s="84" t="b">
        <v>0</v>
      </c>
    </row>
    <row r="274" spans="1:12" ht="15">
      <c r="A274" s="84" t="s">
        <v>2535</v>
      </c>
      <c r="B274" s="84" t="s">
        <v>2540</v>
      </c>
      <c r="C274" s="84">
        <v>5</v>
      </c>
      <c r="D274" s="123">
        <v>0.0079218419911574</v>
      </c>
      <c r="E274" s="123">
        <v>1.5563025007672873</v>
      </c>
      <c r="F274" s="84" t="s">
        <v>2386</v>
      </c>
      <c r="G274" s="84" t="b">
        <v>0</v>
      </c>
      <c r="H274" s="84" t="b">
        <v>0</v>
      </c>
      <c r="I274" s="84" t="b">
        <v>0</v>
      </c>
      <c r="J274" s="84" t="b">
        <v>0</v>
      </c>
      <c r="K274" s="84" t="b">
        <v>0</v>
      </c>
      <c r="L274" s="84" t="b">
        <v>0</v>
      </c>
    </row>
    <row r="275" spans="1:12" ht="15">
      <c r="A275" s="84" t="s">
        <v>2540</v>
      </c>
      <c r="B275" s="84" t="s">
        <v>3008</v>
      </c>
      <c r="C275" s="84">
        <v>5</v>
      </c>
      <c r="D275" s="123">
        <v>0.0079218419911574</v>
      </c>
      <c r="E275" s="123">
        <v>1.5563025007672873</v>
      </c>
      <c r="F275" s="84" t="s">
        <v>2386</v>
      </c>
      <c r="G275" s="84" t="b">
        <v>0</v>
      </c>
      <c r="H275" s="84" t="b">
        <v>0</v>
      </c>
      <c r="I275" s="84" t="b">
        <v>0</v>
      </c>
      <c r="J275" s="84" t="b">
        <v>0</v>
      </c>
      <c r="K275" s="84" t="b">
        <v>0</v>
      </c>
      <c r="L275" s="84" t="b">
        <v>0</v>
      </c>
    </row>
    <row r="276" spans="1:12" ht="15">
      <c r="A276" s="84" t="s">
        <v>3008</v>
      </c>
      <c r="B276" s="84" t="s">
        <v>3009</v>
      </c>
      <c r="C276" s="84">
        <v>5</v>
      </c>
      <c r="D276" s="123">
        <v>0.0079218419911574</v>
      </c>
      <c r="E276" s="123">
        <v>1.5563025007672873</v>
      </c>
      <c r="F276" s="84" t="s">
        <v>2386</v>
      </c>
      <c r="G276" s="84" t="b">
        <v>0</v>
      </c>
      <c r="H276" s="84" t="b">
        <v>0</v>
      </c>
      <c r="I276" s="84" t="b">
        <v>0</v>
      </c>
      <c r="J276" s="84" t="b">
        <v>0</v>
      </c>
      <c r="K276" s="84" t="b">
        <v>0</v>
      </c>
      <c r="L276" s="84" t="b">
        <v>0</v>
      </c>
    </row>
    <row r="277" spans="1:12" ht="15">
      <c r="A277" s="84" t="s">
        <v>2539</v>
      </c>
      <c r="B277" s="84" t="s">
        <v>2537</v>
      </c>
      <c r="C277" s="84">
        <v>4</v>
      </c>
      <c r="D277" s="123">
        <v>0.008377684393095528</v>
      </c>
      <c r="E277" s="123">
        <v>1.3802112417116061</v>
      </c>
      <c r="F277" s="84" t="s">
        <v>2386</v>
      </c>
      <c r="G277" s="84" t="b">
        <v>0</v>
      </c>
      <c r="H277" s="84" t="b">
        <v>0</v>
      </c>
      <c r="I277" s="84" t="b">
        <v>0</v>
      </c>
      <c r="J277" s="84" t="b">
        <v>0</v>
      </c>
      <c r="K277" s="84" t="b">
        <v>0</v>
      </c>
      <c r="L277" s="84" t="b">
        <v>0</v>
      </c>
    </row>
    <row r="278" spans="1:12" ht="15">
      <c r="A278" s="84" t="s">
        <v>2538</v>
      </c>
      <c r="B278" s="84" t="s">
        <v>3007</v>
      </c>
      <c r="C278" s="84">
        <v>3</v>
      </c>
      <c r="D278" s="123">
        <v>0.00825598018863691</v>
      </c>
      <c r="E278" s="123">
        <v>1.4313637641589874</v>
      </c>
      <c r="F278" s="84" t="s">
        <v>2386</v>
      </c>
      <c r="G278" s="84" t="b">
        <v>0</v>
      </c>
      <c r="H278" s="84" t="b">
        <v>0</v>
      </c>
      <c r="I278" s="84" t="b">
        <v>0</v>
      </c>
      <c r="J278" s="84" t="b">
        <v>1</v>
      </c>
      <c r="K278" s="84" t="b">
        <v>0</v>
      </c>
      <c r="L278" s="84" t="b">
        <v>0</v>
      </c>
    </row>
    <row r="279" spans="1:12" ht="15">
      <c r="A279" s="84" t="s">
        <v>2537</v>
      </c>
      <c r="B279" s="84" t="s">
        <v>2536</v>
      </c>
      <c r="C279" s="84">
        <v>3</v>
      </c>
      <c r="D279" s="123">
        <v>0.00825598018863691</v>
      </c>
      <c r="E279" s="123">
        <v>1.109144469425068</v>
      </c>
      <c r="F279" s="84" t="s">
        <v>2386</v>
      </c>
      <c r="G279" s="84" t="b">
        <v>0</v>
      </c>
      <c r="H279" s="84" t="b">
        <v>0</v>
      </c>
      <c r="I279" s="84" t="b">
        <v>0</v>
      </c>
      <c r="J279" s="84" t="b">
        <v>0</v>
      </c>
      <c r="K279" s="84" t="b">
        <v>0</v>
      </c>
      <c r="L279" s="84" t="b">
        <v>0</v>
      </c>
    </row>
    <row r="280" spans="1:12" ht="15">
      <c r="A280" s="84" t="s">
        <v>3007</v>
      </c>
      <c r="B280" s="84" t="s">
        <v>2539</v>
      </c>
      <c r="C280" s="84">
        <v>2</v>
      </c>
      <c r="D280" s="123">
        <v>0.007357578993010725</v>
      </c>
      <c r="E280" s="123">
        <v>1.255272505103306</v>
      </c>
      <c r="F280" s="84" t="s">
        <v>2386</v>
      </c>
      <c r="G280" s="84" t="b">
        <v>1</v>
      </c>
      <c r="H280" s="84" t="b">
        <v>0</v>
      </c>
      <c r="I280" s="84" t="b">
        <v>0</v>
      </c>
      <c r="J280" s="84" t="b">
        <v>0</v>
      </c>
      <c r="K280" s="84" t="b">
        <v>0</v>
      </c>
      <c r="L280" s="84" t="b">
        <v>0</v>
      </c>
    </row>
    <row r="281" spans="1:12" ht="15">
      <c r="A281" s="84" t="s">
        <v>3131</v>
      </c>
      <c r="B281" s="84" t="s">
        <v>2532</v>
      </c>
      <c r="C281" s="84">
        <v>2</v>
      </c>
      <c r="D281" s="123">
        <v>0.007357578993010725</v>
      </c>
      <c r="E281" s="123">
        <v>1.3010299956639813</v>
      </c>
      <c r="F281" s="84" t="s">
        <v>2386</v>
      </c>
      <c r="G281" s="84" t="b">
        <v>0</v>
      </c>
      <c r="H281" s="84" t="b">
        <v>0</v>
      </c>
      <c r="I281" s="84" t="b">
        <v>0</v>
      </c>
      <c r="J281" s="84" t="b">
        <v>0</v>
      </c>
      <c r="K281" s="84" t="b">
        <v>0</v>
      </c>
      <c r="L281" s="84" t="b">
        <v>0</v>
      </c>
    </row>
    <row r="282" spans="1:12" ht="15">
      <c r="A282" s="84" t="s">
        <v>3009</v>
      </c>
      <c r="B282" s="84" t="s">
        <v>2536</v>
      </c>
      <c r="C282" s="84">
        <v>2</v>
      </c>
      <c r="D282" s="123">
        <v>0.007357578993010725</v>
      </c>
      <c r="E282" s="123">
        <v>1.4101744650890493</v>
      </c>
      <c r="F282" s="84" t="s">
        <v>2386</v>
      </c>
      <c r="G282" s="84" t="b">
        <v>0</v>
      </c>
      <c r="H282" s="84" t="b">
        <v>0</v>
      </c>
      <c r="I282" s="84" t="b">
        <v>0</v>
      </c>
      <c r="J282" s="84" t="b">
        <v>0</v>
      </c>
      <c r="K282" s="84" t="b">
        <v>0</v>
      </c>
      <c r="L282" s="84" t="b">
        <v>0</v>
      </c>
    </row>
    <row r="283" spans="1:12" ht="15">
      <c r="A283" s="84" t="s">
        <v>3129</v>
      </c>
      <c r="B283" s="84" t="s">
        <v>2982</v>
      </c>
      <c r="C283" s="84">
        <v>2</v>
      </c>
      <c r="D283" s="123">
        <v>0.007357578993010725</v>
      </c>
      <c r="E283" s="123">
        <v>1.954242509439325</v>
      </c>
      <c r="F283" s="84" t="s">
        <v>2386</v>
      </c>
      <c r="G283" s="84" t="b">
        <v>0</v>
      </c>
      <c r="H283" s="84" t="b">
        <v>0</v>
      </c>
      <c r="I283" s="84" t="b">
        <v>0</v>
      </c>
      <c r="J283" s="84" t="b">
        <v>0</v>
      </c>
      <c r="K283" s="84" t="b">
        <v>0</v>
      </c>
      <c r="L283" s="84" t="b">
        <v>0</v>
      </c>
    </row>
    <row r="284" spans="1:12" ht="15">
      <c r="A284" s="84" t="s">
        <v>338</v>
      </c>
      <c r="B284" s="84" t="s">
        <v>2503</v>
      </c>
      <c r="C284" s="84">
        <v>6</v>
      </c>
      <c r="D284" s="123">
        <v>0.01698354393667359</v>
      </c>
      <c r="E284" s="123">
        <v>0.696481203932324</v>
      </c>
      <c r="F284" s="84" t="s">
        <v>2387</v>
      </c>
      <c r="G284" s="84" t="b">
        <v>0</v>
      </c>
      <c r="H284" s="84" t="b">
        <v>0</v>
      </c>
      <c r="I284" s="84" t="b">
        <v>0</v>
      </c>
      <c r="J284" s="84" t="b">
        <v>0</v>
      </c>
      <c r="K284" s="84" t="b">
        <v>0</v>
      </c>
      <c r="L284" s="84" t="b">
        <v>0</v>
      </c>
    </row>
    <row r="285" spans="1:12" ht="15">
      <c r="A285" s="84" t="s">
        <v>2508</v>
      </c>
      <c r="B285" s="84" t="s">
        <v>2990</v>
      </c>
      <c r="C285" s="84">
        <v>2</v>
      </c>
      <c r="D285" s="123">
        <v>0.013001508307911644</v>
      </c>
      <c r="E285" s="123">
        <v>1.587336734507256</v>
      </c>
      <c r="F285" s="84" t="s">
        <v>2387</v>
      </c>
      <c r="G285" s="84" t="b">
        <v>0</v>
      </c>
      <c r="H285" s="84" t="b">
        <v>0</v>
      </c>
      <c r="I285" s="84" t="b">
        <v>0</v>
      </c>
      <c r="J285" s="84" t="b">
        <v>0</v>
      </c>
      <c r="K285" s="84" t="b">
        <v>0</v>
      </c>
      <c r="L285" s="84" t="b">
        <v>0</v>
      </c>
    </row>
    <row r="286" spans="1:12" ht="15">
      <c r="A286" s="84" t="s">
        <v>2520</v>
      </c>
      <c r="B286" s="84" t="s">
        <v>338</v>
      </c>
      <c r="C286" s="84">
        <v>2</v>
      </c>
      <c r="D286" s="123">
        <v>0.013001508307911644</v>
      </c>
      <c r="E286" s="123">
        <v>1.0644579892269184</v>
      </c>
      <c r="F286" s="84" t="s">
        <v>2387</v>
      </c>
      <c r="G286" s="84" t="b">
        <v>0</v>
      </c>
      <c r="H286" s="84" t="b">
        <v>0</v>
      </c>
      <c r="I286" s="84" t="b">
        <v>0</v>
      </c>
      <c r="J286" s="84" t="b">
        <v>0</v>
      </c>
      <c r="K286" s="84" t="b">
        <v>0</v>
      </c>
      <c r="L286" s="84" t="b">
        <v>0</v>
      </c>
    </row>
    <row r="287" spans="1:12" ht="15">
      <c r="A287" s="84" t="s">
        <v>2503</v>
      </c>
      <c r="B287" s="84" t="s">
        <v>2505</v>
      </c>
      <c r="C287" s="84">
        <v>2</v>
      </c>
      <c r="D287" s="123">
        <v>0.013001508307911644</v>
      </c>
      <c r="E287" s="123">
        <v>0.6172999578846992</v>
      </c>
      <c r="F287" s="84" t="s">
        <v>2387</v>
      </c>
      <c r="G287" s="84" t="b">
        <v>0</v>
      </c>
      <c r="H287" s="84" t="b">
        <v>0</v>
      </c>
      <c r="I287" s="84" t="b">
        <v>0</v>
      </c>
      <c r="J287" s="84" t="b">
        <v>0</v>
      </c>
      <c r="K287" s="84" t="b">
        <v>0</v>
      </c>
      <c r="L287" s="84" t="b">
        <v>0</v>
      </c>
    </row>
    <row r="288" spans="1:12" ht="15">
      <c r="A288" s="84" t="s">
        <v>2503</v>
      </c>
      <c r="B288" s="84" t="s">
        <v>3100</v>
      </c>
      <c r="C288" s="84">
        <v>2</v>
      </c>
      <c r="D288" s="123">
        <v>0.013001508307911644</v>
      </c>
      <c r="E288" s="123">
        <v>1.2193599492126617</v>
      </c>
      <c r="F288" s="84" t="s">
        <v>2387</v>
      </c>
      <c r="G288" s="84" t="b">
        <v>0</v>
      </c>
      <c r="H288" s="84" t="b">
        <v>0</v>
      </c>
      <c r="I288" s="84" t="b">
        <v>0</v>
      </c>
      <c r="J288" s="84" t="b">
        <v>0</v>
      </c>
      <c r="K288" s="84" t="b">
        <v>0</v>
      </c>
      <c r="L288" s="84" t="b">
        <v>0</v>
      </c>
    </row>
    <row r="289" spans="1:12" ht="15">
      <c r="A289" s="84" t="s">
        <v>2543</v>
      </c>
      <c r="B289" s="84" t="s">
        <v>2505</v>
      </c>
      <c r="C289" s="84">
        <v>2</v>
      </c>
      <c r="D289" s="123">
        <v>0.013001508307911644</v>
      </c>
      <c r="E289" s="123">
        <v>0.9852767431792936</v>
      </c>
      <c r="F289" s="84" t="s">
        <v>2387</v>
      </c>
      <c r="G289" s="84" t="b">
        <v>1</v>
      </c>
      <c r="H289" s="84" t="b">
        <v>0</v>
      </c>
      <c r="I289" s="84" t="b">
        <v>0</v>
      </c>
      <c r="J289" s="84" t="b">
        <v>0</v>
      </c>
      <c r="K289" s="84" t="b">
        <v>0</v>
      </c>
      <c r="L289" s="84" t="b">
        <v>0</v>
      </c>
    </row>
    <row r="290" spans="1:12" ht="15">
      <c r="A290" s="84" t="s">
        <v>2505</v>
      </c>
      <c r="B290" s="84" t="s">
        <v>2503</v>
      </c>
      <c r="C290" s="84">
        <v>2</v>
      </c>
      <c r="D290" s="123">
        <v>0.013001508307911644</v>
      </c>
      <c r="E290" s="123">
        <v>0.6172999578846992</v>
      </c>
      <c r="F290" s="84" t="s">
        <v>2387</v>
      </c>
      <c r="G290" s="84" t="b">
        <v>0</v>
      </c>
      <c r="H290" s="84" t="b">
        <v>0</v>
      </c>
      <c r="I290" s="84" t="b">
        <v>0</v>
      </c>
      <c r="J290" s="84" t="b">
        <v>0</v>
      </c>
      <c r="K290" s="84" t="b">
        <v>0</v>
      </c>
      <c r="L290" s="84" t="b">
        <v>0</v>
      </c>
    </row>
    <row r="291" spans="1:12" ht="15">
      <c r="A291" s="84" t="s">
        <v>2548</v>
      </c>
      <c r="B291" s="84" t="s">
        <v>338</v>
      </c>
      <c r="C291" s="84">
        <v>4</v>
      </c>
      <c r="D291" s="123">
        <v>0.010022187574692554</v>
      </c>
      <c r="E291" s="123">
        <v>1.1760912590556813</v>
      </c>
      <c r="F291" s="84" t="s">
        <v>2388</v>
      </c>
      <c r="G291" s="84" t="b">
        <v>0</v>
      </c>
      <c r="H291" s="84" t="b">
        <v>0</v>
      </c>
      <c r="I291" s="84" t="b">
        <v>0</v>
      </c>
      <c r="J291" s="84" t="b">
        <v>0</v>
      </c>
      <c r="K291" s="84" t="b">
        <v>0</v>
      </c>
      <c r="L291" s="84" t="b">
        <v>0</v>
      </c>
    </row>
    <row r="292" spans="1:12" ht="15">
      <c r="A292" s="84" t="s">
        <v>338</v>
      </c>
      <c r="B292" s="84" t="s">
        <v>2549</v>
      </c>
      <c r="C292" s="84">
        <v>4</v>
      </c>
      <c r="D292" s="123">
        <v>0.010022187574692554</v>
      </c>
      <c r="E292" s="123">
        <v>1.255272505103306</v>
      </c>
      <c r="F292" s="84" t="s">
        <v>2388</v>
      </c>
      <c r="G292" s="84" t="b">
        <v>0</v>
      </c>
      <c r="H292" s="84" t="b">
        <v>0</v>
      </c>
      <c r="I292" s="84" t="b">
        <v>0</v>
      </c>
      <c r="J292" s="84" t="b">
        <v>0</v>
      </c>
      <c r="K292" s="84" t="b">
        <v>0</v>
      </c>
      <c r="L292" s="84" t="b">
        <v>0</v>
      </c>
    </row>
    <row r="293" spans="1:12" ht="15">
      <c r="A293" s="84" t="s">
        <v>2549</v>
      </c>
      <c r="B293" s="84" t="s">
        <v>2550</v>
      </c>
      <c r="C293" s="84">
        <v>4</v>
      </c>
      <c r="D293" s="123">
        <v>0.010022187574692554</v>
      </c>
      <c r="E293" s="123">
        <v>1.3521825181113625</v>
      </c>
      <c r="F293" s="84" t="s">
        <v>2388</v>
      </c>
      <c r="G293" s="84" t="b">
        <v>0</v>
      </c>
      <c r="H293" s="84" t="b">
        <v>0</v>
      </c>
      <c r="I293" s="84" t="b">
        <v>0</v>
      </c>
      <c r="J293" s="84" t="b">
        <v>0</v>
      </c>
      <c r="K293" s="84" t="b">
        <v>0</v>
      </c>
      <c r="L293" s="84" t="b">
        <v>0</v>
      </c>
    </row>
    <row r="294" spans="1:12" ht="15">
      <c r="A294" s="84" t="s">
        <v>2550</v>
      </c>
      <c r="B294" s="84" t="s">
        <v>2517</v>
      </c>
      <c r="C294" s="84">
        <v>4</v>
      </c>
      <c r="D294" s="123">
        <v>0.010022187574692554</v>
      </c>
      <c r="E294" s="123">
        <v>1.3521825181113625</v>
      </c>
      <c r="F294" s="84" t="s">
        <v>2388</v>
      </c>
      <c r="G294" s="84" t="b">
        <v>0</v>
      </c>
      <c r="H294" s="84" t="b">
        <v>0</v>
      </c>
      <c r="I294" s="84" t="b">
        <v>0</v>
      </c>
      <c r="J294" s="84" t="b">
        <v>0</v>
      </c>
      <c r="K294" s="84" t="b">
        <v>0</v>
      </c>
      <c r="L294" s="84" t="b">
        <v>0</v>
      </c>
    </row>
    <row r="295" spans="1:12" ht="15">
      <c r="A295" s="84" t="s">
        <v>2517</v>
      </c>
      <c r="B295" s="84" t="s">
        <v>2551</v>
      </c>
      <c r="C295" s="84">
        <v>4</v>
      </c>
      <c r="D295" s="123">
        <v>0.010022187574692554</v>
      </c>
      <c r="E295" s="123">
        <v>1.3521825181113625</v>
      </c>
      <c r="F295" s="84" t="s">
        <v>2388</v>
      </c>
      <c r="G295" s="84" t="b">
        <v>0</v>
      </c>
      <c r="H295" s="84" t="b">
        <v>0</v>
      </c>
      <c r="I295" s="84" t="b">
        <v>0</v>
      </c>
      <c r="J295" s="84" t="b">
        <v>0</v>
      </c>
      <c r="K295" s="84" t="b">
        <v>0</v>
      </c>
      <c r="L295" s="84" t="b">
        <v>0</v>
      </c>
    </row>
    <row r="296" spans="1:12" ht="15">
      <c r="A296" s="84" t="s">
        <v>2551</v>
      </c>
      <c r="B296" s="84" t="s">
        <v>2552</v>
      </c>
      <c r="C296" s="84">
        <v>4</v>
      </c>
      <c r="D296" s="123">
        <v>0.010022187574692554</v>
      </c>
      <c r="E296" s="123">
        <v>1.3521825181113625</v>
      </c>
      <c r="F296" s="84" t="s">
        <v>2388</v>
      </c>
      <c r="G296" s="84" t="b">
        <v>0</v>
      </c>
      <c r="H296" s="84" t="b">
        <v>0</v>
      </c>
      <c r="I296" s="84" t="b">
        <v>0</v>
      </c>
      <c r="J296" s="84" t="b">
        <v>1</v>
      </c>
      <c r="K296" s="84" t="b">
        <v>0</v>
      </c>
      <c r="L296" s="84" t="b">
        <v>0</v>
      </c>
    </row>
    <row r="297" spans="1:12" ht="15">
      <c r="A297" s="84" t="s">
        <v>2552</v>
      </c>
      <c r="B297" s="84" t="s">
        <v>360</v>
      </c>
      <c r="C297" s="84">
        <v>4</v>
      </c>
      <c r="D297" s="123">
        <v>0.010022187574692554</v>
      </c>
      <c r="E297" s="123">
        <v>1.3521825181113625</v>
      </c>
      <c r="F297" s="84" t="s">
        <v>2388</v>
      </c>
      <c r="G297" s="84" t="b">
        <v>1</v>
      </c>
      <c r="H297" s="84" t="b">
        <v>0</v>
      </c>
      <c r="I297" s="84" t="b">
        <v>0</v>
      </c>
      <c r="J297" s="84" t="b">
        <v>0</v>
      </c>
      <c r="K297" s="84" t="b">
        <v>0</v>
      </c>
      <c r="L297" s="84" t="b">
        <v>0</v>
      </c>
    </row>
    <row r="298" spans="1:12" ht="15">
      <c r="A298" s="84" t="s">
        <v>360</v>
      </c>
      <c r="B298" s="84" t="s">
        <v>359</v>
      </c>
      <c r="C298" s="84">
        <v>4</v>
      </c>
      <c r="D298" s="123">
        <v>0.010022187574692554</v>
      </c>
      <c r="E298" s="123">
        <v>1.3521825181113625</v>
      </c>
      <c r="F298" s="84" t="s">
        <v>2388</v>
      </c>
      <c r="G298" s="84" t="b">
        <v>0</v>
      </c>
      <c r="H298" s="84" t="b">
        <v>0</v>
      </c>
      <c r="I298" s="84" t="b">
        <v>0</v>
      </c>
      <c r="J298" s="84" t="b">
        <v>0</v>
      </c>
      <c r="K298" s="84" t="b">
        <v>0</v>
      </c>
      <c r="L298" s="84" t="b">
        <v>0</v>
      </c>
    </row>
    <row r="299" spans="1:12" ht="15">
      <c r="A299" s="84" t="s">
        <v>359</v>
      </c>
      <c r="B299" s="84" t="s">
        <v>358</v>
      </c>
      <c r="C299" s="84">
        <v>4</v>
      </c>
      <c r="D299" s="123">
        <v>0.010022187574692554</v>
      </c>
      <c r="E299" s="123">
        <v>1.3521825181113625</v>
      </c>
      <c r="F299" s="84" t="s">
        <v>2388</v>
      </c>
      <c r="G299" s="84" t="b">
        <v>0</v>
      </c>
      <c r="H299" s="84" t="b">
        <v>0</v>
      </c>
      <c r="I299" s="84" t="b">
        <v>0</v>
      </c>
      <c r="J299" s="84" t="b">
        <v>0</v>
      </c>
      <c r="K299" s="84" t="b">
        <v>0</v>
      </c>
      <c r="L299" s="84" t="b">
        <v>0</v>
      </c>
    </row>
    <row r="300" spans="1:12" ht="15">
      <c r="A300" s="84" t="s">
        <v>358</v>
      </c>
      <c r="B300" s="84" t="s">
        <v>357</v>
      </c>
      <c r="C300" s="84">
        <v>4</v>
      </c>
      <c r="D300" s="123">
        <v>0.010022187574692554</v>
      </c>
      <c r="E300" s="123">
        <v>1.3521825181113625</v>
      </c>
      <c r="F300" s="84" t="s">
        <v>2388</v>
      </c>
      <c r="G300" s="84" t="b">
        <v>0</v>
      </c>
      <c r="H300" s="84" t="b">
        <v>0</v>
      </c>
      <c r="I300" s="84" t="b">
        <v>0</v>
      </c>
      <c r="J300" s="84" t="b">
        <v>0</v>
      </c>
      <c r="K300" s="84" t="b">
        <v>0</v>
      </c>
      <c r="L300" s="84" t="b">
        <v>0</v>
      </c>
    </row>
    <row r="301" spans="1:12" ht="15">
      <c r="A301" s="84" t="s">
        <v>357</v>
      </c>
      <c r="B301" s="84" t="s">
        <v>3001</v>
      </c>
      <c r="C301" s="84">
        <v>4</v>
      </c>
      <c r="D301" s="123">
        <v>0.010022187574692554</v>
      </c>
      <c r="E301" s="123">
        <v>1.3521825181113625</v>
      </c>
      <c r="F301" s="84" t="s">
        <v>2388</v>
      </c>
      <c r="G301" s="84" t="b">
        <v>0</v>
      </c>
      <c r="H301" s="84" t="b">
        <v>0</v>
      </c>
      <c r="I301" s="84" t="b">
        <v>0</v>
      </c>
      <c r="J301" s="84" t="b">
        <v>0</v>
      </c>
      <c r="K301" s="84" t="b">
        <v>0</v>
      </c>
      <c r="L301" s="84" t="b">
        <v>0</v>
      </c>
    </row>
    <row r="302" spans="1:12" ht="15">
      <c r="A302" s="84" t="s">
        <v>325</v>
      </c>
      <c r="B302" s="84" t="s">
        <v>2548</v>
      </c>
      <c r="C302" s="84">
        <v>3</v>
      </c>
      <c r="D302" s="123">
        <v>0.011380725318389519</v>
      </c>
      <c r="E302" s="123">
        <v>1.4771212547196624</v>
      </c>
      <c r="F302" s="84" t="s">
        <v>2388</v>
      </c>
      <c r="G302" s="84" t="b">
        <v>0</v>
      </c>
      <c r="H302" s="84" t="b">
        <v>0</v>
      </c>
      <c r="I302" s="84" t="b">
        <v>0</v>
      </c>
      <c r="J302" s="84" t="b">
        <v>0</v>
      </c>
      <c r="K302" s="84" t="b">
        <v>0</v>
      </c>
      <c r="L302" s="84" t="b">
        <v>0</v>
      </c>
    </row>
    <row r="303" spans="1:12" ht="15">
      <c r="A303" s="84" t="s">
        <v>3001</v>
      </c>
      <c r="B303" s="84" t="s">
        <v>3012</v>
      </c>
      <c r="C303" s="84">
        <v>3</v>
      </c>
      <c r="D303" s="123">
        <v>0.011380725318389519</v>
      </c>
      <c r="E303" s="123">
        <v>1.3521825181113625</v>
      </c>
      <c r="F303" s="84" t="s">
        <v>2388</v>
      </c>
      <c r="G303" s="84" t="b">
        <v>0</v>
      </c>
      <c r="H303" s="84" t="b">
        <v>0</v>
      </c>
      <c r="I303" s="84" t="b">
        <v>0</v>
      </c>
      <c r="J303" s="84" t="b">
        <v>0</v>
      </c>
      <c r="K303" s="84" t="b">
        <v>0</v>
      </c>
      <c r="L303" s="84" t="b">
        <v>0</v>
      </c>
    </row>
    <row r="304" spans="1:12" ht="15">
      <c r="A304" s="84" t="s">
        <v>2554</v>
      </c>
      <c r="B304" s="84" t="s">
        <v>2555</v>
      </c>
      <c r="C304" s="84">
        <v>6</v>
      </c>
      <c r="D304" s="123">
        <v>0</v>
      </c>
      <c r="E304" s="123">
        <v>0.91204482964487</v>
      </c>
      <c r="F304" s="84" t="s">
        <v>2389</v>
      </c>
      <c r="G304" s="84" t="b">
        <v>0</v>
      </c>
      <c r="H304" s="84" t="b">
        <v>0</v>
      </c>
      <c r="I304" s="84" t="b">
        <v>0</v>
      </c>
      <c r="J304" s="84" t="b">
        <v>0</v>
      </c>
      <c r="K304" s="84" t="b">
        <v>0</v>
      </c>
      <c r="L304" s="84" t="b">
        <v>0</v>
      </c>
    </row>
    <row r="305" spans="1:12" ht="15">
      <c r="A305" s="84" t="s">
        <v>2555</v>
      </c>
      <c r="B305" s="84" t="s">
        <v>2556</v>
      </c>
      <c r="C305" s="84">
        <v>6</v>
      </c>
      <c r="D305" s="123">
        <v>0</v>
      </c>
      <c r="E305" s="123">
        <v>0.91204482964487</v>
      </c>
      <c r="F305" s="84" t="s">
        <v>2389</v>
      </c>
      <c r="G305" s="84" t="b">
        <v>0</v>
      </c>
      <c r="H305" s="84" t="b">
        <v>0</v>
      </c>
      <c r="I305" s="84" t="b">
        <v>0</v>
      </c>
      <c r="J305" s="84" t="b">
        <v>0</v>
      </c>
      <c r="K305" s="84" t="b">
        <v>0</v>
      </c>
      <c r="L305" s="84" t="b">
        <v>0</v>
      </c>
    </row>
    <row r="306" spans="1:12" ht="15">
      <c r="A306" s="84" t="s">
        <v>2556</v>
      </c>
      <c r="B306" s="84" t="s">
        <v>2557</v>
      </c>
      <c r="C306" s="84">
        <v>6</v>
      </c>
      <c r="D306" s="123">
        <v>0</v>
      </c>
      <c r="E306" s="123">
        <v>0.91204482964487</v>
      </c>
      <c r="F306" s="84" t="s">
        <v>2389</v>
      </c>
      <c r="G306" s="84" t="b">
        <v>0</v>
      </c>
      <c r="H306" s="84" t="b">
        <v>0</v>
      </c>
      <c r="I306" s="84" t="b">
        <v>0</v>
      </c>
      <c r="J306" s="84" t="b">
        <v>0</v>
      </c>
      <c r="K306" s="84" t="b">
        <v>0</v>
      </c>
      <c r="L306" s="84" t="b">
        <v>0</v>
      </c>
    </row>
    <row r="307" spans="1:12" ht="15">
      <c r="A307" s="84" t="s">
        <v>2557</v>
      </c>
      <c r="B307" s="84" t="s">
        <v>2558</v>
      </c>
      <c r="C307" s="84">
        <v>6</v>
      </c>
      <c r="D307" s="123">
        <v>0</v>
      </c>
      <c r="E307" s="123">
        <v>0.91204482964487</v>
      </c>
      <c r="F307" s="84" t="s">
        <v>2389</v>
      </c>
      <c r="G307" s="84" t="b">
        <v>0</v>
      </c>
      <c r="H307" s="84" t="b">
        <v>0</v>
      </c>
      <c r="I307" s="84" t="b">
        <v>0</v>
      </c>
      <c r="J307" s="84" t="b">
        <v>0</v>
      </c>
      <c r="K307" s="84" t="b">
        <v>0</v>
      </c>
      <c r="L307" s="84" t="b">
        <v>0</v>
      </c>
    </row>
    <row r="308" spans="1:12" ht="15">
      <c r="A308" s="84" t="s">
        <v>2558</v>
      </c>
      <c r="B308" s="84" t="s">
        <v>237</v>
      </c>
      <c r="C308" s="84">
        <v>6</v>
      </c>
      <c r="D308" s="123">
        <v>0</v>
      </c>
      <c r="E308" s="123">
        <v>0.91204482964487</v>
      </c>
      <c r="F308" s="84" t="s">
        <v>2389</v>
      </c>
      <c r="G308" s="84" t="b">
        <v>0</v>
      </c>
      <c r="H308" s="84" t="b">
        <v>0</v>
      </c>
      <c r="I308" s="84" t="b">
        <v>0</v>
      </c>
      <c r="J308" s="84" t="b">
        <v>0</v>
      </c>
      <c r="K308" s="84" t="b">
        <v>0</v>
      </c>
      <c r="L308" s="84" t="b">
        <v>0</v>
      </c>
    </row>
    <row r="309" spans="1:12" ht="15">
      <c r="A309" s="84" t="s">
        <v>237</v>
      </c>
      <c r="B309" s="84" t="s">
        <v>2503</v>
      </c>
      <c r="C309" s="84">
        <v>6</v>
      </c>
      <c r="D309" s="123">
        <v>0</v>
      </c>
      <c r="E309" s="123">
        <v>0.91204482964487</v>
      </c>
      <c r="F309" s="84" t="s">
        <v>2389</v>
      </c>
      <c r="G309" s="84" t="b">
        <v>0</v>
      </c>
      <c r="H309" s="84" t="b">
        <v>0</v>
      </c>
      <c r="I309" s="84" t="b">
        <v>0</v>
      </c>
      <c r="J309" s="84" t="b">
        <v>0</v>
      </c>
      <c r="K309" s="84" t="b">
        <v>0</v>
      </c>
      <c r="L309" s="84" t="b">
        <v>0</v>
      </c>
    </row>
    <row r="310" spans="1:12" ht="15">
      <c r="A310" s="84" t="s">
        <v>236</v>
      </c>
      <c r="B310" s="84" t="s">
        <v>2554</v>
      </c>
      <c r="C310" s="84">
        <v>5</v>
      </c>
      <c r="D310" s="123">
        <v>0.00719829509523862</v>
      </c>
      <c r="E310" s="123">
        <v>0.9912260756924948</v>
      </c>
      <c r="F310" s="84" t="s">
        <v>2389</v>
      </c>
      <c r="G310" s="84" t="b">
        <v>0</v>
      </c>
      <c r="H310" s="84" t="b">
        <v>0</v>
      </c>
      <c r="I310" s="84" t="b">
        <v>0</v>
      </c>
      <c r="J310" s="84" t="b">
        <v>0</v>
      </c>
      <c r="K310" s="84" t="b">
        <v>0</v>
      </c>
      <c r="L310" s="84" t="b">
        <v>0</v>
      </c>
    </row>
    <row r="311" spans="1:12" ht="15">
      <c r="A311" s="84" t="s">
        <v>2503</v>
      </c>
      <c r="B311" s="84" t="s">
        <v>2559</v>
      </c>
      <c r="C311" s="84">
        <v>5</v>
      </c>
      <c r="D311" s="123">
        <v>0.00719829509523862</v>
      </c>
      <c r="E311" s="123">
        <v>0.91204482964487</v>
      </c>
      <c r="F311" s="84" t="s">
        <v>2389</v>
      </c>
      <c r="G311" s="84" t="b">
        <v>0</v>
      </c>
      <c r="H311" s="84" t="b">
        <v>0</v>
      </c>
      <c r="I311" s="84" t="b">
        <v>0</v>
      </c>
      <c r="J311" s="84" t="b">
        <v>0</v>
      </c>
      <c r="K311" s="84" t="b">
        <v>0</v>
      </c>
      <c r="L311" s="84" t="b">
        <v>0</v>
      </c>
    </row>
    <row r="312" spans="1:12" ht="15">
      <c r="A312" s="84" t="s">
        <v>2566</v>
      </c>
      <c r="B312" s="84" t="s">
        <v>2503</v>
      </c>
      <c r="C312" s="84">
        <v>2</v>
      </c>
      <c r="D312" s="123">
        <v>0.012058788141576897</v>
      </c>
      <c r="E312" s="123">
        <v>1.1832698436828046</v>
      </c>
      <c r="F312" s="84" t="s">
        <v>2391</v>
      </c>
      <c r="G312" s="84" t="b">
        <v>0</v>
      </c>
      <c r="H312" s="84" t="b">
        <v>0</v>
      </c>
      <c r="I312" s="84" t="b">
        <v>0</v>
      </c>
      <c r="J312" s="84" t="b">
        <v>0</v>
      </c>
      <c r="K312" s="84" t="b">
        <v>0</v>
      </c>
      <c r="L312" s="84" t="b">
        <v>0</v>
      </c>
    </row>
    <row r="313" spans="1:12" ht="15">
      <c r="A313" s="84" t="s">
        <v>2524</v>
      </c>
      <c r="B313" s="84" t="s">
        <v>2526</v>
      </c>
      <c r="C313" s="84">
        <v>3</v>
      </c>
      <c r="D313" s="123">
        <v>0.014277669653163344</v>
      </c>
      <c r="E313" s="123">
        <v>1.0543576623225925</v>
      </c>
      <c r="F313" s="84" t="s">
        <v>2392</v>
      </c>
      <c r="G313" s="84" t="b">
        <v>0</v>
      </c>
      <c r="H313" s="84" t="b">
        <v>0</v>
      </c>
      <c r="I313" s="84" t="b">
        <v>0</v>
      </c>
      <c r="J313" s="84" t="b">
        <v>0</v>
      </c>
      <c r="K313" s="84" t="b">
        <v>0</v>
      </c>
      <c r="L313" s="84" t="b">
        <v>0</v>
      </c>
    </row>
    <row r="314" spans="1:12" ht="15">
      <c r="A314" s="84" t="s">
        <v>3049</v>
      </c>
      <c r="B314" s="84" t="s">
        <v>3010</v>
      </c>
      <c r="C314" s="84">
        <v>2</v>
      </c>
      <c r="D314" s="123">
        <v>0.009518446435442229</v>
      </c>
      <c r="E314" s="123">
        <v>1.2304489213782739</v>
      </c>
      <c r="F314" s="84" t="s">
        <v>2392</v>
      </c>
      <c r="G314" s="84" t="b">
        <v>1</v>
      </c>
      <c r="H314" s="84" t="b">
        <v>0</v>
      </c>
      <c r="I314" s="84" t="b">
        <v>0</v>
      </c>
      <c r="J314" s="84" t="b">
        <v>0</v>
      </c>
      <c r="K314" s="84" t="b">
        <v>0</v>
      </c>
      <c r="L314" s="84" t="b">
        <v>0</v>
      </c>
    </row>
    <row r="315" spans="1:12" ht="15">
      <c r="A315" s="84" t="s">
        <v>3010</v>
      </c>
      <c r="B315" s="84" t="s">
        <v>3050</v>
      </c>
      <c r="C315" s="84">
        <v>2</v>
      </c>
      <c r="D315" s="123">
        <v>0.009518446435442229</v>
      </c>
      <c r="E315" s="123">
        <v>1.2304489213782739</v>
      </c>
      <c r="F315" s="84" t="s">
        <v>2392</v>
      </c>
      <c r="G315" s="84" t="b">
        <v>0</v>
      </c>
      <c r="H315" s="84" t="b">
        <v>0</v>
      </c>
      <c r="I315" s="84" t="b">
        <v>0</v>
      </c>
      <c r="J315" s="84" t="b">
        <v>0</v>
      </c>
      <c r="K315" s="84" t="b">
        <v>0</v>
      </c>
      <c r="L315" s="84" t="b">
        <v>0</v>
      </c>
    </row>
    <row r="316" spans="1:12" ht="15">
      <c r="A316" s="84" t="s">
        <v>3050</v>
      </c>
      <c r="B316" s="84" t="s">
        <v>2503</v>
      </c>
      <c r="C316" s="84">
        <v>2</v>
      </c>
      <c r="D316" s="123">
        <v>0.009518446435442229</v>
      </c>
      <c r="E316" s="123">
        <v>1.0543576623225925</v>
      </c>
      <c r="F316" s="84" t="s">
        <v>2392</v>
      </c>
      <c r="G316" s="84" t="b">
        <v>0</v>
      </c>
      <c r="H316" s="84" t="b">
        <v>0</v>
      </c>
      <c r="I316" s="84" t="b">
        <v>0</v>
      </c>
      <c r="J316" s="84" t="b">
        <v>0</v>
      </c>
      <c r="K316" s="84" t="b">
        <v>0</v>
      </c>
      <c r="L316" s="84" t="b">
        <v>0</v>
      </c>
    </row>
    <row r="317" spans="1:12" ht="15">
      <c r="A317" s="84" t="s">
        <v>2503</v>
      </c>
      <c r="B317" s="84" t="s">
        <v>2999</v>
      </c>
      <c r="C317" s="84">
        <v>2</v>
      </c>
      <c r="D317" s="123">
        <v>0.009518446435442229</v>
      </c>
      <c r="E317" s="123">
        <v>1.2304489213782739</v>
      </c>
      <c r="F317" s="84" t="s">
        <v>2392</v>
      </c>
      <c r="G317" s="84" t="b">
        <v>0</v>
      </c>
      <c r="H317" s="84" t="b">
        <v>0</v>
      </c>
      <c r="I317" s="84" t="b">
        <v>0</v>
      </c>
      <c r="J317" s="84" t="b">
        <v>0</v>
      </c>
      <c r="K317" s="84" t="b">
        <v>0</v>
      </c>
      <c r="L317" s="84" t="b">
        <v>0</v>
      </c>
    </row>
    <row r="318" spans="1:12" ht="15">
      <c r="A318" s="84" t="s">
        <v>2999</v>
      </c>
      <c r="B318" s="84" t="s">
        <v>3020</v>
      </c>
      <c r="C318" s="84">
        <v>2</v>
      </c>
      <c r="D318" s="123">
        <v>0.009518446435442229</v>
      </c>
      <c r="E318" s="123">
        <v>1.2304489213782739</v>
      </c>
      <c r="F318" s="84" t="s">
        <v>2392</v>
      </c>
      <c r="G318" s="84" t="b">
        <v>0</v>
      </c>
      <c r="H318" s="84" t="b">
        <v>0</v>
      </c>
      <c r="I318" s="84" t="b">
        <v>0</v>
      </c>
      <c r="J318" s="84" t="b">
        <v>0</v>
      </c>
      <c r="K318" s="84" t="b">
        <v>0</v>
      </c>
      <c r="L318" s="84" t="b">
        <v>0</v>
      </c>
    </row>
    <row r="319" spans="1:12" ht="15">
      <c r="A319" s="84" t="s">
        <v>3020</v>
      </c>
      <c r="B319" s="84" t="s">
        <v>3011</v>
      </c>
      <c r="C319" s="84">
        <v>2</v>
      </c>
      <c r="D319" s="123">
        <v>0.009518446435442229</v>
      </c>
      <c r="E319" s="123">
        <v>1.0543576623225925</v>
      </c>
      <c r="F319" s="84" t="s">
        <v>2392</v>
      </c>
      <c r="G319" s="84" t="b">
        <v>0</v>
      </c>
      <c r="H319" s="84" t="b">
        <v>0</v>
      </c>
      <c r="I319" s="84" t="b">
        <v>0</v>
      </c>
      <c r="J319" s="84" t="b">
        <v>0</v>
      </c>
      <c r="K319" s="84" t="b">
        <v>0</v>
      </c>
      <c r="L319" s="84" t="b">
        <v>0</v>
      </c>
    </row>
    <row r="320" spans="1:12" ht="15">
      <c r="A320" s="84" t="s">
        <v>3011</v>
      </c>
      <c r="B320" s="84" t="s">
        <v>3000</v>
      </c>
      <c r="C320" s="84">
        <v>2</v>
      </c>
      <c r="D320" s="123">
        <v>0.009518446435442229</v>
      </c>
      <c r="E320" s="123">
        <v>1.0543576623225925</v>
      </c>
      <c r="F320" s="84" t="s">
        <v>2392</v>
      </c>
      <c r="G320" s="84" t="b">
        <v>0</v>
      </c>
      <c r="H320" s="84" t="b">
        <v>0</v>
      </c>
      <c r="I320" s="84" t="b">
        <v>0</v>
      </c>
      <c r="J320" s="84" t="b">
        <v>0</v>
      </c>
      <c r="K320" s="84" t="b">
        <v>0</v>
      </c>
      <c r="L320" s="84" t="b">
        <v>0</v>
      </c>
    </row>
    <row r="321" spans="1:12" ht="15">
      <c r="A321" s="84" t="s">
        <v>3000</v>
      </c>
      <c r="B321" s="84" t="s">
        <v>2524</v>
      </c>
      <c r="C321" s="84">
        <v>2</v>
      </c>
      <c r="D321" s="123">
        <v>0.009518446435442229</v>
      </c>
      <c r="E321" s="123">
        <v>1.0543576623225925</v>
      </c>
      <c r="F321" s="84" t="s">
        <v>2392</v>
      </c>
      <c r="G321" s="84" t="b">
        <v>0</v>
      </c>
      <c r="H321" s="84" t="b">
        <v>0</v>
      </c>
      <c r="I321" s="84" t="b">
        <v>0</v>
      </c>
      <c r="J321" s="84" t="b">
        <v>0</v>
      </c>
      <c r="K321" s="84" t="b">
        <v>0</v>
      </c>
      <c r="L321" s="84" t="b">
        <v>0</v>
      </c>
    </row>
    <row r="322" spans="1:12" ht="15">
      <c r="A322" s="84" t="s">
        <v>2526</v>
      </c>
      <c r="B322" s="84" t="s">
        <v>3051</v>
      </c>
      <c r="C322" s="84">
        <v>2</v>
      </c>
      <c r="D322" s="123">
        <v>0.009518446435442229</v>
      </c>
      <c r="E322" s="123">
        <v>1.0543576623225925</v>
      </c>
      <c r="F322" s="84" t="s">
        <v>2392</v>
      </c>
      <c r="G322" s="84" t="b">
        <v>0</v>
      </c>
      <c r="H322" s="84" t="b">
        <v>0</v>
      </c>
      <c r="I322" s="84" t="b">
        <v>0</v>
      </c>
      <c r="J322" s="84" t="b">
        <v>0</v>
      </c>
      <c r="K322" s="84" t="b">
        <v>0</v>
      </c>
      <c r="L322" s="84" t="b">
        <v>0</v>
      </c>
    </row>
    <row r="323" spans="1:12" ht="15">
      <c r="A323" s="84" t="s">
        <v>3051</v>
      </c>
      <c r="B323" s="84" t="s">
        <v>3052</v>
      </c>
      <c r="C323" s="84">
        <v>2</v>
      </c>
      <c r="D323" s="123">
        <v>0.009518446435442229</v>
      </c>
      <c r="E323" s="123">
        <v>1.2304489213782739</v>
      </c>
      <c r="F323" s="84" t="s">
        <v>2392</v>
      </c>
      <c r="G323" s="84" t="b">
        <v>0</v>
      </c>
      <c r="H323" s="84" t="b">
        <v>0</v>
      </c>
      <c r="I323" s="84" t="b">
        <v>0</v>
      </c>
      <c r="J323" s="84" t="b">
        <v>0</v>
      </c>
      <c r="K323" s="84" t="b">
        <v>0</v>
      </c>
      <c r="L323" s="84" t="b">
        <v>0</v>
      </c>
    </row>
    <row r="324" spans="1:12" ht="15">
      <c r="A324" s="84" t="s">
        <v>3052</v>
      </c>
      <c r="B324" s="84" t="s">
        <v>3053</v>
      </c>
      <c r="C324" s="84">
        <v>2</v>
      </c>
      <c r="D324" s="123">
        <v>0.009518446435442229</v>
      </c>
      <c r="E324" s="123">
        <v>1.2304489213782739</v>
      </c>
      <c r="F324" s="84" t="s">
        <v>2392</v>
      </c>
      <c r="G324" s="84" t="b">
        <v>0</v>
      </c>
      <c r="H324" s="84" t="b">
        <v>0</v>
      </c>
      <c r="I324" s="84" t="b">
        <v>0</v>
      </c>
      <c r="J324" s="84" t="b">
        <v>0</v>
      </c>
      <c r="K324" s="84" t="b">
        <v>0</v>
      </c>
      <c r="L324" s="84" t="b">
        <v>0</v>
      </c>
    </row>
    <row r="325" spans="1:12" ht="15">
      <c r="A325" s="84" t="s">
        <v>3114</v>
      </c>
      <c r="B325" s="84" t="s">
        <v>2503</v>
      </c>
      <c r="C325" s="84">
        <v>2</v>
      </c>
      <c r="D325" s="123">
        <v>0.025155894150811604</v>
      </c>
      <c r="E325" s="123">
        <v>0.7403626894942439</v>
      </c>
      <c r="F325" s="84" t="s">
        <v>2395</v>
      </c>
      <c r="G325" s="84" t="b">
        <v>0</v>
      </c>
      <c r="H325" s="84" t="b">
        <v>0</v>
      </c>
      <c r="I325" s="84" t="b">
        <v>0</v>
      </c>
      <c r="J325" s="84" t="b">
        <v>0</v>
      </c>
      <c r="K325" s="84" t="b">
        <v>0</v>
      </c>
      <c r="L325" s="84" t="b">
        <v>0</v>
      </c>
    </row>
    <row r="326" spans="1:12" ht="15">
      <c r="A326" s="84" t="s">
        <v>2503</v>
      </c>
      <c r="B326" s="84" t="s">
        <v>3115</v>
      </c>
      <c r="C326" s="84">
        <v>2</v>
      </c>
      <c r="D326" s="123">
        <v>0.025155894150811604</v>
      </c>
      <c r="E326" s="123">
        <v>0.7403626894942439</v>
      </c>
      <c r="F326" s="84" t="s">
        <v>2395</v>
      </c>
      <c r="G326" s="84" t="b">
        <v>0</v>
      </c>
      <c r="H326" s="84" t="b">
        <v>0</v>
      </c>
      <c r="I326" s="84" t="b">
        <v>0</v>
      </c>
      <c r="J326" s="84" t="b">
        <v>0</v>
      </c>
      <c r="K326" s="84" t="b">
        <v>0</v>
      </c>
      <c r="L326" s="84" t="b">
        <v>0</v>
      </c>
    </row>
    <row r="327" spans="1:12" ht="15">
      <c r="A327" s="84" t="s">
        <v>3115</v>
      </c>
      <c r="B327" s="84" t="s">
        <v>3042</v>
      </c>
      <c r="C327" s="84">
        <v>2</v>
      </c>
      <c r="D327" s="123">
        <v>0.025155894150811604</v>
      </c>
      <c r="E327" s="123">
        <v>0.7403626894942439</v>
      </c>
      <c r="F327" s="84" t="s">
        <v>2395</v>
      </c>
      <c r="G327" s="84" t="b">
        <v>0</v>
      </c>
      <c r="H327" s="84" t="b">
        <v>0</v>
      </c>
      <c r="I327" s="84" t="b">
        <v>0</v>
      </c>
      <c r="J327" s="84" t="b">
        <v>0</v>
      </c>
      <c r="K327" s="84" t="b">
        <v>0</v>
      </c>
      <c r="L327" s="84" t="b">
        <v>0</v>
      </c>
    </row>
    <row r="328" spans="1:12" ht="15">
      <c r="A328" s="84" t="s">
        <v>3042</v>
      </c>
      <c r="B328" s="84" t="s">
        <v>3116</v>
      </c>
      <c r="C328" s="84">
        <v>2</v>
      </c>
      <c r="D328" s="123">
        <v>0.025155894150811604</v>
      </c>
      <c r="E328" s="123">
        <v>0.7403626894942439</v>
      </c>
      <c r="F328" s="84" t="s">
        <v>2395</v>
      </c>
      <c r="G328" s="84" t="b">
        <v>0</v>
      </c>
      <c r="H328" s="84" t="b">
        <v>0</v>
      </c>
      <c r="I328" s="84" t="b">
        <v>0</v>
      </c>
      <c r="J328" s="84" t="b">
        <v>0</v>
      </c>
      <c r="K328" s="84" t="b">
        <v>0</v>
      </c>
      <c r="L328" s="84" t="b">
        <v>0</v>
      </c>
    </row>
    <row r="329" spans="1:12" ht="15">
      <c r="A329" s="84" t="s">
        <v>3116</v>
      </c>
      <c r="B329" s="84" t="s">
        <v>3117</v>
      </c>
      <c r="C329" s="84">
        <v>2</v>
      </c>
      <c r="D329" s="123">
        <v>0.025155894150811604</v>
      </c>
      <c r="E329" s="123">
        <v>0.7403626894942439</v>
      </c>
      <c r="F329" s="84" t="s">
        <v>2395</v>
      </c>
      <c r="G329" s="84" t="b">
        <v>0</v>
      </c>
      <c r="H329" s="84" t="b">
        <v>0</v>
      </c>
      <c r="I329" s="84" t="b">
        <v>0</v>
      </c>
      <c r="J329" s="84" t="b">
        <v>0</v>
      </c>
      <c r="K329" s="84" t="b">
        <v>0</v>
      </c>
      <c r="L329" s="84" t="b">
        <v>0</v>
      </c>
    </row>
    <row r="330" spans="1:12" ht="15">
      <c r="A330" s="84" t="s">
        <v>2503</v>
      </c>
      <c r="B330" s="84" t="s">
        <v>3121</v>
      </c>
      <c r="C330" s="84">
        <v>2</v>
      </c>
      <c r="D330" s="123">
        <v>0.011360726390689111</v>
      </c>
      <c r="E330" s="123">
        <v>1.146128035678238</v>
      </c>
      <c r="F330" s="84" t="s">
        <v>2396</v>
      </c>
      <c r="G330" s="84" t="b">
        <v>0</v>
      </c>
      <c r="H330" s="84" t="b">
        <v>0</v>
      </c>
      <c r="I330" s="84" t="b">
        <v>0</v>
      </c>
      <c r="J330" s="84" t="b">
        <v>0</v>
      </c>
      <c r="K330" s="84" t="b">
        <v>0</v>
      </c>
      <c r="L330" s="84" t="b">
        <v>0</v>
      </c>
    </row>
    <row r="331" spans="1:12" ht="15">
      <c r="A331" s="84" t="s">
        <v>3121</v>
      </c>
      <c r="B331" s="84" t="s">
        <v>3122</v>
      </c>
      <c r="C331" s="84">
        <v>2</v>
      </c>
      <c r="D331" s="123">
        <v>0.011360726390689111</v>
      </c>
      <c r="E331" s="123">
        <v>1.146128035678238</v>
      </c>
      <c r="F331" s="84" t="s">
        <v>2396</v>
      </c>
      <c r="G331" s="84" t="b">
        <v>0</v>
      </c>
      <c r="H331" s="84" t="b">
        <v>0</v>
      </c>
      <c r="I331" s="84" t="b">
        <v>0</v>
      </c>
      <c r="J331" s="84" t="b">
        <v>0</v>
      </c>
      <c r="K331" s="84" t="b">
        <v>0</v>
      </c>
      <c r="L331" s="84" t="b">
        <v>0</v>
      </c>
    </row>
    <row r="332" spans="1:12" ht="15">
      <c r="A332" s="84" t="s">
        <v>3122</v>
      </c>
      <c r="B332" s="84" t="s">
        <v>3123</v>
      </c>
      <c r="C332" s="84">
        <v>2</v>
      </c>
      <c r="D332" s="123">
        <v>0.011360726390689111</v>
      </c>
      <c r="E332" s="123">
        <v>1.146128035678238</v>
      </c>
      <c r="F332" s="84" t="s">
        <v>2396</v>
      </c>
      <c r="G332" s="84" t="b">
        <v>0</v>
      </c>
      <c r="H332" s="84" t="b">
        <v>0</v>
      </c>
      <c r="I332" s="84" t="b">
        <v>0</v>
      </c>
      <c r="J332" s="84" t="b">
        <v>0</v>
      </c>
      <c r="K332" s="84" t="b">
        <v>0</v>
      </c>
      <c r="L332" s="84" t="b">
        <v>0</v>
      </c>
    </row>
    <row r="333" spans="1:12" ht="15">
      <c r="A333" s="84" t="s">
        <v>3123</v>
      </c>
      <c r="B333" s="84" t="s">
        <v>2996</v>
      </c>
      <c r="C333" s="84">
        <v>2</v>
      </c>
      <c r="D333" s="123">
        <v>0.011360726390689111</v>
      </c>
      <c r="E333" s="123">
        <v>1.146128035678238</v>
      </c>
      <c r="F333" s="84" t="s">
        <v>2396</v>
      </c>
      <c r="G333" s="84" t="b">
        <v>0</v>
      </c>
      <c r="H333" s="84" t="b">
        <v>0</v>
      </c>
      <c r="I333" s="84" t="b">
        <v>0</v>
      </c>
      <c r="J333" s="84" t="b">
        <v>0</v>
      </c>
      <c r="K333" s="84" t="b">
        <v>0</v>
      </c>
      <c r="L333" s="84" t="b">
        <v>0</v>
      </c>
    </row>
    <row r="334" spans="1:12" ht="15">
      <c r="A334" s="84" t="s">
        <v>2996</v>
      </c>
      <c r="B334" s="84" t="s">
        <v>3124</v>
      </c>
      <c r="C334" s="84">
        <v>2</v>
      </c>
      <c r="D334" s="123">
        <v>0.011360726390689111</v>
      </c>
      <c r="E334" s="123">
        <v>1.146128035678238</v>
      </c>
      <c r="F334" s="84" t="s">
        <v>2396</v>
      </c>
      <c r="G334" s="84" t="b">
        <v>0</v>
      </c>
      <c r="H334" s="84" t="b">
        <v>0</v>
      </c>
      <c r="I334" s="84" t="b">
        <v>0</v>
      </c>
      <c r="J334" s="84" t="b">
        <v>0</v>
      </c>
      <c r="K334" s="84" t="b">
        <v>0</v>
      </c>
      <c r="L334" s="84" t="b">
        <v>0</v>
      </c>
    </row>
    <row r="335" spans="1:12" ht="15">
      <c r="A335" s="84" t="s">
        <v>3124</v>
      </c>
      <c r="B335" s="84" t="s">
        <v>3125</v>
      </c>
      <c r="C335" s="84">
        <v>2</v>
      </c>
      <c r="D335" s="123">
        <v>0.011360726390689111</v>
      </c>
      <c r="E335" s="123">
        <v>1.146128035678238</v>
      </c>
      <c r="F335" s="84" t="s">
        <v>2396</v>
      </c>
      <c r="G335" s="84" t="b">
        <v>0</v>
      </c>
      <c r="H335" s="84" t="b">
        <v>0</v>
      </c>
      <c r="I335" s="84" t="b">
        <v>0</v>
      </c>
      <c r="J335" s="84" t="b">
        <v>0</v>
      </c>
      <c r="K335" s="84" t="b">
        <v>0</v>
      </c>
      <c r="L335" s="84" t="b">
        <v>0</v>
      </c>
    </row>
    <row r="336" spans="1:12" ht="15">
      <c r="A336" s="84" t="s">
        <v>3125</v>
      </c>
      <c r="B336" s="84" t="s">
        <v>2992</v>
      </c>
      <c r="C336" s="84">
        <v>2</v>
      </c>
      <c r="D336" s="123">
        <v>0.011360726390689111</v>
      </c>
      <c r="E336" s="123">
        <v>1.146128035678238</v>
      </c>
      <c r="F336" s="84" t="s">
        <v>2396</v>
      </c>
      <c r="G336" s="84" t="b">
        <v>0</v>
      </c>
      <c r="H336" s="84" t="b">
        <v>0</v>
      </c>
      <c r="I336" s="84" t="b">
        <v>0</v>
      </c>
      <c r="J336" s="84" t="b">
        <v>0</v>
      </c>
      <c r="K336" s="84" t="b">
        <v>0</v>
      </c>
      <c r="L336" s="84" t="b">
        <v>0</v>
      </c>
    </row>
    <row r="337" spans="1:12" ht="15">
      <c r="A337" s="84" t="s">
        <v>2992</v>
      </c>
      <c r="B337" s="84" t="s">
        <v>3126</v>
      </c>
      <c r="C337" s="84">
        <v>2</v>
      </c>
      <c r="D337" s="123">
        <v>0.011360726390689111</v>
      </c>
      <c r="E337" s="123">
        <v>1.146128035678238</v>
      </c>
      <c r="F337" s="84" t="s">
        <v>2396</v>
      </c>
      <c r="G337" s="84" t="b">
        <v>0</v>
      </c>
      <c r="H337" s="84" t="b">
        <v>0</v>
      </c>
      <c r="I337" s="84" t="b">
        <v>0</v>
      </c>
      <c r="J337" s="84" t="b">
        <v>0</v>
      </c>
      <c r="K337" s="84" t="b">
        <v>0</v>
      </c>
      <c r="L337" s="84" t="b">
        <v>0</v>
      </c>
    </row>
    <row r="338" spans="1:12" ht="15">
      <c r="A338" s="84" t="s">
        <v>3126</v>
      </c>
      <c r="B338" s="84" t="s">
        <v>2995</v>
      </c>
      <c r="C338" s="84">
        <v>2</v>
      </c>
      <c r="D338" s="123">
        <v>0.011360726390689111</v>
      </c>
      <c r="E338" s="123">
        <v>1.146128035678238</v>
      </c>
      <c r="F338" s="84" t="s">
        <v>2396</v>
      </c>
      <c r="G338" s="84" t="b">
        <v>0</v>
      </c>
      <c r="H338" s="84" t="b">
        <v>0</v>
      </c>
      <c r="I338" s="84" t="b">
        <v>0</v>
      </c>
      <c r="J338" s="84" t="b">
        <v>0</v>
      </c>
      <c r="K338" s="84" t="b">
        <v>0</v>
      </c>
      <c r="L33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3181</v>
      </c>
      <c r="B1" s="13" t="s">
        <v>34</v>
      </c>
    </row>
    <row r="2" spans="1:2" ht="15">
      <c r="A2" s="115" t="s">
        <v>312</v>
      </c>
      <c r="B2" s="78">
        <v>3325.412943</v>
      </c>
    </row>
    <row r="3" spans="1:2" ht="15">
      <c r="A3" s="115" t="s">
        <v>336</v>
      </c>
      <c r="B3" s="78">
        <v>1800</v>
      </c>
    </row>
    <row r="4" spans="1:2" ht="15">
      <c r="A4" s="115" t="s">
        <v>308</v>
      </c>
      <c r="B4" s="78">
        <v>1624.080952</v>
      </c>
    </row>
    <row r="5" spans="1:2" ht="15">
      <c r="A5" s="115" t="s">
        <v>338</v>
      </c>
      <c r="B5" s="78">
        <v>1256.196093</v>
      </c>
    </row>
    <row r="6" spans="1:2" ht="15">
      <c r="A6" s="115" t="s">
        <v>313</v>
      </c>
      <c r="B6" s="78">
        <v>611.442735</v>
      </c>
    </row>
    <row r="7" spans="1:2" ht="15">
      <c r="A7" s="115" t="s">
        <v>321</v>
      </c>
      <c r="B7" s="78">
        <v>532</v>
      </c>
    </row>
    <row r="8" spans="1:2" ht="15">
      <c r="A8" s="115" t="s">
        <v>298</v>
      </c>
      <c r="B8" s="78">
        <v>520</v>
      </c>
    </row>
    <row r="9" spans="1:2" ht="15">
      <c r="A9" s="115" t="s">
        <v>214</v>
      </c>
      <c r="B9" s="78">
        <v>402</v>
      </c>
    </row>
    <row r="10" spans="1:2" ht="15">
      <c r="A10" s="115" t="s">
        <v>326</v>
      </c>
      <c r="B10" s="78">
        <v>273.255556</v>
      </c>
    </row>
    <row r="11" spans="1:2" ht="15">
      <c r="A11" s="115" t="s">
        <v>286</v>
      </c>
      <c r="B11" s="78">
        <v>270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3202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1231</v>
      </c>
      <c r="AF2" s="13" t="s">
        <v>1232</v>
      </c>
      <c r="AG2" s="13" t="s">
        <v>1233</v>
      </c>
      <c r="AH2" s="13" t="s">
        <v>1234</v>
      </c>
      <c r="AI2" s="13" t="s">
        <v>1235</v>
      </c>
      <c r="AJ2" s="13" t="s">
        <v>1236</v>
      </c>
      <c r="AK2" s="13" t="s">
        <v>1237</v>
      </c>
      <c r="AL2" s="13" t="s">
        <v>1238</v>
      </c>
      <c r="AM2" s="13" t="s">
        <v>1239</v>
      </c>
      <c r="AN2" s="13" t="s">
        <v>1240</v>
      </c>
      <c r="AO2" s="13" t="s">
        <v>1241</v>
      </c>
      <c r="AP2" s="13" t="s">
        <v>1242</v>
      </c>
      <c r="AQ2" s="13" t="s">
        <v>1243</v>
      </c>
      <c r="AR2" s="13" t="s">
        <v>1244</v>
      </c>
      <c r="AS2" s="13" t="s">
        <v>1245</v>
      </c>
      <c r="AT2" s="13" t="s">
        <v>192</v>
      </c>
      <c r="AU2" s="13" t="s">
        <v>1246</v>
      </c>
      <c r="AV2" s="13" t="s">
        <v>1247</v>
      </c>
      <c r="AW2" s="13" t="s">
        <v>1248</v>
      </c>
      <c r="AX2" s="13" t="s">
        <v>1249</v>
      </c>
      <c r="AY2" s="13" t="s">
        <v>1250</v>
      </c>
      <c r="AZ2" s="13" t="s">
        <v>1251</v>
      </c>
      <c r="BA2" s="13" t="s">
        <v>2409</v>
      </c>
      <c r="BB2" s="120" t="s">
        <v>2738</v>
      </c>
      <c r="BC2" s="120" t="s">
        <v>2739</v>
      </c>
      <c r="BD2" s="120" t="s">
        <v>2741</v>
      </c>
      <c r="BE2" s="120" t="s">
        <v>2742</v>
      </c>
      <c r="BF2" s="120" t="s">
        <v>2744</v>
      </c>
      <c r="BG2" s="120" t="s">
        <v>2748</v>
      </c>
      <c r="BH2" s="120" t="s">
        <v>2754</v>
      </c>
      <c r="BI2" s="120" t="s">
        <v>2859</v>
      </c>
      <c r="BJ2" s="120" t="s">
        <v>2876</v>
      </c>
      <c r="BK2" s="120" t="s">
        <v>2975</v>
      </c>
      <c r="BL2" s="120" t="s">
        <v>3169</v>
      </c>
      <c r="BM2" s="120" t="s">
        <v>3170</v>
      </c>
      <c r="BN2" s="120" t="s">
        <v>3171</v>
      </c>
      <c r="BO2" s="120" t="s">
        <v>3172</v>
      </c>
      <c r="BP2" s="120" t="s">
        <v>3173</v>
      </c>
      <c r="BQ2" s="120" t="s">
        <v>3174</v>
      </c>
      <c r="BR2" s="120" t="s">
        <v>3175</v>
      </c>
      <c r="BS2" s="120" t="s">
        <v>3176</v>
      </c>
      <c r="BT2" s="120" t="s">
        <v>3178</v>
      </c>
      <c r="BU2" s="3"/>
      <c r="BV2" s="3"/>
    </row>
    <row r="3" spans="1:74" ht="41.45" customHeight="1">
      <c r="A3" s="64" t="s">
        <v>212</v>
      </c>
      <c r="C3" s="65"/>
      <c r="D3" s="65" t="s">
        <v>64</v>
      </c>
      <c r="E3" s="66">
        <v>162.15861490344074</v>
      </c>
      <c r="F3" s="68">
        <v>99.99929383844639</v>
      </c>
      <c r="G3" s="100" t="s">
        <v>682</v>
      </c>
      <c r="H3" s="65"/>
      <c r="I3" s="69" t="s">
        <v>212</v>
      </c>
      <c r="J3" s="70"/>
      <c r="K3" s="70"/>
      <c r="L3" s="69" t="s">
        <v>2186</v>
      </c>
      <c r="M3" s="73">
        <v>1.2353401071013086</v>
      </c>
      <c r="N3" s="74">
        <v>1518.6915283203125</v>
      </c>
      <c r="O3" s="74">
        <v>3966.923583984375</v>
      </c>
      <c r="P3" s="75"/>
      <c r="Q3" s="76"/>
      <c r="R3" s="76"/>
      <c r="S3" s="48"/>
      <c r="T3" s="48">
        <v>1</v>
      </c>
      <c r="U3" s="48">
        <v>1</v>
      </c>
      <c r="V3" s="49">
        <v>0</v>
      </c>
      <c r="W3" s="49">
        <v>0</v>
      </c>
      <c r="X3" s="49">
        <v>0</v>
      </c>
      <c r="Y3" s="49">
        <v>0.999997</v>
      </c>
      <c r="Z3" s="49">
        <v>0</v>
      </c>
      <c r="AA3" s="49" t="s">
        <v>3180</v>
      </c>
      <c r="AB3" s="71">
        <v>3</v>
      </c>
      <c r="AC3" s="71"/>
      <c r="AD3" s="72"/>
      <c r="AE3" s="78" t="s">
        <v>1252</v>
      </c>
      <c r="AF3" s="78">
        <v>903</v>
      </c>
      <c r="AG3" s="78">
        <v>1688</v>
      </c>
      <c r="AH3" s="78">
        <v>1757</v>
      </c>
      <c r="AI3" s="78">
        <v>1653</v>
      </c>
      <c r="AJ3" s="78"/>
      <c r="AK3" s="78" t="s">
        <v>1407</v>
      </c>
      <c r="AL3" s="78" t="s">
        <v>1562</v>
      </c>
      <c r="AM3" s="78"/>
      <c r="AN3" s="78"/>
      <c r="AO3" s="80">
        <v>39567.73238425926</v>
      </c>
      <c r="AP3" s="83" t="s">
        <v>1755</v>
      </c>
      <c r="AQ3" s="78" t="b">
        <v>0</v>
      </c>
      <c r="AR3" s="78" t="b">
        <v>0</v>
      </c>
      <c r="AS3" s="78" t="b">
        <v>1</v>
      </c>
      <c r="AT3" s="78" t="s">
        <v>1149</v>
      </c>
      <c r="AU3" s="78">
        <v>44</v>
      </c>
      <c r="AV3" s="83" t="s">
        <v>1910</v>
      </c>
      <c r="AW3" s="78" t="b">
        <v>0</v>
      </c>
      <c r="AX3" s="78" t="s">
        <v>2028</v>
      </c>
      <c r="AY3" s="83" t="s">
        <v>2029</v>
      </c>
      <c r="AZ3" s="78" t="s">
        <v>66</v>
      </c>
      <c r="BA3" s="78" t="str">
        <f>REPLACE(INDEX(GroupVertices[Group],MATCH(Vertices[[#This Row],[Vertex]],GroupVertices[Vertex],0)),1,1,"")</f>
        <v>1</v>
      </c>
      <c r="BB3" s="48"/>
      <c r="BC3" s="48"/>
      <c r="BD3" s="48"/>
      <c r="BE3" s="48"/>
      <c r="BF3" s="48" t="s">
        <v>558</v>
      </c>
      <c r="BG3" s="48" t="s">
        <v>558</v>
      </c>
      <c r="BH3" s="121" t="s">
        <v>2755</v>
      </c>
      <c r="BI3" s="121" t="s">
        <v>2755</v>
      </c>
      <c r="BJ3" s="121" t="s">
        <v>2877</v>
      </c>
      <c r="BK3" s="121" t="s">
        <v>2877</v>
      </c>
      <c r="BL3" s="121">
        <v>0</v>
      </c>
      <c r="BM3" s="124">
        <v>0</v>
      </c>
      <c r="BN3" s="121">
        <v>0</v>
      </c>
      <c r="BO3" s="124">
        <v>0</v>
      </c>
      <c r="BP3" s="121">
        <v>0</v>
      </c>
      <c r="BQ3" s="124">
        <v>0</v>
      </c>
      <c r="BR3" s="121">
        <v>30</v>
      </c>
      <c r="BS3" s="124">
        <v>100</v>
      </c>
      <c r="BT3" s="121">
        <v>30</v>
      </c>
      <c r="BU3" s="3"/>
      <c r="BV3" s="3"/>
    </row>
    <row r="4" spans="1:77" ht="41.45" customHeight="1">
      <c r="A4" s="64" t="s">
        <v>213</v>
      </c>
      <c r="C4" s="65"/>
      <c r="D4" s="65" t="s">
        <v>64</v>
      </c>
      <c r="E4" s="66">
        <v>165.36254181946975</v>
      </c>
      <c r="F4" s="68">
        <v>99.98502979415035</v>
      </c>
      <c r="G4" s="100" t="s">
        <v>683</v>
      </c>
      <c r="H4" s="65"/>
      <c r="I4" s="69" t="s">
        <v>213</v>
      </c>
      <c r="J4" s="70"/>
      <c r="K4" s="70"/>
      <c r="L4" s="69" t="s">
        <v>2187</v>
      </c>
      <c r="M4" s="73">
        <v>5.989070602828396</v>
      </c>
      <c r="N4" s="74">
        <v>7699.03515625</v>
      </c>
      <c r="O4" s="74">
        <v>1940.9822998046875</v>
      </c>
      <c r="P4" s="75"/>
      <c r="Q4" s="76"/>
      <c r="R4" s="76"/>
      <c r="S4" s="86"/>
      <c r="T4" s="48">
        <v>0</v>
      </c>
      <c r="U4" s="48">
        <v>1</v>
      </c>
      <c r="V4" s="49">
        <v>0</v>
      </c>
      <c r="W4" s="49">
        <v>0.2</v>
      </c>
      <c r="X4" s="49">
        <v>0</v>
      </c>
      <c r="Y4" s="49">
        <v>0.557236</v>
      </c>
      <c r="Z4" s="49">
        <v>0</v>
      </c>
      <c r="AA4" s="49">
        <v>0</v>
      </c>
      <c r="AB4" s="71">
        <v>4</v>
      </c>
      <c r="AC4" s="71"/>
      <c r="AD4" s="72"/>
      <c r="AE4" s="78" t="s">
        <v>1253</v>
      </c>
      <c r="AF4" s="78">
        <v>18945</v>
      </c>
      <c r="AG4" s="78">
        <v>35724</v>
      </c>
      <c r="AH4" s="78">
        <v>63207</v>
      </c>
      <c r="AI4" s="78">
        <v>24682</v>
      </c>
      <c r="AJ4" s="78"/>
      <c r="AK4" s="78" t="s">
        <v>1408</v>
      </c>
      <c r="AL4" s="78" t="s">
        <v>1563</v>
      </c>
      <c r="AM4" s="83" t="s">
        <v>1665</v>
      </c>
      <c r="AN4" s="78"/>
      <c r="AO4" s="80">
        <v>40074.50418981481</v>
      </c>
      <c r="AP4" s="83" t="s">
        <v>1756</v>
      </c>
      <c r="AQ4" s="78" t="b">
        <v>0</v>
      </c>
      <c r="AR4" s="78" t="b">
        <v>0</v>
      </c>
      <c r="AS4" s="78" t="b">
        <v>1</v>
      </c>
      <c r="AT4" s="78" t="s">
        <v>1149</v>
      </c>
      <c r="AU4" s="78">
        <v>2039</v>
      </c>
      <c r="AV4" s="83" t="s">
        <v>1910</v>
      </c>
      <c r="AW4" s="78" t="b">
        <v>1</v>
      </c>
      <c r="AX4" s="78" t="s">
        <v>2028</v>
      </c>
      <c r="AY4" s="83" t="s">
        <v>2030</v>
      </c>
      <c r="AZ4" s="78" t="s">
        <v>66</v>
      </c>
      <c r="BA4" s="78" t="str">
        <f>REPLACE(INDEX(GroupVertices[Group],MATCH(Vertices[[#This Row],[Vertex]],GroupVertices[Vertex],0)),1,1,"")</f>
        <v>10</v>
      </c>
      <c r="BB4" s="48"/>
      <c r="BC4" s="48"/>
      <c r="BD4" s="48"/>
      <c r="BE4" s="48"/>
      <c r="BF4" s="48" t="s">
        <v>559</v>
      </c>
      <c r="BG4" s="48" t="s">
        <v>559</v>
      </c>
      <c r="BH4" s="121" t="s">
        <v>2756</v>
      </c>
      <c r="BI4" s="121" t="s">
        <v>2756</v>
      </c>
      <c r="BJ4" s="121" t="s">
        <v>2878</v>
      </c>
      <c r="BK4" s="121" t="s">
        <v>2878</v>
      </c>
      <c r="BL4" s="121">
        <v>3</v>
      </c>
      <c r="BM4" s="124">
        <v>9.090909090909092</v>
      </c>
      <c r="BN4" s="121">
        <v>0</v>
      </c>
      <c r="BO4" s="124">
        <v>0</v>
      </c>
      <c r="BP4" s="121">
        <v>0</v>
      </c>
      <c r="BQ4" s="124">
        <v>0</v>
      </c>
      <c r="BR4" s="121">
        <v>30</v>
      </c>
      <c r="BS4" s="124">
        <v>90.9090909090909</v>
      </c>
      <c r="BT4" s="121">
        <v>33</v>
      </c>
      <c r="BU4" s="2"/>
      <c r="BV4" s="3"/>
      <c r="BW4" s="3"/>
      <c r="BX4" s="3"/>
      <c r="BY4" s="3"/>
    </row>
    <row r="5" spans="1:77" ht="41.45" customHeight="1">
      <c r="A5" s="64" t="s">
        <v>300</v>
      </c>
      <c r="C5" s="65"/>
      <c r="D5" s="65" t="s">
        <v>64</v>
      </c>
      <c r="E5" s="66">
        <v>162.3595898701149</v>
      </c>
      <c r="F5" s="68">
        <v>99.99839908775382</v>
      </c>
      <c r="G5" s="100" t="s">
        <v>1928</v>
      </c>
      <c r="H5" s="65"/>
      <c r="I5" s="69" t="s">
        <v>300</v>
      </c>
      <c r="J5" s="70"/>
      <c r="K5" s="70"/>
      <c r="L5" s="69" t="s">
        <v>2188</v>
      </c>
      <c r="M5" s="73">
        <v>1.5335306879091983</v>
      </c>
      <c r="N5" s="74">
        <v>8140.83642578125</v>
      </c>
      <c r="O5" s="74">
        <v>2882.064697265625</v>
      </c>
      <c r="P5" s="75"/>
      <c r="Q5" s="76"/>
      <c r="R5" s="76"/>
      <c r="S5" s="86"/>
      <c r="T5" s="48">
        <v>2</v>
      </c>
      <c r="U5" s="48">
        <v>3</v>
      </c>
      <c r="V5" s="49">
        <v>6</v>
      </c>
      <c r="W5" s="49">
        <v>0.333333</v>
      </c>
      <c r="X5" s="49">
        <v>0</v>
      </c>
      <c r="Y5" s="49">
        <v>1.916408</v>
      </c>
      <c r="Z5" s="49">
        <v>0</v>
      </c>
      <c r="AA5" s="49">
        <v>0</v>
      </c>
      <c r="AB5" s="71">
        <v>5</v>
      </c>
      <c r="AC5" s="71"/>
      <c r="AD5" s="72"/>
      <c r="AE5" s="78" t="s">
        <v>1254</v>
      </c>
      <c r="AF5" s="78">
        <v>2162</v>
      </c>
      <c r="AG5" s="78">
        <v>3823</v>
      </c>
      <c r="AH5" s="78">
        <v>36976</v>
      </c>
      <c r="AI5" s="78">
        <v>14576</v>
      </c>
      <c r="AJ5" s="78"/>
      <c r="AK5" s="78" t="s">
        <v>1409</v>
      </c>
      <c r="AL5" s="78" t="s">
        <v>1564</v>
      </c>
      <c r="AM5" s="83" t="s">
        <v>1666</v>
      </c>
      <c r="AN5" s="78"/>
      <c r="AO5" s="80">
        <v>39827.83987268519</v>
      </c>
      <c r="AP5" s="83" t="s">
        <v>1757</v>
      </c>
      <c r="AQ5" s="78" t="b">
        <v>0</v>
      </c>
      <c r="AR5" s="78" t="b">
        <v>0</v>
      </c>
      <c r="AS5" s="78" t="b">
        <v>0</v>
      </c>
      <c r="AT5" s="78" t="s">
        <v>1149</v>
      </c>
      <c r="AU5" s="78">
        <v>185</v>
      </c>
      <c r="AV5" s="83" t="s">
        <v>1911</v>
      </c>
      <c r="AW5" s="78" t="b">
        <v>0</v>
      </c>
      <c r="AX5" s="78" t="s">
        <v>2028</v>
      </c>
      <c r="AY5" s="83" t="s">
        <v>2031</v>
      </c>
      <c r="AZ5" s="78" t="s">
        <v>66</v>
      </c>
      <c r="BA5" s="78" t="str">
        <f>REPLACE(INDEX(GroupVertices[Group],MATCH(Vertices[[#This Row],[Vertex]],GroupVertices[Vertex],0)),1,1,"")</f>
        <v>10</v>
      </c>
      <c r="BB5" s="48"/>
      <c r="BC5" s="48"/>
      <c r="BD5" s="48"/>
      <c r="BE5" s="48"/>
      <c r="BF5" s="48" t="s">
        <v>586</v>
      </c>
      <c r="BG5" s="48" t="s">
        <v>2749</v>
      </c>
      <c r="BH5" s="121" t="s">
        <v>2757</v>
      </c>
      <c r="BI5" s="121" t="s">
        <v>2860</v>
      </c>
      <c r="BJ5" s="121" t="s">
        <v>2879</v>
      </c>
      <c r="BK5" s="121" t="s">
        <v>2879</v>
      </c>
      <c r="BL5" s="121">
        <v>2</v>
      </c>
      <c r="BM5" s="124">
        <v>3.6363636363636362</v>
      </c>
      <c r="BN5" s="121">
        <v>0</v>
      </c>
      <c r="BO5" s="124">
        <v>0</v>
      </c>
      <c r="BP5" s="121">
        <v>0</v>
      </c>
      <c r="BQ5" s="124">
        <v>0</v>
      </c>
      <c r="BR5" s="121">
        <v>53</v>
      </c>
      <c r="BS5" s="124">
        <v>96.36363636363636</v>
      </c>
      <c r="BT5" s="121">
        <v>55</v>
      </c>
      <c r="BU5" s="2"/>
      <c r="BV5" s="3"/>
      <c r="BW5" s="3"/>
      <c r="BX5" s="3"/>
      <c r="BY5" s="3"/>
    </row>
    <row r="6" spans="1:77" ht="41.45" customHeight="1">
      <c r="A6" s="64" t="s">
        <v>214</v>
      </c>
      <c r="C6" s="65"/>
      <c r="D6" s="65" t="s">
        <v>64</v>
      </c>
      <c r="E6" s="66">
        <v>162.06241049316392</v>
      </c>
      <c r="F6" s="68">
        <v>99.99972214533528</v>
      </c>
      <c r="G6" s="100" t="s">
        <v>684</v>
      </c>
      <c r="H6" s="65"/>
      <c r="I6" s="69" t="s">
        <v>214</v>
      </c>
      <c r="J6" s="70"/>
      <c r="K6" s="70"/>
      <c r="L6" s="69" t="s">
        <v>2189</v>
      </c>
      <c r="M6" s="73">
        <v>1.092599697927696</v>
      </c>
      <c r="N6" s="74">
        <v>3890.06005859375</v>
      </c>
      <c r="O6" s="74">
        <v>6931.7509765625</v>
      </c>
      <c r="P6" s="75"/>
      <c r="Q6" s="76"/>
      <c r="R6" s="76"/>
      <c r="S6" s="86"/>
      <c r="T6" s="48">
        <v>0</v>
      </c>
      <c r="U6" s="48">
        <v>4</v>
      </c>
      <c r="V6" s="49">
        <v>402</v>
      </c>
      <c r="W6" s="49">
        <v>0.003367</v>
      </c>
      <c r="X6" s="49">
        <v>0.000412</v>
      </c>
      <c r="Y6" s="49">
        <v>1.940505</v>
      </c>
      <c r="Z6" s="49">
        <v>0</v>
      </c>
      <c r="AA6" s="49">
        <v>0</v>
      </c>
      <c r="AB6" s="71">
        <v>6</v>
      </c>
      <c r="AC6" s="71"/>
      <c r="AD6" s="72"/>
      <c r="AE6" s="78" t="s">
        <v>1255</v>
      </c>
      <c r="AF6" s="78">
        <v>1765</v>
      </c>
      <c r="AG6" s="78">
        <v>666</v>
      </c>
      <c r="AH6" s="78">
        <v>6156</v>
      </c>
      <c r="AI6" s="78">
        <v>11239</v>
      </c>
      <c r="AJ6" s="78"/>
      <c r="AK6" s="78" t="s">
        <v>1410</v>
      </c>
      <c r="AL6" s="78" t="s">
        <v>1185</v>
      </c>
      <c r="AM6" s="78"/>
      <c r="AN6" s="78"/>
      <c r="AO6" s="80">
        <v>39929.56108796296</v>
      </c>
      <c r="AP6" s="83" t="s">
        <v>1758</v>
      </c>
      <c r="AQ6" s="78" t="b">
        <v>1</v>
      </c>
      <c r="AR6" s="78" t="b">
        <v>0</v>
      </c>
      <c r="AS6" s="78" t="b">
        <v>1</v>
      </c>
      <c r="AT6" s="78" t="s">
        <v>1149</v>
      </c>
      <c r="AU6" s="78">
        <v>12</v>
      </c>
      <c r="AV6" s="83" t="s">
        <v>1910</v>
      </c>
      <c r="AW6" s="78" t="b">
        <v>0</v>
      </c>
      <c r="AX6" s="78" t="s">
        <v>2028</v>
      </c>
      <c r="AY6" s="83" t="s">
        <v>2032</v>
      </c>
      <c r="AZ6" s="78" t="s">
        <v>66</v>
      </c>
      <c r="BA6" s="78" t="str">
        <f>REPLACE(INDEX(GroupVertices[Group],MATCH(Vertices[[#This Row],[Vertex]],GroupVertices[Vertex],0)),1,1,"")</f>
        <v>3</v>
      </c>
      <c r="BB6" s="48"/>
      <c r="BC6" s="48"/>
      <c r="BD6" s="48"/>
      <c r="BE6" s="48"/>
      <c r="BF6" s="48" t="s">
        <v>559</v>
      </c>
      <c r="BG6" s="48" t="s">
        <v>559</v>
      </c>
      <c r="BH6" s="121" t="s">
        <v>2758</v>
      </c>
      <c r="BI6" s="121" t="s">
        <v>2758</v>
      </c>
      <c r="BJ6" s="121" t="s">
        <v>2880</v>
      </c>
      <c r="BK6" s="121" t="s">
        <v>2880</v>
      </c>
      <c r="BL6" s="121">
        <v>3</v>
      </c>
      <c r="BM6" s="124">
        <v>7.142857142857143</v>
      </c>
      <c r="BN6" s="121">
        <v>0</v>
      </c>
      <c r="BO6" s="124">
        <v>0</v>
      </c>
      <c r="BP6" s="121">
        <v>0</v>
      </c>
      <c r="BQ6" s="124">
        <v>0</v>
      </c>
      <c r="BR6" s="121">
        <v>39</v>
      </c>
      <c r="BS6" s="124">
        <v>92.85714285714286</v>
      </c>
      <c r="BT6" s="121">
        <v>42</v>
      </c>
      <c r="BU6" s="2"/>
      <c r="BV6" s="3"/>
      <c r="BW6" s="3"/>
      <c r="BX6" s="3"/>
      <c r="BY6" s="3"/>
    </row>
    <row r="7" spans="1:77" ht="41.45" customHeight="1">
      <c r="A7" s="64" t="s">
        <v>330</v>
      </c>
      <c r="C7" s="65"/>
      <c r="D7" s="65" t="s">
        <v>64</v>
      </c>
      <c r="E7" s="66">
        <v>202.62226517264787</v>
      </c>
      <c r="F7" s="68">
        <v>99.81914762570605</v>
      </c>
      <c r="G7" s="100" t="s">
        <v>1929</v>
      </c>
      <c r="H7" s="65"/>
      <c r="I7" s="69" t="s">
        <v>330</v>
      </c>
      <c r="J7" s="70"/>
      <c r="K7" s="70"/>
      <c r="L7" s="69" t="s">
        <v>2190</v>
      </c>
      <c r="M7" s="73">
        <v>61.2720679396983</v>
      </c>
      <c r="N7" s="74">
        <v>3604.8798828125</v>
      </c>
      <c r="O7" s="74">
        <v>7751.083984375</v>
      </c>
      <c r="P7" s="75"/>
      <c r="Q7" s="76"/>
      <c r="R7" s="76"/>
      <c r="S7" s="86"/>
      <c r="T7" s="48">
        <v>1</v>
      </c>
      <c r="U7" s="48">
        <v>0</v>
      </c>
      <c r="V7" s="49">
        <v>0</v>
      </c>
      <c r="W7" s="49">
        <v>0.00274</v>
      </c>
      <c r="X7" s="49">
        <v>5.9E-05</v>
      </c>
      <c r="Y7" s="49">
        <v>0.562357</v>
      </c>
      <c r="Z7" s="49">
        <v>0</v>
      </c>
      <c r="AA7" s="49">
        <v>0</v>
      </c>
      <c r="AB7" s="71">
        <v>7</v>
      </c>
      <c r="AC7" s="71"/>
      <c r="AD7" s="72"/>
      <c r="AE7" s="78" t="s">
        <v>1256</v>
      </c>
      <c r="AF7" s="78">
        <v>582</v>
      </c>
      <c r="AG7" s="78">
        <v>431542</v>
      </c>
      <c r="AH7" s="78">
        <v>20715</v>
      </c>
      <c r="AI7" s="78">
        <v>508</v>
      </c>
      <c r="AJ7" s="78"/>
      <c r="AK7" s="78" t="s">
        <v>1411</v>
      </c>
      <c r="AL7" s="78" t="s">
        <v>1565</v>
      </c>
      <c r="AM7" s="83" t="s">
        <v>1667</v>
      </c>
      <c r="AN7" s="78"/>
      <c r="AO7" s="80">
        <v>40010.813738425924</v>
      </c>
      <c r="AP7" s="83" t="s">
        <v>1759</v>
      </c>
      <c r="AQ7" s="78" t="b">
        <v>0</v>
      </c>
      <c r="AR7" s="78" t="b">
        <v>0</v>
      </c>
      <c r="AS7" s="78" t="b">
        <v>1</v>
      </c>
      <c r="AT7" s="78"/>
      <c r="AU7" s="78">
        <v>1340</v>
      </c>
      <c r="AV7" s="83" t="s">
        <v>1910</v>
      </c>
      <c r="AW7" s="78" t="b">
        <v>1</v>
      </c>
      <c r="AX7" s="78" t="s">
        <v>2028</v>
      </c>
      <c r="AY7" s="83" t="s">
        <v>2033</v>
      </c>
      <c r="AZ7" s="78" t="s">
        <v>65</v>
      </c>
      <c r="BA7" s="78" t="str">
        <f>REPLACE(INDEX(GroupVertices[Group],MATCH(Vertices[[#This Row],[Vertex]],GroupVertices[Vertex],0)),1,1,"")</f>
        <v>3</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331</v>
      </c>
      <c r="C8" s="65"/>
      <c r="D8" s="65" t="s">
        <v>64</v>
      </c>
      <c r="E8" s="66">
        <v>162.06777610117348</v>
      </c>
      <c r="F8" s="68">
        <v>99.99969825737769</v>
      </c>
      <c r="G8" s="100" t="s">
        <v>1930</v>
      </c>
      <c r="H8" s="65"/>
      <c r="I8" s="69" t="s">
        <v>331</v>
      </c>
      <c r="J8" s="70"/>
      <c r="K8" s="70"/>
      <c r="L8" s="69" t="s">
        <v>2191</v>
      </c>
      <c r="M8" s="73">
        <v>1.1005607579305294</v>
      </c>
      <c r="N8" s="74">
        <v>3727.19091796875</v>
      </c>
      <c r="O8" s="74">
        <v>5857.2275390625</v>
      </c>
      <c r="P8" s="75"/>
      <c r="Q8" s="76"/>
      <c r="R8" s="76"/>
      <c r="S8" s="86"/>
      <c r="T8" s="48">
        <v>1</v>
      </c>
      <c r="U8" s="48">
        <v>0</v>
      </c>
      <c r="V8" s="49">
        <v>0</v>
      </c>
      <c r="W8" s="49">
        <v>0.00274</v>
      </c>
      <c r="X8" s="49">
        <v>5.9E-05</v>
      </c>
      <c r="Y8" s="49">
        <v>0.562357</v>
      </c>
      <c r="Z8" s="49">
        <v>0</v>
      </c>
      <c r="AA8" s="49">
        <v>0</v>
      </c>
      <c r="AB8" s="71">
        <v>8</v>
      </c>
      <c r="AC8" s="71"/>
      <c r="AD8" s="72"/>
      <c r="AE8" s="78" t="s">
        <v>1257</v>
      </c>
      <c r="AF8" s="78">
        <v>1248</v>
      </c>
      <c r="AG8" s="78">
        <v>723</v>
      </c>
      <c r="AH8" s="78">
        <v>2628</v>
      </c>
      <c r="AI8" s="78">
        <v>4758</v>
      </c>
      <c r="AJ8" s="78"/>
      <c r="AK8" s="78"/>
      <c r="AL8" s="78" t="s">
        <v>1566</v>
      </c>
      <c r="AM8" s="78"/>
      <c r="AN8" s="78"/>
      <c r="AO8" s="80">
        <v>39906.156122685185</v>
      </c>
      <c r="AP8" s="83" t="s">
        <v>1760</v>
      </c>
      <c r="AQ8" s="78" t="b">
        <v>0</v>
      </c>
      <c r="AR8" s="78" t="b">
        <v>0</v>
      </c>
      <c r="AS8" s="78" t="b">
        <v>1</v>
      </c>
      <c r="AT8" s="78"/>
      <c r="AU8" s="78">
        <v>7</v>
      </c>
      <c r="AV8" s="83" t="s">
        <v>1912</v>
      </c>
      <c r="AW8" s="78" t="b">
        <v>0</v>
      </c>
      <c r="AX8" s="78" t="s">
        <v>2028</v>
      </c>
      <c r="AY8" s="83" t="s">
        <v>2034</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332</v>
      </c>
      <c r="C9" s="65"/>
      <c r="D9" s="65" t="s">
        <v>64</v>
      </c>
      <c r="E9" s="66">
        <v>162.14647168531383</v>
      </c>
      <c r="F9" s="68">
        <v>99.99934790066622</v>
      </c>
      <c r="G9" s="100" t="s">
        <v>1931</v>
      </c>
      <c r="H9" s="65"/>
      <c r="I9" s="69" t="s">
        <v>332</v>
      </c>
      <c r="J9" s="70"/>
      <c r="K9" s="70"/>
      <c r="L9" s="69" t="s">
        <v>2192</v>
      </c>
      <c r="M9" s="73">
        <v>1.217322971305422</v>
      </c>
      <c r="N9" s="74">
        <v>3566.894775390625</v>
      </c>
      <c r="O9" s="74">
        <v>6749.39111328125</v>
      </c>
      <c r="P9" s="75"/>
      <c r="Q9" s="76"/>
      <c r="R9" s="76"/>
      <c r="S9" s="86"/>
      <c r="T9" s="48">
        <v>1</v>
      </c>
      <c r="U9" s="48">
        <v>0</v>
      </c>
      <c r="V9" s="49">
        <v>0</v>
      </c>
      <c r="W9" s="49">
        <v>0.00274</v>
      </c>
      <c r="X9" s="49">
        <v>5.9E-05</v>
      </c>
      <c r="Y9" s="49">
        <v>0.562357</v>
      </c>
      <c r="Z9" s="49">
        <v>0</v>
      </c>
      <c r="AA9" s="49">
        <v>0</v>
      </c>
      <c r="AB9" s="71">
        <v>9</v>
      </c>
      <c r="AC9" s="71"/>
      <c r="AD9" s="72"/>
      <c r="AE9" s="78" t="s">
        <v>1258</v>
      </c>
      <c r="AF9" s="78">
        <v>1895</v>
      </c>
      <c r="AG9" s="78">
        <v>1559</v>
      </c>
      <c r="AH9" s="78">
        <v>7776</v>
      </c>
      <c r="AI9" s="78">
        <v>16162</v>
      </c>
      <c r="AJ9" s="78"/>
      <c r="AK9" s="78" t="s">
        <v>1412</v>
      </c>
      <c r="AL9" s="78" t="s">
        <v>1567</v>
      </c>
      <c r="AM9" s="78"/>
      <c r="AN9" s="78"/>
      <c r="AO9" s="80">
        <v>39720.56049768518</v>
      </c>
      <c r="AP9" s="83" t="s">
        <v>1761</v>
      </c>
      <c r="AQ9" s="78" t="b">
        <v>0</v>
      </c>
      <c r="AR9" s="78" t="b">
        <v>0</v>
      </c>
      <c r="AS9" s="78" t="b">
        <v>1</v>
      </c>
      <c r="AT9" s="78"/>
      <c r="AU9" s="78">
        <v>25</v>
      </c>
      <c r="AV9" s="83" t="s">
        <v>1910</v>
      </c>
      <c r="AW9" s="78" t="b">
        <v>0</v>
      </c>
      <c r="AX9" s="78" t="s">
        <v>2028</v>
      </c>
      <c r="AY9" s="83" t="s">
        <v>2035</v>
      </c>
      <c r="AZ9" s="78" t="s">
        <v>65</v>
      </c>
      <c r="BA9" s="78" t="str">
        <f>REPLACE(INDEX(GroupVertices[Group],MATCH(Vertices[[#This Row],[Vertex]],GroupVertices[Vertex],0)),1,1,"")</f>
        <v>3</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298</v>
      </c>
      <c r="C10" s="65"/>
      <c r="D10" s="65" t="s">
        <v>64</v>
      </c>
      <c r="E10" s="66">
        <v>162.09168600353192</v>
      </c>
      <c r="F10" s="68">
        <v>99.99959180928592</v>
      </c>
      <c r="G10" s="100" t="s">
        <v>718</v>
      </c>
      <c r="H10" s="65"/>
      <c r="I10" s="69" t="s">
        <v>298</v>
      </c>
      <c r="J10" s="70"/>
      <c r="K10" s="70"/>
      <c r="L10" s="69" t="s">
        <v>2193</v>
      </c>
      <c r="M10" s="73">
        <v>1.1360363586449107</v>
      </c>
      <c r="N10" s="74">
        <v>4239.77783203125</v>
      </c>
      <c r="O10" s="74">
        <v>7140.2158203125</v>
      </c>
      <c r="P10" s="75"/>
      <c r="Q10" s="76"/>
      <c r="R10" s="76"/>
      <c r="S10" s="86"/>
      <c r="T10" s="48">
        <v>2</v>
      </c>
      <c r="U10" s="48">
        <v>2</v>
      </c>
      <c r="V10" s="49">
        <v>520</v>
      </c>
      <c r="W10" s="49">
        <v>0.004255</v>
      </c>
      <c r="X10" s="49">
        <v>0.002695</v>
      </c>
      <c r="Y10" s="49">
        <v>1.258217</v>
      </c>
      <c r="Z10" s="49">
        <v>0</v>
      </c>
      <c r="AA10" s="49">
        <v>0</v>
      </c>
      <c r="AB10" s="71">
        <v>10</v>
      </c>
      <c r="AC10" s="71"/>
      <c r="AD10" s="72"/>
      <c r="AE10" s="78" t="s">
        <v>1259</v>
      </c>
      <c r="AF10" s="78">
        <v>706</v>
      </c>
      <c r="AG10" s="78">
        <v>977</v>
      </c>
      <c r="AH10" s="78">
        <v>8027</v>
      </c>
      <c r="AI10" s="78">
        <v>8141</v>
      </c>
      <c r="AJ10" s="78"/>
      <c r="AK10" s="78" t="s">
        <v>1413</v>
      </c>
      <c r="AL10" s="78" t="s">
        <v>1568</v>
      </c>
      <c r="AM10" s="78"/>
      <c r="AN10" s="78"/>
      <c r="AO10" s="80">
        <v>40839.06496527778</v>
      </c>
      <c r="AP10" s="83" t="s">
        <v>1762</v>
      </c>
      <c r="AQ10" s="78" t="b">
        <v>0</v>
      </c>
      <c r="AR10" s="78" t="b">
        <v>0</v>
      </c>
      <c r="AS10" s="78" t="b">
        <v>1</v>
      </c>
      <c r="AT10" s="78" t="s">
        <v>1149</v>
      </c>
      <c r="AU10" s="78">
        <v>9</v>
      </c>
      <c r="AV10" s="83" t="s">
        <v>1913</v>
      </c>
      <c r="AW10" s="78" t="b">
        <v>0</v>
      </c>
      <c r="AX10" s="78" t="s">
        <v>2028</v>
      </c>
      <c r="AY10" s="83" t="s">
        <v>2036</v>
      </c>
      <c r="AZ10" s="78" t="s">
        <v>66</v>
      </c>
      <c r="BA10" s="78" t="str">
        <f>REPLACE(INDEX(GroupVertices[Group],MATCH(Vertices[[#This Row],[Vertex]],GroupVertices[Vertex],0)),1,1,"")</f>
        <v>3</v>
      </c>
      <c r="BB10" s="48"/>
      <c r="BC10" s="48"/>
      <c r="BD10" s="48"/>
      <c r="BE10" s="48"/>
      <c r="BF10" s="48" t="s">
        <v>559</v>
      </c>
      <c r="BG10" s="48" t="s">
        <v>559</v>
      </c>
      <c r="BH10" s="121" t="s">
        <v>2759</v>
      </c>
      <c r="BI10" s="121" t="s">
        <v>2759</v>
      </c>
      <c r="BJ10" s="121" t="s">
        <v>2881</v>
      </c>
      <c r="BK10" s="121" t="s">
        <v>2881</v>
      </c>
      <c r="BL10" s="121">
        <v>0</v>
      </c>
      <c r="BM10" s="124">
        <v>0</v>
      </c>
      <c r="BN10" s="121">
        <v>0</v>
      </c>
      <c r="BO10" s="124">
        <v>0</v>
      </c>
      <c r="BP10" s="121">
        <v>0</v>
      </c>
      <c r="BQ10" s="124">
        <v>0</v>
      </c>
      <c r="BR10" s="121">
        <v>7</v>
      </c>
      <c r="BS10" s="124">
        <v>100</v>
      </c>
      <c r="BT10" s="121">
        <v>7</v>
      </c>
      <c r="BU10" s="2"/>
      <c r="BV10" s="3"/>
      <c r="BW10" s="3"/>
      <c r="BX10" s="3"/>
      <c r="BY10" s="3"/>
    </row>
    <row r="11" spans="1:77" ht="41.45" customHeight="1">
      <c r="A11" s="64" t="s">
        <v>215</v>
      </c>
      <c r="C11" s="65"/>
      <c r="D11" s="65" t="s">
        <v>64</v>
      </c>
      <c r="E11" s="66">
        <v>162.17706506431574</v>
      </c>
      <c r="F11" s="68">
        <v>99.9992116973992</v>
      </c>
      <c r="G11" s="100" t="s">
        <v>1932</v>
      </c>
      <c r="H11" s="65"/>
      <c r="I11" s="69" t="s">
        <v>215</v>
      </c>
      <c r="J11" s="70"/>
      <c r="K11" s="70"/>
      <c r="L11" s="69" t="s">
        <v>2194</v>
      </c>
      <c r="M11" s="73">
        <v>1.2627149800935085</v>
      </c>
      <c r="N11" s="74">
        <v>3107.226806640625</v>
      </c>
      <c r="O11" s="74">
        <v>3966.923583984375</v>
      </c>
      <c r="P11" s="75"/>
      <c r="Q11" s="76"/>
      <c r="R11" s="76"/>
      <c r="S11" s="86"/>
      <c r="T11" s="48">
        <v>1</v>
      </c>
      <c r="U11" s="48">
        <v>1</v>
      </c>
      <c r="V11" s="49">
        <v>0</v>
      </c>
      <c r="W11" s="49">
        <v>0</v>
      </c>
      <c r="X11" s="49">
        <v>0</v>
      </c>
      <c r="Y11" s="49">
        <v>0.999997</v>
      </c>
      <c r="Z11" s="49">
        <v>0</v>
      </c>
      <c r="AA11" s="49" t="s">
        <v>3180</v>
      </c>
      <c r="AB11" s="71">
        <v>11</v>
      </c>
      <c r="AC11" s="71"/>
      <c r="AD11" s="72"/>
      <c r="AE11" s="78" t="s">
        <v>1260</v>
      </c>
      <c r="AF11" s="78">
        <v>2395</v>
      </c>
      <c r="AG11" s="78">
        <v>1884</v>
      </c>
      <c r="AH11" s="78">
        <v>11510</v>
      </c>
      <c r="AI11" s="78">
        <v>13616</v>
      </c>
      <c r="AJ11" s="78"/>
      <c r="AK11" s="78" t="s">
        <v>1414</v>
      </c>
      <c r="AL11" s="78" t="s">
        <v>1569</v>
      </c>
      <c r="AM11" s="78"/>
      <c r="AN11" s="78"/>
      <c r="AO11" s="80">
        <v>39926.26787037037</v>
      </c>
      <c r="AP11" s="83" t="s">
        <v>1763</v>
      </c>
      <c r="AQ11" s="78" t="b">
        <v>0</v>
      </c>
      <c r="AR11" s="78" t="b">
        <v>0</v>
      </c>
      <c r="AS11" s="78" t="b">
        <v>1</v>
      </c>
      <c r="AT11" s="78" t="s">
        <v>1149</v>
      </c>
      <c r="AU11" s="78">
        <v>32</v>
      </c>
      <c r="AV11" s="83" t="s">
        <v>1914</v>
      </c>
      <c r="AW11" s="78" t="b">
        <v>0</v>
      </c>
      <c r="AX11" s="78" t="s">
        <v>2028</v>
      </c>
      <c r="AY11" s="83" t="s">
        <v>2037</v>
      </c>
      <c r="AZ11" s="78" t="s">
        <v>66</v>
      </c>
      <c r="BA11" s="78" t="str">
        <f>REPLACE(INDEX(GroupVertices[Group],MATCH(Vertices[[#This Row],[Vertex]],GroupVertices[Vertex],0)),1,1,"")</f>
        <v>1</v>
      </c>
      <c r="BB11" s="48"/>
      <c r="BC11" s="48"/>
      <c r="BD11" s="48"/>
      <c r="BE11" s="48"/>
      <c r="BF11" s="48" t="s">
        <v>560</v>
      </c>
      <c r="BG11" s="48" t="s">
        <v>560</v>
      </c>
      <c r="BH11" s="121" t="s">
        <v>2760</v>
      </c>
      <c r="BI11" s="121" t="s">
        <v>2760</v>
      </c>
      <c r="BJ11" s="121" t="s">
        <v>2882</v>
      </c>
      <c r="BK11" s="121" t="s">
        <v>2882</v>
      </c>
      <c r="BL11" s="121">
        <v>2</v>
      </c>
      <c r="BM11" s="124">
        <v>9.090909090909092</v>
      </c>
      <c r="BN11" s="121">
        <v>0</v>
      </c>
      <c r="BO11" s="124">
        <v>0</v>
      </c>
      <c r="BP11" s="121">
        <v>0</v>
      </c>
      <c r="BQ11" s="124">
        <v>0</v>
      </c>
      <c r="BR11" s="121">
        <v>20</v>
      </c>
      <c r="BS11" s="124">
        <v>90.9090909090909</v>
      </c>
      <c r="BT11" s="121">
        <v>22</v>
      </c>
      <c r="BU11" s="2"/>
      <c r="BV11" s="3"/>
      <c r="BW11" s="3"/>
      <c r="BX11" s="3"/>
      <c r="BY11" s="3"/>
    </row>
    <row r="12" spans="1:77" ht="41.45" customHeight="1">
      <c r="A12" s="64" t="s">
        <v>216</v>
      </c>
      <c r="C12" s="65"/>
      <c r="D12" s="65" t="s">
        <v>64</v>
      </c>
      <c r="E12" s="66">
        <v>162.18732561296562</v>
      </c>
      <c r="F12" s="68">
        <v>99.99916601691888</v>
      </c>
      <c r="G12" s="100" t="s">
        <v>685</v>
      </c>
      <c r="H12" s="65"/>
      <c r="I12" s="69" t="s">
        <v>216</v>
      </c>
      <c r="J12" s="70"/>
      <c r="K12" s="70"/>
      <c r="L12" s="69" t="s">
        <v>2195</v>
      </c>
      <c r="M12" s="73">
        <v>1.2779387615024358</v>
      </c>
      <c r="N12" s="74">
        <v>989.1798095703125</v>
      </c>
      <c r="O12" s="74">
        <v>2934.347412109375</v>
      </c>
      <c r="P12" s="75"/>
      <c r="Q12" s="76"/>
      <c r="R12" s="76"/>
      <c r="S12" s="86"/>
      <c r="T12" s="48">
        <v>1</v>
      </c>
      <c r="U12" s="48">
        <v>1</v>
      </c>
      <c r="V12" s="49">
        <v>0</v>
      </c>
      <c r="W12" s="49">
        <v>0</v>
      </c>
      <c r="X12" s="49">
        <v>0</v>
      </c>
      <c r="Y12" s="49">
        <v>0.999997</v>
      </c>
      <c r="Z12" s="49">
        <v>0</v>
      </c>
      <c r="AA12" s="49" t="s">
        <v>3180</v>
      </c>
      <c r="AB12" s="71">
        <v>12</v>
      </c>
      <c r="AC12" s="71"/>
      <c r="AD12" s="72"/>
      <c r="AE12" s="78" t="s">
        <v>1261</v>
      </c>
      <c r="AF12" s="78">
        <v>820</v>
      </c>
      <c r="AG12" s="78">
        <v>1993</v>
      </c>
      <c r="AH12" s="78">
        <v>13672</v>
      </c>
      <c r="AI12" s="78">
        <v>7585</v>
      </c>
      <c r="AJ12" s="78"/>
      <c r="AK12" s="78" t="s">
        <v>1415</v>
      </c>
      <c r="AL12" s="78" t="s">
        <v>1192</v>
      </c>
      <c r="AM12" s="83" t="s">
        <v>1668</v>
      </c>
      <c r="AN12" s="78"/>
      <c r="AO12" s="80">
        <v>40396.07084490741</v>
      </c>
      <c r="AP12" s="83" t="s">
        <v>1764</v>
      </c>
      <c r="AQ12" s="78" t="b">
        <v>0</v>
      </c>
      <c r="AR12" s="78" t="b">
        <v>0</v>
      </c>
      <c r="AS12" s="78" t="b">
        <v>1</v>
      </c>
      <c r="AT12" s="78" t="s">
        <v>1149</v>
      </c>
      <c r="AU12" s="78">
        <v>76</v>
      </c>
      <c r="AV12" s="83" t="s">
        <v>1910</v>
      </c>
      <c r="AW12" s="78" t="b">
        <v>0</v>
      </c>
      <c r="AX12" s="78" t="s">
        <v>2028</v>
      </c>
      <c r="AY12" s="83" t="s">
        <v>2038</v>
      </c>
      <c r="AZ12" s="78" t="s">
        <v>66</v>
      </c>
      <c r="BA12" s="78" t="str">
        <f>REPLACE(INDEX(GroupVertices[Group],MATCH(Vertices[[#This Row],[Vertex]],GroupVertices[Vertex],0)),1,1,"")</f>
        <v>1</v>
      </c>
      <c r="BB12" s="48"/>
      <c r="BC12" s="48"/>
      <c r="BD12" s="48"/>
      <c r="BE12" s="48"/>
      <c r="BF12" s="48" t="s">
        <v>560</v>
      </c>
      <c r="BG12" s="48" t="s">
        <v>560</v>
      </c>
      <c r="BH12" s="121" t="s">
        <v>2761</v>
      </c>
      <c r="BI12" s="121" t="s">
        <v>2761</v>
      </c>
      <c r="BJ12" s="121" t="s">
        <v>2883</v>
      </c>
      <c r="BK12" s="121" t="s">
        <v>2883</v>
      </c>
      <c r="BL12" s="121">
        <v>0</v>
      </c>
      <c r="BM12" s="124">
        <v>0</v>
      </c>
      <c r="BN12" s="121">
        <v>0</v>
      </c>
      <c r="BO12" s="124">
        <v>0</v>
      </c>
      <c r="BP12" s="121">
        <v>0</v>
      </c>
      <c r="BQ12" s="124">
        <v>0</v>
      </c>
      <c r="BR12" s="121">
        <v>20</v>
      </c>
      <c r="BS12" s="124">
        <v>100</v>
      </c>
      <c r="BT12" s="121">
        <v>20</v>
      </c>
      <c r="BU12" s="2"/>
      <c r="BV12" s="3"/>
      <c r="BW12" s="3"/>
      <c r="BX12" s="3"/>
      <c r="BY12" s="3"/>
    </row>
    <row r="13" spans="1:77" ht="41.45" customHeight="1">
      <c r="A13" s="64" t="s">
        <v>217</v>
      </c>
      <c r="C13" s="65"/>
      <c r="D13" s="65" t="s">
        <v>64</v>
      </c>
      <c r="E13" s="66">
        <v>162.16096824028705</v>
      </c>
      <c r="F13" s="68">
        <v>99.999283361272</v>
      </c>
      <c r="G13" s="100" t="s">
        <v>686</v>
      </c>
      <c r="H13" s="65"/>
      <c r="I13" s="69" t="s">
        <v>217</v>
      </c>
      <c r="J13" s="70"/>
      <c r="K13" s="70"/>
      <c r="L13" s="69" t="s">
        <v>2196</v>
      </c>
      <c r="M13" s="73">
        <v>1.2388318000850076</v>
      </c>
      <c r="N13" s="74">
        <v>2048.203125</v>
      </c>
      <c r="O13" s="74">
        <v>3966.923583984375</v>
      </c>
      <c r="P13" s="75"/>
      <c r="Q13" s="76"/>
      <c r="R13" s="76"/>
      <c r="S13" s="86"/>
      <c r="T13" s="48">
        <v>1</v>
      </c>
      <c r="U13" s="48">
        <v>1</v>
      </c>
      <c r="V13" s="49">
        <v>0</v>
      </c>
      <c r="W13" s="49">
        <v>0</v>
      </c>
      <c r="X13" s="49">
        <v>0</v>
      </c>
      <c r="Y13" s="49">
        <v>0.999997</v>
      </c>
      <c r="Z13" s="49">
        <v>0</v>
      </c>
      <c r="AA13" s="49" t="s">
        <v>3180</v>
      </c>
      <c r="AB13" s="71">
        <v>13</v>
      </c>
      <c r="AC13" s="71"/>
      <c r="AD13" s="72"/>
      <c r="AE13" s="78" t="s">
        <v>1262</v>
      </c>
      <c r="AF13" s="78">
        <v>1780</v>
      </c>
      <c r="AG13" s="78">
        <v>1713</v>
      </c>
      <c r="AH13" s="78">
        <v>17515</v>
      </c>
      <c r="AI13" s="78">
        <v>1397</v>
      </c>
      <c r="AJ13" s="78"/>
      <c r="AK13" s="78" t="s">
        <v>1416</v>
      </c>
      <c r="AL13" s="78" t="s">
        <v>1570</v>
      </c>
      <c r="AM13" s="83" t="s">
        <v>1669</v>
      </c>
      <c r="AN13" s="78"/>
      <c r="AO13" s="80">
        <v>39889.06333333333</v>
      </c>
      <c r="AP13" s="83" t="s">
        <v>1765</v>
      </c>
      <c r="AQ13" s="78" t="b">
        <v>0</v>
      </c>
      <c r="AR13" s="78" t="b">
        <v>0</v>
      </c>
      <c r="AS13" s="78" t="b">
        <v>1</v>
      </c>
      <c r="AT13" s="78" t="s">
        <v>1149</v>
      </c>
      <c r="AU13" s="78">
        <v>97</v>
      </c>
      <c r="AV13" s="83" t="s">
        <v>1911</v>
      </c>
      <c r="AW13" s="78" t="b">
        <v>0</v>
      </c>
      <c r="AX13" s="78" t="s">
        <v>2028</v>
      </c>
      <c r="AY13" s="83" t="s">
        <v>2039</v>
      </c>
      <c r="AZ13" s="78" t="s">
        <v>66</v>
      </c>
      <c r="BA13" s="78" t="str">
        <f>REPLACE(INDEX(GroupVertices[Group],MATCH(Vertices[[#This Row],[Vertex]],GroupVertices[Vertex],0)),1,1,"")</f>
        <v>1</v>
      </c>
      <c r="BB13" s="48"/>
      <c r="BC13" s="48"/>
      <c r="BD13" s="48"/>
      <c r="BE13" s="48"/>
      <c r="BF13" s="48" t="s">
        <v>560</v>
      </c>
      <c r="BG13" s="48" t="s">
        <v>560</v>
      </c>
      <c r="BH13" s="121" t="s">
        <v>2762</v>
      </c>
      <c r="BI13" s="121" t="s">
        <v>2762</v>
      </c>
      <c r="BJ13" s="121" t="s">
        <v>2884</v>
      </c>
      <c r="BK13" s="121" t="s">
        <v>2884</v>
      </c>
      <c r="BL13" s="121">
        <v>3</v>
      </c>
      <c r="BM13" s="124">
        <v>13.043478260869565</v>
      </c>
      <c r="BN13" s="121">
        <v>0</v>
      </c>
      <c r="BO13" s="124">
        <v>0</v>
      </c>
      <c r="BP13" s="121">
        <v>0</v>
      </c>
      <c r="BQ13" s="124">
        <v>0</v>
      </c>
      <c r="BR13" s="121">
        <v>20</v>
      </c>
      <c r="BS13" s="124">
        <v>86.95652173913044</v>
      </c>
      <c r="BT13" s="121">
        <v>23</v>
      </c>
      <c r="BU13" s="2"/>
      <c r="BV13" s="3"/>
      <c r="BW13" s="3"/>
      <c r="BX13" s="3"/>
      <c r="BY13" s="3"/>
    </row>
    <row r="14" spans="1:77" ht="41.45" customHeight="1">
      <c r="A14" s="64" t="s">
        <v>218</v>
      </c>
      <c r="C14" s="65"/>
      <c r="D14" s="65" t="s">
        <v>64</v>
      </c>
      <c r="E14" s="66">
        <v>162.11060683177618</v>
      </c>
      <c r="F14" s="68">
        <v>99.99950757280386</v>
      </c>
      <c r="G14" s="100" t="s">
        <v>1933</v>
      </c>
      <c r="H14" s="65"/>
      <c r="I14" s="69" t="s">
        <v>218</v>
      </c>
      <c r="J14" s="70"/>
      <c r="K14" s="70"/>
      <c r="L14" s="69" t="s">
        <v>2197</v>
      </c>
      <c r="M14" s="73">
        <v>1.1641095702338502</v>
      </c>
      <c r="N14" s="74">
        <v>1518.6915283203125</v>
      </c>
      <c r="O14" s="74">
        <v>4999.5</v>
      </c>
      <c r="P14" s="75"/>
      <c r="Q14" s="76"/>
      <c r="R14" s="76"/>
      <c r="S14" s="86"/>
      <c r="T14" s="48">
        <v>1</v>
      </c>
      <c r="U14" s="48">
        <v>1</v>
      </c>
      <c r="V14" s="49">
        <v>0</v>
      </c>
      <c r="W14" s="49">
        <v>0</v>
      </c>
      <c r="X14" s="49">
        <v>0</v>
      </c>
      <c r="Y14" s="49">
        <v>0.999997</v>
      </c>
      <c r="Z14" s="49">
        <v>0</v>
      </c>
      <c r="AA14" s="49" t="s">
        <v>3180</v>
      </c>
      <c r="AB14" s="71">
        <v>14</v>
      </c>
      <c r="AC14" s="71"/>
      <c r="AD14" s="72"/>
      <c r="AE14" s="78" t="s">
        <v>1263</v>
      </c>
      <c r="AF14" s="78">
        <v>584</v>
      </c>
      <c r="AG14" s="78">
        <v>1178</v>
      </c>
      <c r="AH14" s="78">
        <v>13539</v>
      </c>
      <c r="AI14" s="78">
        <v>39897</v>
      </c>
      <c r="AJ14" s="78"/>
      <c r="AK14" s="78" t="s">
        <v>1417</v>
      </c>
      <c r="AL14" s="78"/>
      <c r="AM14" s="83" t="s">
        <v>1670</v>
      </c>
      <c r="AN14" s="78"/>
      <c r="AO14" s="80">
        <v>40942.04622685185</v>
      </c>
      <c r="AP14" s="83" t="s">
        <v>1766</v>
      </c>
      <c r="AQ14" s="78" t="b">
        <v>0</v>
      </c>
      <c r="AR14" s="78" t="b">
        <v>0</v>
      </c>
      <c r="AS14" s="78" t="b">
        <v>1</v>
      </c>
      <c r="AT14" s="78" t="s">
        <v>1149</v>
      </c>
      <c r="AU14" s="78">
        <v>33</v>
      </c>
      <c r="AV14" s="83" t="s">
        <v>1913</v>
      </c>
      <c r="AW14" s="78" t="b">
        <v>0</v>
      </c>
      <c r="AX14" s="78" t="s">
        <v>2028</v>
      </c>
      <c r="AY14" s="83" t="s">
        <v>2040</v>
      </c>
      <c r="AZ14" s="78" t="s">
        <v>66</v>
      </c>
      <c r="BA14" s="78" t="str">
        <f>REPLACE(INDEX(GroupVertices[Group],MATCH(Vertices[[#This Row],[Vertex]],GroupVertices[Vertex],0)),1,1,"")</f>
        <v>1</v>
      </c>
      <c r="BB14" s="48"/>
      <c r="BC14" s="48"/>
      <c r="BD14" s="48"/>
      <c r="BE14" s="48"/>
      <c r="BF14" s="48" t="s">
        <v>559</v>
      </c>
      <c r="BG14" s="48" t="s">
        <v>559</v>
      </c>
      <c r="BH14" s="121" t="s">
        <v>2763</v>
      </c>
      <c r="BI14" s="121" t="s">
        <v>2763</v>
      </c>
      <c r="BJ14" s="121" t="s">
        <v>2885</v>
      </c>
      <c r="BK14" s="121" t="s">
        <v>2885</v>
      </c>
      <c r="BL14" s="121">
        <v>0</v>
      </c>
      <c r="BM14" s="124">
        <v>0</v>
      </c>
      <c r="BN14" s="121">
        <v>0</v>
      </c>
      <c r="BO14" s="124">
        <v>0</v>
      </c>
      <c r="BP14" s="121">
        <v>0</v>
      </c>
      <c r="BQ14" s="124">
        <v>0</v>
      </c>
      <c r="BR14" s="121">
        <v>10</v>
      </c>
      <c r="BS14" s="124">
        <v>100</v>
      </c>
      <c r="BT14" s="121">
        <v>10</v>
      </c>
      <c r="BU14" s="2"/>
      <c r="BV14" s="3"/>
      <c r="BW14" s="3"/>
      <c r="BX14" s="3"/>
      <c r="BY14" s="3"/>
    </row>
    <row r="15" spans="1:77" ht="41.45" customHeight="1">
      <c r="A15" s="64" t="s">
        <v>219</v>
      </c>
      <c r="C15" s="65"/>
      <c r="D15" s="65" t="s">
        <v>64</v>
      </c>
      <c r="E15" s="66">
        <v>162.17508826136483</v>
      </c>
      <c r="F15" s="68">
        <v>99.99922049822568</v>
      </c>
      <c r="G15" s="100" t="s">
        <v>687</v>
      </c>
      <c r="H15" s="65"/>
      <c r="I15" s="69" t="s">
        <v>219</v>
      </c>
      <c r="J15" s="70"/>
      <c r="K15" s="70"/>
      <c r="L15" s="69" t="s">
        <v>2198</v>
      </c>
      <c r="M15" s="73">
        <v>1.2597819579872014</v>
      </c>
      <c r="N15" s="74">
        <v>3566.894775390625</v>
      </c>
      <c r="O15" s="74">
        <v>3149.0791015625</v>
      </c>
      <c r="P15" s="75"/>
      <c r="Q15" s="76"/>
      <c r="R15" s="76"/>
      <c r="S15" s="86"/>
      <c r="T15" s="48">
        <v>0</v>
      </c>
      <c r="U15" s="48">
        <v>1</v>
      </c>
      <c r="V15" s="49">
        <v>0</v>
      </c>
      <c r="W15" s="49">
        <v>0.002985</v>
      </c>
      <c r="X15" s="49">
        <v>0.000394</v>
      </c>
      <c r="Y15" s="49">
        <v>0.477532</v>
      </c>
      <c r="Z15" s="49">
        <v>0</v>
      </c>
      <c r="AA15" s="49">
        <v>0</v>
      </c>
      <c r="AB15" s="71">
        <v>15</v>
      </c>
      <c r="AC15" s="71"/>
      <c r="AD15" s="72"/>
      <c r="AE15" s="78" t="s">
        <v>1264</v>
      </c>
      <c r="AF15" s="78">
        <v>135</v>
      </c>
      <c r="AG15" s="78">
        <v>1863</v>
      </c>
      <c r="AH15" s="78">
        <v>26308</v>
      </c>
      <c r="AI15" s="78">
        <v>165327</v>
      </c>
      <c r="AJ15" s="78"/>
      <c r="AK15" s="78" t="s">
        <v>1418</v>
      </c>
      <c r="AL15" s="78" t="s">
        <v>1571</v>
      </c>
      <c r="AM15" s="78"/>
      <c r="AN15" s="78"/>
      <c r="AO15" s="80">
        <v>43274.91407407408</v>
      </c>
      <c r="AP15" s="83" t="s">
        <v>1767</v>
      </c>
      <c r="AQ15" s="78" t="b">
        <v>1</v>
      </c>
      <c r="AR15" s="78" t="b">
        <v>0</v>
      </c>
      <c r="AS15" s="78" t="b">
        <v>1</v>
      </c>
      <c r="AT15" s="78" t="s">
        <v>1149</v>
      </c>
      <c r="AU15" s="78">
        <v>11</v>
      </c>
      <c r="AV15" s="78"/>
      <c r="AW15" s="78" t="b">
        <v>0</v>
      </c>
      <c r="AX15" s="78" t="s">
        <v>2028</v>
      </c>
      <c r="AY15" s="83" t="s">
        <v>2041</v>
      </c>
      <c r="AZ15" s="78" t="s">
        <v>66</v>
      </c>
      <c r="BA15" s="78" t="str">
        <f>REPLACE(INDEX(GroupVertices[Group],MATCH(Vertices[[#This Row],[Vertex]],GroupVertices[Vertex],0)),1,1,"")</f>
        <v>2</v>
      </c>
      <c r="BB15" s="48"/>
      <c r="BC15" s="48"/>
      <c r="BD15" s="48"/>
      <c r="BE15" s="48"/>
      <c r="BF15" s="48" t="s">
        <v>559</v>
      </c>
      <c r="BG15" s="48" t="s">
        <v>559</v>
      </c>
      <c r="BH15" s="121" t="s">
        <v>2764</v>
      </c>
      <c r="BI15" s="121" t="s">
        <v>2764</v>
      </c>
      <c r="BJ15" s="121" t="s">
        <v>2886</v>
      </c>
      <c r="BK15" s="121" t="s">
        <v>2886</v>
      </c>
      <c r="BL15" s="121">
        <v>1</v>
      </c>
      <c r="BM15" s="124">
        <v>5.2631578947368425</v>
      </c>
      <c r="BN15" s="121">
        <v>0</v>
      </c>
      <c r="BO15" s="124">
        <v>0</v>
      </c>
      <c r="BP15" s="121">
        <v>0</v>
      </c>
      <c r="BQ15" s="124">
        <v>0</v>
      </c>
      <c r="BR15" s="121">
        <v>18</v>
      </c>
      <c r="BS15" s="124">
        <v>94.73684210526316</v>
      </c>
      <c r="BT15" s="121">
        <v>19</v>
      </c>
      <c r="BU15" s="2"/>
      <c r="BV15" s="3"/>
      <c r="BW15" s="3"/>
      <c r="BX15" s="3"/>
      <c r="BY15" s="3"/>
    </row>
    <row r="16" spans="1:77" ht="41.45" customHeight="1">
      <c r="A16" s="64" t="s">
        <v>265</v>
      </c>
      <c r="C16" s="65"/>
      <c r="D16" s="65" t="s">
        <v>64</v>
      </c>
      <c r="E16" s="66">
        <v>162.30725165865314</v>
      </c>
      <c r="F16" s="68">
        <v>99.99863210011216</v>
      </c>
      <c r="G16" s="100" t="s">
        <v>706</v>
      </c>
      <c r="H16" s="65"/>
      <c r="I16" s="69" t="s">
        <v>265</v>
      </c>
      <c r="J16" s="70"/>
      <c r="K16" s="70"/>
      <c r="L16" s="69" t="s">
        <v>2199</v>
      </c>
      <c r="M16" s="73">
        <v>1.4558754359517339</v>
      </c>
      <c r="N16" s="74">
        <v>3913.958984375</v>
      </c>
      <c r="O16" s="74">
        <v>2844.021484375</v>
      </c>
      <c r="P16" s="75"/>
      <c r="Q16" s="76"/>
      <c r="R16" s="76"/>
      <c r="S16" s="86"/>
      <c r="T16" s="48">
        <v>3</v>
      </c>
      <c r="U16" s="48">
        <v>1</v>
      </c>
      <c r="V16" s="49">
        <v>136</v>
      </c>
      <c r="W16" s="49">
        <v>0.003745</v>
      </c>
      <c r="X16" s="49">
        <v>0.00275</v>
      </c>
      <c r="Y16" s="49">
        <v>1.155995</v>
      </c>
      <c r="Z16" s="49">
        <v>0</v>
      </c>
      <c r="AA16" s="49">
        <v>0</v>
      </c>
      <c r="AB16" s="71">
        <v>16</v>
      </c>
      <c r="AC16" s="71"/>
      <c r="AD16" s="72"/>
      <c r="AE16" s="78" t="s">
        <v>1265</v>
      </c>
      <c r="AF16" s="78">
        <v>912</v>
      </c>
      <c r="AG16" s="78">
        <v>3267</v>
      </c>
      <c r="AH16" s="78">
        <v>27276</v>
      </c>
      <c r="AI16" s="78">
        <v>39591</v>
      </c>
      <c r="AJ16" s="78"/>
      <c r="AK16" s="78" t="s">
        <v>1419</v>
      </c>
      <c r="AL16" s="78" t="s">
        <v>1572</v>
      </c>
      <c r="AM16" s="83" t="s">
        <v>1671</v>
      </c>
      <c r="AN16" s="78"/>
      <c r="AO16" s="80">
        <v>40363.72728009259</v>
      </c>
      <c r="AP16" s="83" t="s">
        <v>1768</v>
      </c>
      <c r="AQ16" s="78" t="b">
        <v>0</v>
      </c>
      <c r="AR16" s="78" t="b">
        <v>0</v>
      </c>
      <c r="AS16" s="78" t="b">
        <v>1</v>
      </c>
      <c r="AT16" s="78" t="s">
        <v>1149</v>
      </c>
      <c r="AU16" s="78">
        <v>154</v>
      </c>
      <c r="AV16" s="83" t="s">
        <v>1910</v>
      </c>
      <c r="AW16" s="78" t="b">
        <v>0</v>
      </c>
      <c r="AX16" s="78" t="s">
        <v>2028</v>
      </c>
      <c r="AY16" s="83" t="s">
        <v>2042</v>
      </c>
      <c r="AZ16" s="78" t="s">
        <v>66</v>
      </c>
      <c r="BA16" s="78" t="str">
        <f>REPLACE(INDEX(GroupVertices[Group],MATCH(Vertices[[#This Row],[Vertex]],GroupVertices[Vertex],0)),1,1,"")</f>
        <v>2</v>
      </c>
      <c r="BB16" s="48"/>
      <c r="BC16" s="48"/>
      <c r="BD16" s="48"/>
      <c r="BE16" s="48"/>
      <c r="BF16" s="48" t="s">
        <v>559</v>
      </c>
      <c r="BG16" s="48" t="s">
        <v>559</v>
      </c>
      <c r="BH16" s="121" t="s">
        <v>2765</v>
      </c>
      <c r="BI16" s="121" t="s">
        <v>2861</v>
      </c>
      <c r="BJ16" s="121" t="s">
        <v>2887</v>
      </c>
      <c r="BK16" s="121" t="s">
        <v>2887</v>
      </c>
      <c r="BL16" s="121">
        <v>1</v>
      </c>
      <c r="BM16" s="124">
        <v>2.2222222222222223</v>
      </c>
      <c r="BN16" s="121">
        <v>0</v>
      </c>
      <c r="BO16" s="124">
        <v>0</v>
      </c>
      <c r="BP16" s="121">
        <v>0</v>
      </c>
      <c r="BQ16" s="124">
        <v>0</v>
      </c>
      <c r="BR16" s="121">
        <v>44</v>
      </c>
      <c r="BS16" s="124">
        <v>97.77777777777777</v>
      </c>
      <c r="BT16" s="121">
        <v>45</v>
      </c>
      <c r="BU16" s="2"/>
      <c r="BV16" s="3"/>
      <c r="BW16" s="3"/>
      <c r="BX16" s="3"/>
      <c r="BY16" s="3"/>
    </row>
    <row r="17" spans="1:77" ht="41.45" customHeight="1">
      <c r="A17" s="64" t="s">
        <v>220</v>
      </c>
      <c r="C17" s="65"/>
      <c r="D17" s="65" t="s">
        <v>64</v>
      </c>
      <c r="E17" s="66">
        <v>162.00065893431696</v>
      </c>
      <c r="F17" s="68">
        <v>99.99999706639117</v>
      </c>
      <c r="G17" s="100" t="s">
        <v>688</v>
      </c>
      <c r="H17" s="65"/>
      <c r="I17" s="69" t="s">
        <v>220</v>
      </c>
      <c r="J17" s="70"/>
      <c r="K17" s="70"/>
      <c r="L17" s="69" t="s">
        <v>2200</v>
      </c>
      <c r="M17" s="73">
        <v>1.0009776740354357</v>
      </c>
      <c r="N17" s="74">
        <v>9799.1953125</v>
      </c>
      <c r="O17" s="74">
        <v>6328.77880859375</v>
      </c>
      <c r="P17" s="75"/>
      <c r="Q17" s="76"/>
      <c r="R17" s="76"/>
      <c r="S17" s="86"/>
      <c r="T17" s="48">
        <v>0</v>
      </c>
      <c r="U17" s="48">
        <v>1</v>
      </c>
      <c r="V17" s="49">
        <v>0</v>
      </c>
      <c r="W17" s="49">
        <v>0.030303</v>
      </c>
      <c r="X17" s="49">
        <v>0</v>
      </c>
      <c r="Y17" s="49">
        <v>0.605617</v>
      </c>
      <c r="Z17" s="49">
        <v>0</v>
      </c>
      <c r="AA17" s="49">
        <v>0</v>
      </c>
      <c r="AB17" s="71">
        <v>17</v>
      </c>
      <c r="AC17" s="71"/>
      <c r="AD17" s="72"/>
      <c r="AE17" s="78" t="s">
        <v>1266</v>
      </c>
      <c r="AF17" s="78">
        <v>62</v>
      </c>
      <c r="AG17" s="78">
        <v>10</v>
      </c>
      <c r="AH17" s="78">
        <v>131</v>
      </c>
      <c r="AI17" s="78">
        <v>757</v>
      </c>
      <c r="AJ17" s="78"/>
      <c r="AK17" s="78" t="s">
        <v>1420</v>
      </c>
      <c r="AL17" s="78" t="s">
        <v>1573</v>
      </c>
      <c r="AM17" s="78"/>
      <c r="AN17" s="78"/>
      <c r="AO17" s="80">
        <v>43628.16339120371</v>
      </c>
      <c r="AP17" s="83" t="s">
        <v>1769</v>
      </c>
      <c r="AQ17" s="78" t="b">
        <v>0</v>
      </c>
      <c r="AR17" s="78" t="b">
        <v>0</v>
      </c>
      <c r="AS17" s="78" t="b">
        <v>0</v>
      </c>
      <c r="AT17" s="78" t="s">
        <v>1149</v>
      </c>
      <c r="AU17" s="78">
        <v>0</v>
      </c>
      <c r="AV17" s="83" t="s">
        <v>1910</v>
      </c>
      <c r="AW17" s="78" t="b">
        <v>0</v>
      </c>
      <c r="AX17" s="78" t="s">
        <v>2028</v>
      </c>
      <c r="AY17" s="83" t="s">
        <v>2043</v>
      </c>
      <c r="AZ17" s="78" t="s">
        <v>66</v>
      </c>
      <c r="BA17" s="78" t="str">
        <f>REPLACE(INDEX(GroupVertices[Group],MATCH(Vertices[[#This Row],[Vertex]],GroupVertices[Vertex],0)),1,1,"")</f>
        <v>5</v>
      </c>
      <c r="BB17" s="48" t="s">
        <v>542</v>
      </c>
      <c r="BC17" s="48" t="s">
        <v>542</v>
      </c>
      <c r="BD17" s="48" t="s">
        <v>551</v>
      </c>
      <c r="BE17" s="48" t="s">
        <v>551</v>
      </c>
      <c r="BF17" s="48" t="s">
        <v>561</v>
      </c>
      <c r="BG17" s="48" t="s">
        <v>561</v>
      </c>
      <c r="BH17" s="121" t="s">
        <v>2766</v>
      </c>
      <c r="BI17" s="121" t="s">
        <v>2766</v>
      </c>
      <c r="BJ17" s="121" t="s">
        <v>2888</v>
      </c>
      <c r="BK17" s="121" t="s">
        <v>2888</v>
      </c>
      <c r="BL17" s="121">
        <v>0</v>
      </c>
      <c r="BM17" s="124">
        <v>0</v>
      </c>
      <c r="BN17" s="121">
        <v>0</v>
      </c>
      <c r="BO17" s="124">
        <v>0</v>
      </c>
      <c r="BP17" s="121">
        <v>0</v>
      </c>
      <c r="BQ17" s="124">
        <v>0</v>
      </c>
      <c r="BR17" s="121">
        <v>24</v>
      </c>
      <c r="BS17" s="124">
        <v>100</v>
      </c>
      <c r="BT17" s="121">
        <v>24</v>
      </c>
      <c r="BU17" s="2"/>
      <c r="BV17" s="3"/>
      <c r="BW17" s="3"/>
      <c r="BX17" s="3"/>
      <c r="BY17" s="3"/>
    </row>
    <row r="18" spans="1:77" ht="41.45" customHeight="1">
      <c r="A18" s="64" t="s">
        <v>333</v>
      </c>
      <c r="C18" s="65"/>
      <c r="D18" s="65" t="s">
        <v>64</v>
      </c>
      <c r="E18" s="66">
        <v>350.76086604143916</v>
      </c>
      <c r="F18" s="68">
        <v>99.15962709976195</v>
      </c>
      <c r="G18" s="100" t="s">
        <v>1934</v>
      </c>
      <c r="H18" s="65"/>
      <c r="I18" s="69" t="s">
        <v>333</v>
      </c>
      <c r="J18" s="70"/>
      <c r="K18" s="70"/>
      <c r="L18" s="69" t="s">
        <v>2201</v>
      </c>
      <c r="M18" s="73">
        <v>281.06827521933405</v>
      </c>
      <c r="N18" s="74">
        <v>9337.8837890625</v>
      </c>
      <c r="O18" s="74">
        <v>7272.06982421875</v>
      </c>
      <c r="P18" s="75"/>
      <c r="Q18" s="76"/>
      <c r="R18" s="76"/>
      <c r="S18" s="86"/>
      <c r="T18" s="48">
        <v>2</v>
      </c>
      <c r="U18" s="48">
        <v>0</v>
      </c>
      <c r="V18" s="49">
        <v>22</v>
      </c>
      <c r="W18" s="49">
        <v>0.045455</v>
      </c>
      <c r="X18" s="49">
        <v>0</v>
      </c>
      <c r="Y18" s="49">
        <v>1.07204</v>
      </c>
      <c r="Z18" s="49">
        <v>0</v>
      </c>
      <c r="AA18" s="49">
        <v>0</v>
      </c>
      <c r="AB18" s="71">
        <v>18</v>
      </c>
      <c r="AC18" s="71"/>
      <c r="AD18" s="72"/>
      <c r="AE18" s="78" t="s">
        <v>1267</v>
      </c>
      <c r="AF18" s="78">
        <v>364</v>
      </c>
      <c r="AG18" s="78">
        <v>2005250</v>
      </c>
      <c r="AH18" s="78">
        <v>536171</v>
      </c>
      <c r="AI18" s="78">
        <v>113</v>
      </c>
      <c r="AJ18" s="78"/>
      <c r="AK18" s="78" t="s">
        <v>1421</v>
      </c>
      <c r="AL18" s="78" t="s">
        <v>1574</v>
      </c>
      <c r="AM18" s="78"/>
      <c r="AN18" s="78"/>
      <c r="AO18" s="80">
        <v>39780.65252314815</v>
      </c>
      <c r="AP18" s="83" t="s">
        <v>1770</v>
      </c>
      <c r="AQ18" s="78" t="b">
        <v>0</v>
      </c>
      <c r="AR18" s="78" t="b">
        <v>0</v>
      </c>
      <c r="AS18" s="78" t="b">
        <v>0</v>
      </c>
      <c r="AT18" s="78"/>
      <c r="AU18" s="78">
        <v>3646</v>
      </c>
      <c r="AV18" s="83" t="s">
        <v>1915</v>
      </c>
      <c r="AW18" s="78" t="b">
        <v>1</v>
      </c>
      <c r="AX18" s="78" t="s">
        <v>2028</v>
      </c>
      <c r="AY18" s="83" t="s">
        <v>2044</v>
      </c>
      <c r="AZ18" s="78" t="s">
        <v>65</v>
      </c>
      <c r="BA18" s="78" t="str">
        <f>REPLACE(INDEX(GroupVertices[Group],MATCH(Vertices[[#This Row],[Vertex]],GroupVertices[Vertex],0)),1,1,"")</f>
        <v>5</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221</v>
      </c>
      <c r="C19" s="65"/>
      <c r="D19" s="65" t="s">
        <v>64</v>
      </c>
      <c r="E19" s="66">
        <v>162.0225920337245</v>
      </c>
      <c r="F19" s="68">
        <v>99.9998994191259</v>
      </c>
      <c r="G19" s="100" t="s">
        <v>1935</v>
      </c>
      <c r="H19" s="65"/>
      <c r="I19" s="69" t="s">
        <v>221</v>
      </c>
      <c r="J19" s="70"/>
      <c r="K19" s="70"/>
      <c r="L19" s="69" t="s">
        <v>2202</v>
      </c>
      <c r="M19" s="73">
        <v>1.0335202526435099</v>
      </c>
      <c r="N19" s="74">
        <v>1518.6915283203125</v>
      </c>
      <c r="O19" s="74">
        <v>9129.8056640625</v>
      </c>
      <c r="P19" s="75"/>
      <c r="Q19" s="76"/>
      <c r="R19" s="76"/>
      <c r="S19" s="86"/>
      <c r="T19" s="48">
        <v>1</v>
      </c>
      <c r="U19" s="48">
        <v>1</v>
      </c>
      <c r="V19" s="49">
        <v>0</v>
      </c>
      <c r="W19" s="49">
        <v>0</v>
      </c>
      <c r="X19" s="49">
        <v>0</v>
      </c>
      <c r="Y19" s="49">
        <v>0.999997</v>
      </c>
      <c r="Z19" s="49">
        <v>0</v>
      </c>
      <c r="AA19" s="49" t="s">
        <v>3180</v>
      </c>
      <c r="AB19" s="71">
        <v>19</v>
      </c>
      <c r="AC19" s="71"/>
      <c r="AD19" s="72"/>
      <c r="AE19" s="78" t="s">
        <v>221</v>
      </c>
      <c r="AF19" s="78">
        <v>327</v>
      </c>
      <c r="AG19" s="78">
        <v>243</v>
      </c>
      <c r="AH19" s="78">
        <v>174</v>
      </c>
      <c r="AI19" s="78">
        <v>54</v>
      </c>
      <c r="AJ19" s="78"/>
      <c r="AK19" s="78" t="s">
        <v>1422</v>
      </c>
      <c r="AL19" s="78" t="s">
        <v>1575</v>
      </c>
      <c r="AM19" s="83" t="s">
        <v>1672</v>
      </c>
      <c r="AN19" s="78"/>
      <c r="AO19" s="80">
        <v>42422.25261574074</v>
      </c>
      <c r="AP19" s="83" t="s">
        <v>1771</v>
      </c>
      <c r="AQ19" s="78" t="b">
        <v>1</v>
      </c>
      <c r="AR19" s="78" t="b">
        <v>0</v>
      </c>
      <c r="AS19" s="78" t="b">
        <v>1</v>
      </c>
      <c r="AT19" s="78" t="s">
        <v>1149</v>
      </c>
      <c r="AU19" s="78">
        <v>23</v>
      </c>
      <c r="AV19" s="78"/>
      <c r="AW19" s="78" t="b">
        <v>0</v>
      </c>
      <c r="AX19" s="78" t="s">
        <v>2028</v>
      </c>
      <c r="AY19" s="83" t="s">
        <v>2045</v>
      </c>
      <c r="AZ19" s="78" t="s">
        <v>66</v>
      </c>
      <c r="BA19" s="78" t="str">
        <f>REPLACE(INDEX(GroupVertices[Group],MATCH(Vertices[[#This Row],[Vertex]],GroupVertices[Vertex],0)),1,1,"")</f>
        <v>1</v>
      </c>
      <c r="BB19" s="48" t="s">
        <v>543</v>
      </c>
      <c r="BC19" s="48" t="s">
        <v>543</v>
      </c>
      <c r="BD19" s="48" t="s">
        <v>552</v>
      </c>
      <c r="BE19" s="48" t="s">
        <v>552</v>
      </c>
      <c r="BF19" s="48" t="s">
        <v>562</v>
      </c>
      <c r="BG19" s="48" t="s">
        <v>562</v>
      </c>
      <c r="BH19" s="121" t="s">
        <v>2767</v>
      </c>
      <c r="BI19" s="121" t="s">
        <v>2767</v>
      </c>
      <c r="BJ19" s="121" t="s">
        <v>2889</v>
      </c>
      <c r="BK19" s="121" t="s">
        <v>2889</v>
      </c>
      <c r="BL19" s="121">
        <v>1</v>
      </c>
      <c r="BM19" s="124">
        <v>3.0303030303030303</v>
      </c>
      <c r="BN19" s="121">
        <v>0</v>
      </c>
      <c r="BO19" s="124">
        <v>0</v>
      </c>
      <c r="BP19" s="121">
        <v>0</v>
      </c>
      <c r="BQ19" s="124">
        <v>0</v>
      </c>
      <c r="BR19" s="121">
        <v>32</v>
      </c>
      <c r="BS19" s="124">
        <v>96.96969696969697</v>
      </c>
      <c r="BT19" s="121">
        <v>33</v>
      </c>
      <c r="BU19" s="2"/>
      <c r="BV19" s="3"/>
      <c r="BW19" s="3"/>
      <c r="BX19" s="3"/>
      <c r="BY19" s="3"/>
    </row>
    <row r="20" spans="1:77" ht="41.45" customHeight="1">
      <c r="A20" s="64" t="s">
        <v>222</v>
      </c>
      <c r="C20" s="65"/>
      <c r="D20" s="65" t="s">
        <v>64</v>
      </c>
      <c r="E20" s="66">
        <v>162.1127719016748</v>
      </c>
      <c r="F20" s="68">
        <v>99.99949793380343</v>
      </c>
      <c r="G20" s="100" t="s">
        <v>689</v>
      </c>
      <c r="H20" s="65"/>
      <c r="I20" s="69" t="s">
        <v>222</v>
      </c>
      <c r="J20" s="70"/>
      <c r="K20" s="70"/>
      <c r="L20" s="69" t="s">
        <v>2203</v>
      </c>
      <c r="M20" s="73">
        <v>1.1673219277788534</v>
      </c>
      <c r="N20" s="74">
        <v>8130.81298828125</v>
      </c>
      <c r="O20" s="74">
        <v>3705.51171875</v>
      </c>
      <c r="P20" s="75"/>
      <c r="Q20" s="76"/>
      <c r="R20" s="76"/>
      <c r="S20" s="86"/>
      <c r="T20" s="48">
        <v>0</v>
      </c>
      <c r="U20" s="48">
        <v>2</v>
      </c>
      <c r="V20" s="49">
        <v>0</v>
      </c>
      <c r="W20" s="49">
        <v>0.125</v>
      </c>
      <c r="X20" s="49">
        <v>0</v>
      </c>
      <c r="Y20" s="49">
        <v>0.696427</v>
      </c>
      <c r="Z20" s="49">
        <v>1</v>
      </c>
      <c r="AA20" s="49">
        <v>0</v>
      </c>
      <c r="AB20" s="71">
        <v>20</v>
      </c>
      <c r="AC20" s="71"/>
      <c r="AD20" s="72"/>
      <c r="AE20" s="78" t="s">
        <v>1268</v>
      </c>
      <c r="AF20" s="78">
        <v>159</v>
      </c>
      <c r="AG20" s="78">
        <v>1201</v>
      </c>
      <c r="AH20" s="78">
        <v>41215</v>
      </c>
      <c r="AI20" s="78">
        <v>2008</v>
      </c>
      <c r="AJ20" s="78"/>
      <c r="AK20" s="78" t="s">
        <v>1423</v>
      </c>
      <c r="AL20" s="78" t="s">
        <v>1576</v>
      </c>
      <c r="AM20" s="83" t="s">
        <v>1673</v>
      </c>
      <c r="AN20" s="78"/>
      <c r="AO20" s="80">
        <v>42656.43138888889</v>
      </c>
      <c r="AP20" s="83" t="s">
        <v>1772</v>
      </c>
      <c r="AQ20" s="78" t="b">
        <v>0</v>
      </c>
      <c r="AR20" s="78" t="b">
        <v>0</v>
      </c>
      <c r="AS20" s="78" t="b">
        <v>0</v>
      </c>
      <c r="AT20" s="78" t="s">
        <v>1908</v>
      </c>
      <c r="AU20" s="78">
        <v>537</v>
      </c>
      <c r="AV20" s="83" t="s">
        <v>1910</v>
      </c>
      <c r="AW20" s="78" t="b">
        <v>0</v>
      </c>
      <c r="AX20" s="78" t="s">
        <v>2028</v>
      </c>
      <c r="AY20" s="83" t="s">
        <v>2046</v>
      </c>
      <c r="AZ20" s="78" t="s">
        <v>66</v>
      </c>
      <c r="BA20" s="78" t="str">
        <f>REPLACE(INDEX(GroupVertices[Group],MATCH(Vertices[[#This Row],[Vertex]],GroupVertices[Vertex],0)),1,1,"")</f>
        <v>8</v>
      </c>
      <c r="BB20" s="48" t="s">
        <v>544</v>
      </c>
      <c r="BC20" s="48" t="s">
        <v>544</v>
      </c>
      <c r="BD20" s="48" t="s">
        <v>553</v>
      </c>
      <c r="BE20" s="48" t="s">
        <v>553</v>
      </c>
      <c r="BF20" s="48" t="s">
        <v>559</v>
      </c>
      <c r="BG20" s="48" t="s">
        <v>559</v>
      </c>
      <c r="BH20" s="121" t="s">
        <v>2768</v>
      </c>
      <c r="BI20" s="121" t="s">
        <v>2768</v>
      </c>
      <c r="BJ20" s="121" t="s">
        <v>2890</v>
      </c>
      <c r="BK20" s="121" t="s">
        <v>2890</v>
      </c>
      <c r="BL20" s="121">
        <v>0</v>
      </c>
      <c r="BM20" s="124">
        <v>0</v>
      </c>
      <c r="BN20" s="121">
        <v>0</v>
      </c>
      <c r="BO20" s="124">
        <v>0</v>
      </c>
      <c r="BP20" s="121">
        <v>0</v>
      </c>
      <c r="BQ20" s="124">
        <v>0</v>
      </c>
      <c r="BR20" s="121">
        <v>19</v>
      </c>
      <c r="BS20" s="124">
        <v>100</v>
      </c>
      <c r="BT20" s="121">
        <v>19</v>
      </c>
      <c r="BU20" s="2"/>
      <c r="BV20" s="3"/>
      <c r="BW20" s="3"/>
      <c r="BX20" s="3"/>
      <c r="BY20" s="3"/>
    </row>
    <row r="21" spans="1:77" ht="41.45" customHeight="1">
      <c r="A21" s="64" t="s">
        <v>237</v>
      </c>
      <c r="C21" s="65"/>
      <c r="D21" s="65" t="s">
        <v>64</v>
      </c>
      <c r="E21" s="66">
        <v>162.02014456340433</v>
      </c>
      <c r="F21" s="68">
        <v>99.99991031538725</v>
      </c>
      <c r="G21" s="100" t="s">
        <v>697</v>
      </c>
      <c r="H21" s="65"/>
      <c r="I21" s="69" t="s">
        <v>237</v>
      </c>
      <c r="J21" s="70"/>
      <c r="K21" s="70"/>
      <c r="L21" s="69" t="s">
        <v>2204</v>
      </c>
      <c r="M21" s="73">
        <v>1.029888891940463</v>
      </c>
      <c r="N21" s="74">
        <v>8156.46142578125</v>
      </c>
      <c r="O21" s="74">
        <v>5040.9501953125</v>
      </c>
      <c r="P21" s="75"/>
      <c r="Q21" s="76"/>
      <c r="R21" s="76"/>
      <c r="S21" s="86"/>
      <c r="T21" s="48">
        <v>5</v>
      </c>
      <c r="U21" s="48">
        <v>1</v>
      </c>
      <c r="V21" s="49">
        <v>6</v>
      </c>
      <c r="W21" s="49">
        <v>0.2</v>
      </c>
      <c r="X21" s="49">
        <v>0</v>
      </c>
      <c r="Y21" s="49">
        <v>1.607138</v>
      </c>
      <c r="Z21" s="49">
        <v>0.2</v>
      </c>
      <c r="AA21" s="49">
        <v>0.2</v>
      </c>
      <c r="AB21" s="71">
        <v>21</v>
      </c>
      <c r="AC21" s="71"/>
      <c r="AD21" s="72"/>
      <c r="AE21" s="78" t="s">
        <v>1269</v>
      </c>
      <c r="AF21" s="78">
        <v>404</v>
      </c>
      <c r="AG21" s="78">
        <v>217</v>
      </c>
      <c r="AH21" s="78">
        <v>2052</v>
      </c>
      <c r="AI21" s="78">
        <v>3366</v>
      </c>
      <c r="AJ21" s="78"/>
      <c r="AK21" s="78" t="s">
        <v>1424</v>
      </c>
      <c r="AL21" s="78" t="s">
        <v>1577</v>
      </c>
      <c r="AM21" s="78"/>
      <c r="AN21" s="78"/>
      <c r="AO21" s="80">
        <v>41573.92789351852</v>
      </c>
      <c r="AP21" s="83" t="s">
        <v>1773</v>
      </c>
      <c r="AQ21" s="78" t="b">
        <v>0</v>
      </c>
      <c r="AR21" s="78" t="b">
        <v>0</v>
      </c>
      <c r="AS21" s="78" t="b">
        <v>1</v>
      </c>
      <c r="AT21" s="78" t="s">
        <v>1909</v>
      </c>
      <c r="AU21" s="78">
        <v>6</v>
      </c>
      <c r="AV21" s="83" t="s">
        <v>1910</v>
      </c>
      <c r="AW21" s="78" t="b">
        <v>0</v>
      </c>
      <c r="AX21" s="78" t="s">
        <v>2028</v>
      </c>
      <c r="AY21" s="83" t="s">
        <v>2047</v>
      </c>
      <c r="AZ21" s="78" t="s">
        <v>66</v>
      </c>
      <c r="BA21" s="78" t="str">
        <f>REPLACE(INDEX(GroupVertices[Group],MATCH(Vertices[[#This Row],[Vertex]],GroupVertices[Vertex],0)),1,1,"")</f>
        <v>8</v>
      </c>
      <c r="BB21" s="48" t="s">
        <v>544</v>
      </c>
      <c r="BC21" s="48" t="s">
        <v>544</v>
      </c>
      <c r="BD21" s="48" t="s">
        <v>553</v>
      </c>
      <c r="BE21" s="48" t="s">
        <v>553</v>
      </c>
      <c r="BF21" s="48" t="s">
        <v>559</v>
      </c>
      <c r="BG21" s="48" t="s">
        <v>559</v>
      </c>
      <c r="BH21" s="121" t="s">
        <v>2768</v>
      </c>
      <c r="BI21" s="121" t="s">
        <v>2768</v>
      </c>
      <c r="BJ21" s="121" t="s">
        <v>2890</v>
      </c>
      <c r="BK21" s="121" t="s">
        <v>2890</v>
      </c>
      <c r="BL21" s="121">
        <v>0</v>
      </c>
      <c r="BM21" s="124">
        <v>0</v>
      </c>
      <c r="BN21" s="121">
        <v>0</v>
      </c>
      <c r="BO21" s="124">
        <v>0</v>
      </c>
      <c r="BP21" s="121">
        <v>0</v>
      </c>
      <c r="BQ21" s="124">
        <v>0</v>
      </c>
      <c r="BR21" s="121">
        <v>19</v>
      </c>
      <c r="BS21" s="124">
        <v>100</v>
      </c>
      <c r="BT21" s="121">
        <v>19</v>
      </c>
      <c r="BU21" s="2"/>
      <c r="BV21" s="3"/>
      <c r="BW21" s="3"/>
      <c r="BX21" s="3"/>
      <c r="BY21" s="3"/>
    </row>
    <row r="22" spans="1:77" ht="41.45" customHeight="1">
      <c r="A22" s="64" t="s">
        <v>236</v>
      </c>
      <c r="C22" s="65"/>
      <c r="D22" s="65" t="s">
        <v>64</v>
      </c>
      <c r="E22" s="66">
        <v>162.0316288472143</v>
      </c>
      <c r="F22" s="68">
        <v>99.99985918677625</v>
      </c>
      <c r="G22" s="100" t="s">
        <v>1936</v>
      </c>
      <c r="H22" s="65"/>
      <c r="I22" s="69" t="s">
        <v>236</v>
      </c>
      <c r="J22" s="70"/>
      <c r="K22" s="70"/>
      <c r="L22" s="69" t="s">
        <v>2205</v>
      </c>
      <c r="M22" s="73">
        <v>1.0469283537009137</v>
      </c>
      <c r="N22" s="74">
        <v>7981.5927734375</v>
      </c>
      <c r="O22" s="74">
        <v>4640.39990234375</v>
      </c>
      <c r="P22" s="75"/>
      <c r="Q22" s="76"/>
      <c r="R22" s="76"/>
      <c r="S22" s="86"/>
      <c r="T22" s="48">
        <v>5</v>
      </c>
      <c r="U22" s="48">
        <v>1</v>
      </c>
      <c r="V22" s="49">
        <v>6</v>
      </c>
      <c r="W22" s="49">
        <v>0.2</v>
      </c>
      <c r="X22" s="49">
        <v>0</v>
      </c>
      <c r="Y22" s="49">
        <v>1.607138</v>
      </c>
      <c r="Z22" s="49">
        <v>0.2</v>
      </c>
      <c r="AA22" s="49">
        <v>0.2</v>
      </c>
      <c r="AB22" s="71">
        <v>22</v>
      </c>
      <c r="AC22" s="71"/>
      <c r="AD22" s="72"/>
      <c r="AE22" s="78" t="s">
        <v>1270</v>
      </c>
      <c r="AF22" s="78">
        <v>823</v>
      </c>
      <c r="AG22" s="78">
        <v>339</v>
      </c>
      <c r="AH22" s="78">
        <v>2747</v>
      </c>
      <c r="AI22" s="78">
        <v>7993</v>
      </c>
      <c r="AJ22" s="78"/>
      <c r="AK22" s="78" t="s">
        <v>1425</v>
      </c>
      <c r="AL22" s="78" t="s">
        <v>1577</v>
      </c>
      <c r="AM22" s="83" t="s">
        <v>1674</v>
      </c>
      <c r="AN22" s="78"/>
      <c r="AO22" s="80">
        <v>42889.681539351855</v>
      </c>
      <c r="AP22" s="83" t="s">
        <v>1774</v>
      </c>
      <c r="AQ22" s="78" t="b">
        <v>1</v>
      </c>
      <c r="AR22" s="78" t="b">
        <v>0</v>
      </c>
      <c r="AS22" s="78" t="b">
        <v>1</v>
      </c>
      <c r="AT22" s="78" t="s">
        <v>1149</v>
      </c>
      <c r="AU22" s="78">
        <v>7</v>
      </c>
      <c r="AV22" s="78"/>
      <c r="AW22" s="78" t="b">
        <v>0</v>
      </c>
      <c r="AX22" s="78" t="s">
        <v>2028</v>
      </c>
      <c r="AY22" s="83" t="s">
        <v>2048</v>
      </c>
      <c r="AZ22" s="78" t="s">
        <v>66</v>
      </c>
      <c r="BA22" s="78" t="str">
        <f>REPLACE(INDEX(GroupVertices[Group],MATCH(Vertices[[#This Row],[Vertex]],GroupVertices[Vertex],0)),1,1,"")</f>
        <v>8</v>
      </c>
      <c r="BB22" s="48" t="s">
        <v>544</v>
      </c>
      <c r="BC22" s="48" t="s">
        <v>544</v>
      </c>
      <c r="BD22" s="48" t="s">
        <v>553</v>
      </c>
      <c r="BE22" s="48" t="s">
        <v>553</v>
      </c>
      <c r="BF22" s="48" t="s">
        <v>566</v>
      </c>
      <c r="BG22" s="48" t="s">
        <v>566</v>
      </c>
      <c r="BH22" s="121" t="s">
        <v>2769</v>
      </c>
      <c r="BI22" s="121" t="s">
        <v>2769</v>
      </c>
      <c r="BJ22" s="121" t="s">
        <v>2891</v>
      </c>
      <c r="BK22" s="121" t="s">
        <v>2891</v>
      </c>
      <c r="BL22" s="121">
        <v>0</v>
      </c>
      <c r="BM22" s="124">
        <v>0</v>
      </c>
      <c r="BN22" s="121">
        <v>0</v>
      </c>
      <c r="BO22" s="124">
        <v>0</v>
      </c>
      <c r="BP22" s="121">
        <v>0</v>
      </c>
      <c r="BQ22" s="124">
        <v>0</v>
      </c>
      <c r="BR22" s="121">
        <v>19</v>
      </c>
      <c r="BS22" s="124">
        <v>100</v>
      </c>
      <c r="BT22" s="121">
        <v>19</v>
      </c>
      <c r="BU22" s="2"/>
      <c r="BV22" s="3"/>
      <c r="BW22" s="3"/>
      <c r="BX22" s="3"/>
      <c r="BY22" s="3"/>
    </row>
    <row r="23" spans="1:77" ht="41.45" customHeight="1">
      <c r="A23" s="64" t="s">
        <v>223</v>
      </c>
      <c r="C23" s="65"/>
      <c r="D23" s="65" t="s">
        <v>64</v>
      </c>
      <c r="E23" s="66">
        <v>162.17574719568182</v>
      </c>
      <c r="F23" s="68">
        <v>99.99921756461686</v>
      </c>
      <c r="G23" s="100" t="s">
        <v>1937</v>
      </c>
      <c r="H23" s="65"/>
      <c r="I23" s="69" t="s">
        <v>223</v>
      </c>
      <c r="J23" s="70"/>
      <c r="K23" s="70"/>
      <c r="L23" s="69" t="s">
        <v>2206</v>
      </c>
      <c r="M23" s="73">
        <v>1.260759632022637</v>
      </c>
      <c r="N23" s="74">
        <v>2577.71484375</v>
      </c>
      <c r="O23" s="74">
        <v>3966.923583984375</v>
      </c>
      <c r="P23" s="75"/>
      <c r="Q23" s="76"/>
      <c r="R23" s="76"/>
      <c r="S23" s="86"/>
      <c r="T23" s="48">
        <v>1</v>
      </c>
      <c r="U23" s="48">
        <v>1</v>
      </c>
      <c r="V23" s="49">
        <v>0</v>
      </c>
      <c r="W23" s="49">
        <v>0</v>
      </c>
      <c r="X23" s="49">
        <v>0</v>
      </c>
      <c r="Y23" s="49">
        <v>0.999997</v>
      </c>
      <c r="Z23" s="49">
        <v>0</v>
      </c>
      <c r="AA23" s="49" t="s">
        <v>3180</v>
      </c>
      <c r="AB23" s="71">
        <v>23</v>
      </c>
      <c r="AC23" s="71"/>
      <c r="AD23" s="72"/>
      <c r="AE23" s="78" t="s">
        <v>1271</v>
      </c>
      <c r="AF23" s="78">
        <v>961</v>
      </c>
      <c r="AG23" s="78">
        <v>1870</v>
      </c>
      <c r="AH23" s="78">
        <v>4919</v>
      </c>
      <c r="AI23" s="78">
        <v>7365</v>
      </c>
      <c r="AJ23" s="78"/>
      <c r="AK23" s="78" t="s">
        <v>1426</v>
      </c>
      <c r="AL23" s="78" t="s">
        <v>1578</v>
      </c>
      <c r="AM23" s="78"/>
      <c r="AN23" s="78"/>
      <c r="AO23" s="80">
        <v>40725.157372685186</v>
      </c>
      <c r="AP23" s="83" t="s">
        <v>1775</v>
      </c>
      <c r="AQ23" s="78" t="b">
        <v>0</v>
      </c>
      <c r="AR23" s="78" t="b">
        <v>0</v>
      </c>
      <c r="AS23" s="78" t="b">
        <v>1</v>
      </c>
      <c r="AT23" s="78" t="s">
        <v>1149</v>
      </c>
      <c r="AU23" s="78">
        <v>19</v>
      </c>
      <c r="AV23" s="83" t="s">
        <v>1916</v>
      </c>
      <c r="AW23" s="78" t="b">
        <v>0</v>
      </c>
      <c r="AX23" s="78" t="s">
        <v>2028</v>
      </c>
      <c r="AY23" s="83" t="s">
        <v>2049</v>
      </c>
      <c r="AZ23" s="78" t="s">
        <v>66</v>
      </c>
      <c r="BA23" s="78" t="str">
        <f>REPLACE(INDEX(GroupVertices[Group],MATCH(Vertices[[#This Row],[Vertex]],GroupVertices[Vertex],0)),1,1,"")</f>
        <v>1</v>
      </c>
      <c r="BB23" s="48"/>
      <c r="BC23" s="48"/>
      <c r="BD23" s="48"/>
      <c r="BE23" s="48"/>
      <c r="BF23" s="48" t="s">
        <v>559</v>
      </c>
      <c r="BG23" s="48" t="s">
        <v>559</v>
      </c>
      <c r="BH23" s="121" t="s">
        <v>2770</v>
      </c>
      <c r="BI23" s="121" t="s">
        <v>2770</v>
      </c>
      <c r="BJ23" s="121" t="s">
        <v>2892</v>
      </c>
      <c r="BK23" s="121" t="s">
        <v>2892</v>
      </c>
      <c r="BL23" s="121">
        <v>2</v>
      </c>
      <c r="BM23" s="124">
        <v>9.090909090909092</v>
      </c>
      <c r="BN23" s="121">
        <v>0</v>
      </c>
      <c r="BO23" s="124">
        <v>0</v>
      </c>
      <c r="BP23" s="121">
        <v>0</v>
      </c>
      <c r="BQ23" s="124">
        <v>0</v>
      </c>
      <c r="BR23" s="121">
        <v>20</v>
      </c>
      <c r="BS23" s="124">
        <v>90.9090909090909</v>
      </c>
      <c r="BT23" s="121">
        <v>22</v>
      </c>
      <c r="BU23" s="2"/>
      <c r="BV23" s="3"/>
      <c r="BW23" s="3"/>
      <c r="BX23" s="3"/>
      <c r="BY23" s="3"/>
    </row>
    <row r="24" spans="1:77" ht="41.45" customHeight="1">
      <c r="A24" s="64" t="s">
        <v>224</v>
      </c>
      <c r="C24" s="65"/>
      <c r="D24" s="65" t="s">
        <v>64</v>
      </c>
      <c r="E24" s="66">
        <v>162.0231568345676</v>
      </c>
      <c r="F24" s="68">
        <v>99.99989690460404</v>
      </c>
      <c r="G24" s="100" t="s">
        <v>690</v>
      </c>
      <c r="H24" s="65"/>
      <c r="I24" s="69" t="s">
        <v>224</v>
      </c>
      <c r="J24" s="70"/>
      <c r="K24" s="70"/>
      <c r="L24" s="69" t="s">
        <v>2207</v>
      </c>
      <c r="M24" s="73">
        <v>1.0343582589595977</v>
      </c>
      <c r="N24" s="74">
        <v>8007.7890625</v>
      </c>
      <c r="O24" s="74">
        <v>5975.873046875</v>
      </c>
      <c r="P24" s="75"/>
      <c r="Q24" s="76"/>
      <c r="R24" s="76"/>
      <c r="S24" s="86"/>
      <c r="T24" s="48">
        <v>0</v>
      </c>
      <c r="U24" s="48">
        <v>2</v>
      </c>
      <c r="V24" s="49">
        <v>0</v>
      </c>
      <c r="W24" s="49">
        <v>0.125</v>
      </c>
      <c r="X24" s="49">
        <v>0</v>
      </c>
      <c r="Y24" s="49">
        <v>0.696427</v>
      </c>
      <c r="Z24" s="49">
        <v>1</v>
      </c>
      <c r="AA24" s="49">
        <v>0</v>
      </c>
      <c r="AB24" s="71">
        <v>24</v>
      </c>
      <c r="AC24" s="71"/>
      <c r="AD24" s="72"/>
      <c r="AE24" s="78" t="s">
        <v>1272</v>
      </c>
      <c r="AF24" s="78">
        <v>200</v>
      </c>
      <c r="AG24" s="78">
        <v>249</v>
      </c>
      <c r="AH24" s="78">
        <v>1500</v>
      </c>
      <c r="AI24" s="78">
        <v>1075</v>
      </c>
      <c r="AJ24" s="78"/>
      <c r="AK24" s="78" t="s">
        <v>1427</v>
      </c>
      <c r="AL24" s="78" t="s">
        <v>1577</v>
      </c>
      <c r="AM24" s="83" t="s">
        <v>1675</v>
      </c>
      <c r="AN24" s="78"/>
      <c r="AO24" s="80">
        <v>40952.55275462963</v>
      </c>
      <c r="AP24" s="83" t="s">
        <v>1776</v>
      </c>
      <c r="AQ24" s="78" t="b">
        <v>0</v>
      </c>
      <c r="AR24" s="78" t="b">
        <v>0</v>
      </c>
      <c r="AS24" s="78" t="b">
        <v>1</v>
      </c>
      <c r="AT24" s="78" t="s">
        <v>1149</v>
      </c>
      <c r="AU24" s="78">
        <v>5</v>
      </c>
      <c r="AV24" s="83" t="s">
        <v>1916</v>
      </c>
      <c r="AW24" s="78" t="b">
        <v>0</v>
      </c>
      <c r="AX24" s="78" t="s">
        <v>2028</v>
      </c>
      <c r="AY24" s="83" t="s">
        <v>2050</v>
      </c>
      <c r="AZ24" s="78" t="s">
        <v>66</v>
      </c>
      <c r="BA24" s="78" t="str">
        <f>REPLACE(INDEX(GroupVertices[Group],MATCH(Vertices[[#This Row],[Vertex]],GroupVertices[Vertex],0)),1,1,"")</f>
        <v>8</v>
      </c>
      <c r="BB24" s="48" t="s">
        <v>544</v>
      </c>
      <c r="BC24" s="48" t="s">
        <v>544</v>
      </c>
      <c r="BD24" s="48" t="s">
        <v>553</v>
      </c>
      <c r="BE24" s="48" t="s">
        <v>553</v>
      </c>
      <c r="BF24" s="48" t="s">
        <v>559</v>
      </c>
      <c r="BG24" s="48" t="s">
        <v>559</v>
      </c>
      <c r="BH24" s="121" t="s">
        <v>2768</v>
      </c>
      <c r="BI24" s="121" t="s">
        <v>2768</v>
      </c>
      <c r="BJ24" s="121" t="s">
        <v>2890</v>
      </c>
      <c r="BK24" s="121" t="s">
        <v>2890</v>
      </c>
      <c r="BL24" s="121">
        <v>0</v>
      </c>
      <c r="BM24" s="124">
        <v>0</v>
      </c>
      <c r="BN24" s="121">
        <v>0</v>
      </c>
      <c r="BO24" s="124">
        <v>0</v>
      </c>
      <c r="BP24" s="121">
        <v>0</v>
      </c>
      <c r="BQ24" s="124">
        <v>0</v>
      </c>
      <c r="BR24" s="121">
        <v>19</v>
      </c>
      <c r="BS24" s="124">
        <v>100</v>
      </c>
      <c r="BT24" s="121">
        <v>19</v>
      </c>
      <c r="BU24" s="2"/>
      <c r="BV24" s="3"/>
      <c r="BW24" s="3"/>
      <c r="BX24" s="3"/>
      <c r="BY24" s="3"/>
    </row>
    <row r="25" spans="1:77" ht="41.45" customHeight="1">
      <c r="A25" s="64" t="s">
        <v>225</v>
      </c>
      <c r="C25" s="65"/>
      <c r="D25" s="65" t="s">
        <v>64</v>
      </c>
      <c r="E25" s="66">
        <v>162.22554380334955</v>
      </c>
      <c r="F25" s="68">
        <v>99.99899586760685</v>
      </c>
      <c r="G25" s="100" t="s">
        <v>1938</v>
      </c>
      <c r="H25" s="65"/>
      <c r="I25" s="69" t="s">
        <v>225</v>
      </c>
      <c r="J25" s="70"/>
      <c r="K25" s="70"/>
      <c r="L25" s="69" t="s">
        <v>2208</v>
      </c>
      <c r="M25" s="73">
        <v>1.3346438555577065</v>
      </c>
      <c r="N25" s="74">
        <v>2577.71484375</v>
      </c>
      <c r="O25" s="74">
        <v>2934.347412109375</v>
      </c>
      <c r="P25" s="75"/>
      <c r="Q25" s="76"/>
      <c r="R25" s="76"/>
      <c r="S25" s="86"/>
      <c r="T25" s="48">
        <v>1</v>
      </c>
      <c r="U25" s="48">
        <v>1</v>
      </c>
      <c r="V25" s="49">
        <v>0</v>
      </c>
      <c r="W25" s="49">
        <v>0</v>
      </c>
      <c r="X25" s="49">
        <v>0</v>
      </c>
      <c r="Y25" s="49">
        <v>0.999997</v>
      </c>
      <c r="Z25" s="49">
        <v>0</v>
      </c>
      <c r="AA25" s="49" t="s">
        <v>3180</v>
      </c>
      <c r="AB25" s="71">
        <v>25</v>
      </c>
      <c r="AC25" s="71"/>
      <c r="AD25" s="72"/>
      <c r="AE25" s="78" t="s">
        <v>1273</v>
      </c>
      <c r="AF25" s="78">
        <v>1458</v>
      </c>
      <c r="AG25" s="78">
        <v>2399</v>
      </c>
      <c r="AH25" s="78">
        <v>8627</v>
      </c>
      <c r="AI25" s="78">
        <v>17197</v>
      </c>
      <c r="AJ25" s="78"/>
      <c r="AK25" s="78" t="s">
        <v>1428</v>
      </c>
      <c r="AL25" s="78" t="s">
        <v>1579</v>
      </c>
      <c r="AM25" s="78"/>
      <c r="AN25" s="78"/>
      <c r="AO25" s="80">
        <v>40477.93105324074</v>
      </c>
      <c r="AP25" s="83" t="s">
        <v>1777</v>
      </c>
      <c r="AQ25" s="78" t="b">
        <v>1</v>
      </c>
      <c r="AR25" s="78" t="b">
        <v>0</v>
      </c>
      <c r="AS25" s="78" t="b">
        <v>1</v>
      </c>
      <c r="AT25" s="78" t="s">
        <v>1149</v>
      </c>
      <c r="AU25" s="78">
        <v>84</v>
      </c>
      <c r="AV25" s="83" t="s">
        <v>1910</v>
      </c>
      <c r="AW25" s="78" t="b">
        <v>0</v>
      </c>
      <c r="AX25" s="78" t="s">
        <v>2028</v>
      </c>
      <c r="AY25" s="83" t="s">
        <v>2051</v>
      </c>
      <c r="AZ25" s="78" t="s">
        <v>66</v>
      </c>
      <c r="BA25" s="78" t="str">
        <f>REPLACE(INDEX(GroupVertices[Group],MATCH(Vertices[[#This Row],[Vertex]],GroupVertices[Vertex],0)),1,1,"")</f>
        <v>1</v>
      </c>
      <c r="BB25" s="48"/>
      <c r="BC25" s="48"/>
      <c r="BD25" s="48"/>
      <c r="BE25" s="48"/>
      <c r="BF25" s="48" t="s">
        <v>559</v>
      </c>
      <c r="BG25" s="48" t="s">
        <v>559</v>
      </c>
      <c r="BH25" s="121" t="s">
        <v>2771</v>
      </c>
      <c r="BI25" s="121" t="s">
        <v>2771</v>
      </c>
      <c r="BJ25" s="121" t="s">
        <v>2893</v>
      </c>
      <c r="BK25" s="121" t="s">
        <v>2893</v>
      </c>
      <c r="BL25" s="121">
        <v>0</v>
      </c>
      <c r="BM25" s="124">
        <v>0</v>
      </c>
      <c r="BN25" s="121">
        <v>0</v>
      </c>
      <c r="BO25" s="124">
        <v>0</v>
      </c>
      <c r="BP25" s="121">
        <v>0</v>
      </c>
      <c r="BQ25" s="124">
        <v>0</v>
      </c>
      <c r="BR25" s="121">
        <v>6</v>
      </c>
      <c r="BS25" s="124">
        <v>100</v>
      </c>
      <c r="BT25" s="121">
        <v>6</v>
      </c>
      <c r="BU25" s="2"/>
      <c r="BV25" s="3"/>
      <c r="BW25" s="3"/>
      <c r="BX25" s="3"/>
      <c r="BY25" s="3"/>
    </row>
    <row r="26" spans="1:77" ht="41.45" customHeight="1">
      <c r="A26" s="64" t="s">
        <v>226</v>
      </c>
      <c r="C26" s="65"/>
      <c r="D26" s="65" t="s">
        <v>64</v>
      </c>
      <c r="E26" s="66">
        <v>162.1131484355702</v>
      </c>
      <c r="F26" s="68">
        <v>99.99949625745552</v>
      </c>
      <c r="G26" s="100" t="s">
        <v>691</v>
      </c>
      <c r="H26" s="65"/>
      <c r="I26" s="69" t="s">
        <v>226</v>
      </c>
      <c r="J26" s="70"/>
      <c r="K26" s="70"/>
      <c r="L26" s="69" t="s">
        <v>2209</v>
      </c>
      <c r="M26" s="73">
        <v>1.167880598656245</v>
      </c>
      <c r="N26" s="74">
        <v>2577.71484375</v>
      </c>
      <c r="O26" s="74">
        <v>4999.5</v>
      </c>
      <c r="P26" s="75"/>
      <c r="Q26" s="76"/>
      <c r="R26" s="76"/>
      <c r="S26" s="86"/>
      <c r="T26" s="48">
        <v>1</v>
      </c>
      <c r="U26" s="48">
        <v>1</v>
      </c>
      <c r="V26" s="49">
        <v>0</v>
      </c>
      <c r="W26" s="49">
        <v>0</v>
      </c>
      <c r="X26" s="49">
        <v>0</v>
      </c>
      <c r="Y26" s="49">
        <v>0.999997</v>
      </c>
      <c r="Z26" s="49">
        <v>0</v>
      </c>
      <c r="AA26" s="49" t="s">
        <v>3180</v>
      </c>
      <c r="AB26" s="71">
        <v>26</v>
      </c>
      <c r="AC26" s="71"/>
      <c r="AD26" s="72"/>
      <c r="AE26" s="78" t="s">
        <v>1274</v>
      </c>
      <c r="AF26" s="78">
        <v>1588</v>
      </c>
      <c r="AG26" s="78">
        <v>1205</v>
      </c>
      <c r="AH26" s="78">
        <v>31004</v>
      </c>
      <c r="AI26" s="78">
        <v>60216</v>
      </c>
      <c r="AJ26" s="78"/>
      <c r="AK26" s="78" t="s">
        <v>1429</v>
      </c>
      <c r="AL26" s="78" t="s">
        <v>1580</v>
      </c>
      <c r="AM26" s="78"/>
      <c r="AN26" s="78"/>
      <c r="AO26" s="80">
        <v>41090.25960648148</v>
      </c>
      <c r="AP26" s="83" t="s">
        <v>1778</v>
      </c>
      <c r="AQ26" s="78" t="b">
        <v>0</v>
      </c>
      <c r="AR26" s="78" t="b">
        <v>0</v>
      </c>
      <c r="AS26" s="78" t="b">
        <v>1</v>
      </c>
      <c r="AT26" s="78" t="s">
        <v>1149</v>
      </c>
      <c r="AU26" s="78">
        <v>21</v>
      </c>
      <c r="AV26" s="83" t="s">
        <v>1910</v>
      </c>
      <c r="AW26" s="78" t="b">
        <v>0</v>
      </c>
      <c r="AX26" s="78" t="s">
        <v>2028</v>
      </c>
      <c r="AY26" s="83" t="s">
        <v>2052</v>
      </c>
      <c r="AZ26" s="78" t="s">
        <v>66</v>
      </c>
      <c r="BA26" s="78" t="str">
        <f>REPLACE(INDEX(GroupVertices[Group],MATCH(Vertices[[#This Row],[Vertex]],GroupVertices[Vertex],0)),1,1,"")</f>
        <v>1</v>
      </c>
      <c r="BB26" s="48"/>
      <c r="BC26" s="48"/>
      <c r="BD26" s="48"/>
      <c r="BE26" s="48"/>
      <c r="BF26" s="48" t="s">
        <v>559</v>
      </c>
      <c r="BG26" s="48" t="s">
        <v>559</v>
      </c>
      <c r="BH26" s="121" t="s">
        <v>2772</v>
      </c>
      <c r="BI26" s="121" t="s">
        <v>2772</v>
      </c>
      <c r="BJ26" s="121" t="s">
        <v>2894</v>
      </c>
      <c r="BK26" s="121" t="s">
        <v>2894</v>
      </c>
      <c r="BL26" s="121">
        <v>0</v>
      </c>
      <c r="BM26" s="124">
        <v>0</v>
      </c>
      <c r="BN26" s="121">
        <v>0</v>
      </c>
      <c r="BO26" s="124">
        <v>0</v>
      </c>
      <c r="BP26" s="121">
        <v>0</v>
      </c>
      <c r="BQ26" s="124">
        <v>0</v>
      </c>
      <c r="BR26" s="121">
        <v>23</v>
      </c>
      <c r="BS26" s="124">
        <v>100</v>
      </c>
      <c r="BT26" s="121">
        <v>23</v>
      </c>
      <c r="BU26" s="2"/>
      <c r="BV26" s="3"/>
      <c r="BW26" s="3"/>
      <c r="BX26" s="3"/>
      <c r="BY26" s="3"/>
    </row>
    <row r="27" spans="1:77" ht="41.45" customHeight="1">
      <c r="A27" s="64" t="s">
        <v>227</v>
      </c>
      <c r="C27" s="65"/>
      <c r="D27" s="65" t="s">
        <v>64</v>
      </c>
      <c r="E27" s="66">
        <v>162.61073797835223</v>
      </c>
      <c r="F27" s="68">
        <v>99.99728096370335</v>
      </c>
      <c r="G27" s="100" t="s">
        <v>692</v>
      </c>
      <c r="H27" s="65"/>
      <c r="I27" s="69" t="s">
        <v>227</v>
      </c>
      <c r="J27" s="70"/>
      <c r="K27" s="70"/>
      <c r="L27" s="69" t="s">
        <v>2210</v>
      </c>
      <c r="M27" s="73">
        <v>1.9061641631295494</v>
      </c>
      <c r="N27" s="74">
        <v>8660.6025390625</v>
      </c>
      <c r="O27" s="74">
        <v>4876.6318359375</v>
      </c>
      <c r="P27" s="75"/>
      <c r="Q27" s="76"/>
      <c r="R27" s="76"/>
      <c r="S27" s="86"/>
      <c r="T27" s="48">
        <v>0</v>
      </c>
      <c r="U27" s="48">
        <v>2</v>
      </c>
      <c r="V27" s="49">
        <v>0</v>
      </c>
      <c r="W27" s="49">
        <v>0.125</v>
      </c>
      <c r="X27" s="49">
        <v>0</v>
      </c>
      <c r="Y27" s="49">
        <v>0.696427</v>
      </c>
      <c r="Z27" s="49">
        <v>1</v>
      </c>
      <c r="AA27" s="49">
        <v>0</v>
      </c>
      <c r="AB27" s="71">
        <v>27</v>
      </c>
      <c r="AC27" s="71"/>
      <c r="AD27" s="72"/>
      <c r="AE27" s="78" t="s">
        <v>1275</v>
      </c>
      <c r="AF27" s="78">
        <v>5865</v>
      </c>
      <c r="AG27" s="78">
        <v>6491</v>
      </c>
      <c r="AH27" s="78">
        <v>26140</v>
      </c>
      <c r="AI27" s="78">
        <v>26289</v>
      </c>
      <c r="AJ27" s="78"/>
      <c r="AK27" s="78" t="s">
        <v>1430</v>
      </c>
      <c r="AL27" s="78" t="s">
        <v>1581</v>
      </c>
      <c r="AM27" s="78"/>
      <c r="AN27" s="78"/>
      <c r="AO27" s="80">
        <v>39785.53686342593</v>
      </c>
      <c r="AP27" s="83" t="s">
        <v>1779</v>
      </c>
      <c r="AQ27" s="78" t="b">
        <v>0</v>
      </c>
      <c r="AR27" s="78" t="b">
        <v>0</v>
      </c>
      <c r="AS27" s="78" t="b">
        <v>0</v>
      </c>
      <c r="AT27" s="78" t="s">
        <v>1149</v>
      </c>
      <c r="AU27" s="78">
        <v>117</v>
      </c>
      <c r="AV27" s="83" t="s">
        <v>1912</v>
      </c>
      <c r="AW27" s="78" t="b">
        <v>0</v>
      </c>
      <c r="AX27" s="78" t="s">
        <v>2028</v>
      </c>
      <c r="AY27" s="83" t="s">
        <v>2053</v>
      </c>
      <c r="AZ27" s="78" t="s">
        <v>66</v>
      </c>
      <c r="BA27" s="78" t="str">
        <f>REPLACE(INDEX(GroupVertices[Group],MATCH(Vertices[[#This Row],[Vertex]],GroupVertices[Vertex],0)),1,1,"")</f>
        <v>8</v>
      </c>
      <c r="BB27" s="48" t="s">
        <v>544</v>
      </c>
      <c r="BC27" s="48" t="s">
        <v>544</v>
      </c>
      <c r="BD27" s="48" t="s">
        <v>553</v>
      </c>
      <c r="BE27" s="48" t="s">
        <v>553</v>
      </c>
      <c r="BF27" s="48" t="s">
        <v>559</v>
      </c>
      <c r="BG27" s="48" t="s">
        <v>559</v>
      </c>
      <c r="BH27" s="121" t="s">
        <v>2768</v>
      </c>
      <c r="BI27" s="121" t="s">
        <v>2768</v>
      </c>
      <c r="BJ27" s="121" t="s">
        <v>2890</v>
      </c>
      <c r="BK27" s="121" t="s">
        <v>2890</v>
      </c>
      <c r="BL27" s="121">
        <v>0</v>
      </c>
      <c r="BM27" s="124">
        <v>0</v>
      </c>
      <c r="BN27" s="121">
        <v>0</v>
      </c>
      <c r="BO27" s="124">
        <v>0</v>
      </c>
      <c r="BP27" s="121">
        <v>0</v>
      </c>
      <c r="BQ27" s="124">
        <v>0</v>
      </c>
      <c r="BR27" s="121">
        <v>19</v>
      </c>
      <c r="BS27" s="124">
        <v>100</v>
      </c>
      <c r="BT27" s="121">
        <v>19</v>
      </c>
      <c r="BU27" s="2"/>
      <c r="BV27" s="3"/>
      <c r="BW27" s="3"/>
      <c r="BX27" s="3"/>
      <c r="BY27" s="3"/>
    </row>
    <row r="28" spans="1:77" ht="41.45" customHeight="1">
      <c r="A28" s="64" t="s">
        <v>228</v>
      </c>
      <c r="C28" s="65"/>
      <c r="D28" s="65" t="s">
        <v>64</v>
      </c>
      <c r="E28" s="66">
        <v>162.0320053811097</v>
      </c>
      <c r="F28" s="68">
        <v>99.99985751042836</v>
      </c>
      <c r="G28" s="100" t="s">
        <v>693</v>
      </c>
      <c r="H28" s="65"/>
      <c r="I28" s="69" t="s">
        <v>228</v>
      </c>
      <c r="J28" s="70"/>
      <c r="K28" s="70"/>
      <c r="L28" s="69" t="s">
        <v>2211</v>
      </c>
      <c r="M28" s="73">
        <v>1.0474870245783057</v>
      </c>
      <c r="N28" s="74">
        <v>3107.226806640625</v>
      </c>
      <c r="O28" s="74">
        <v>9129.8056640625</v>
      </c>
      <c r="P28" s="75"/>
      <c r="Q28" s="76"/>
      <c r="R28" s="76"/>
      <c r="S28" s="86"/>
      <c r="T28" s="48">
        <v>1</v>
      </c>
      <c r="U28" s="48">
        <v>1</v>
      </c>
      <c r="V28" s="49">
        <v>0</v>
      </c>
      <c r="W28" s="49">
        <v>0</v>
      </c>
      <c r="X28" s="49">
        <v>0</v>
      </c>
      <c r="Y28" s="49">
        <v>0.999997</v>
      </c>
      <c r="Z28" s="49">
        <v>0</v>
      </c>
      <c r="AA28" s="49" t="s">
        <v>3180</v>
      </c>
      <c r="AB28" s="71">
        <v>28</v>
      </c>
      <c r="AC28" s="71"/>
      <c r="AD28" s="72"/>
      <c r="AE28" s="78" t="s">
        <v>1276</v>
      </c>
      <c r="AF28" s="78">
        <v>524</v>
      </c>
      <c r="AG28" s="78">
        <v>343</v>
      </c>
      <c r="AH28" s="78">
        <v>2183</v>
      </c>
      <c r="AI28" s="78">
        <v>11392</v>
      </c>
      <c r="AJ28" s="78"/>
      <c r="AK28" s="78" t="s">
        <v>1431</v>
      </c>
      <c r="AL28" s="78" t="s">
        <v>1582</v>
      </c>
      <c r="AM28" s="83" t="s">
        <v>1676</v>
      </c>
      <c r="AN28" s="78"/>
      <c r="AO28" s="80">
        <v>40803.94054398148</v>
      </c>
      <c r="AP28" s="83" t="s">
        <v>1780</v>
      </c>
      <c r="AQ28" s="78" t="b">
        <v>0</v>
      </c>
      <c r="AR28" s="78" t="b">
        <v>0</v>
      </c>
      <c r="AS28" s="78" t="b">
        <v>0</v>
      </c>
      <c r="AT28" s="78" t="s">
        <v>1149</v>
      </c>
      <c r="AU28" s="78">
        <v>10</v>
      </c>
      <c r="AV28" s="83" t="s">
        <v>1910</v>
      </c>
      <c r="AW28" s="78" t="b">
        <v>0</v>
      </c>
      <c r="AX28" s="78" t="s">
        <v>2028</v>
      </c>
      <c r="AY28" s="83" t="s">
        <v>2054</v>
      </c>
      <c r="AZ28" s="78" t="s">
        <v>66</v>
      </c>
      <c r="BA28" s="78" t="str">
        <f>REPLACE(INDEX(GroupVertices[Group],MATCH(Vertices[[#This Row],[Vertex]],GroupVertices[Vertex],0)),1,1,"")</f>
        <v>1</v>
      </c>
      <c r="BB28" s="48"/>
      <c r="BC28" s="48"/>
      <c r="BD28" s="48"/>
      <c r="BE28" s="48"/>
      <c r="BF28" s="48" t="s">
        <v>559</v>
      </c>
      <c r="BG28" s="48" t="s">
        <v>559</v>
      </c>
      <c r="BH28" s="121" t="s">
        <v>2773</v>
      </c>
      <c r="BI28" s="121" t="s">
        <v>2773</v>
      </c>
      <c r="BJ28" s="121" t="s">
        <v>2895</v>
      </c>
      <c r="BK28" s="121" t="s">
        <v>2895</v>
      </c>
      <c r="BL28" s="121">
        <v>0</v>
      </c>
      <c r="BM28" s="124">
        <v>0</v>
      </c>
      <c r="BN28" s="121">
        <v>0</v>
      </c>
      <c r="BO28" s="124">
        <v>0</v>
      </c>
      <c r="BP28" s="121">
        <v>0</v>
      </c>
      <c r="BQ28" s="124">
        <v>0</v>
      </c>
      <c r="BR28" s="121">
        <v>3</v>
      </c>
      <c r="BS28" s="124">
        <v>100</v>
      </c>
      <c r="BT28" s="121">
        <v>3</v>
      </c>
      <c r="BU28" s="2"/>
      <c r="BV28" s="3"/>
      <c r="BW28" s="3"/>
      <c r="BX28" s="3"/>
      <c r="BY28" s="3"/>
    </row>
    <row r="29" spans="1:77" ht="41.45" customHeight="1">
      <c r="A29" s="64" t="s">
        <v>229</v>
      </c>
      <c r="C29" s="65"/>
      <c r="D29" s="65" t="s">
        <v>64</v>
      </c>
      <c r="E29" s="66">
        <v>162.04254833018115</v>
      </c>
      <c r="F29" s="68">
        <v>99.9998105726871</v>
      </c>
      <c r="G29" s="100" t="s">
        <v>694</v>
      </c>
      <c r="H29" s="65"/>
      <c r="I29" s="69" t="s">
        <v>229</v>
      </c>
      <c r="J29" s="70"/>
      <c r="K29" s="70"/>
      <c r="L29" s="69" t="s">
        <v>2212</v>
      </c>
      <c r="M29" s="73">
        <v>1.0631298091452768</v>
      </c>
      <c r="N29" s="74">
        <v>989.1798095703125</v>
      </c>
      <c r="O29" s="74">
        <v>8097.2294921875</v>
      </c>
      <c r="P29" s="75"/>
      <c r="Q29" s="76"/>
      <c r="R29" s="76"/>
      <c r="S29" s="86"/>
      <c r="T29" s="48">
        <v>1</v>
      </c>
      <c r="U29" s="48">
        <v>1</v>
      </c>
      <c r="V29" s="49">
        <v>0</v>
      </c>
      <c r="W29" s="49">
        <v>0</v>
      </c>
      <c r="X29" s="49">
        <v>0</v>
      </c>
      <c r="Y29" s="49">
        <v>0.999997</v>
      </c>
      <c r="Z29" s="49">
        <v>0</v>
      </c>
      <c r="AA29" s="49" t="s">
        <v>3180</v>
      </c>
      <c r="AB29" s="71">
        <v>29</v>
      </c>
      <c r="AC29" s="71"/>
      <c r="AD29" s="72"/>
      <c r="AE29" s="78" t="s">
        <v>1277</v>
      </c>
      <c r="AF29" s="78">
        <v>1201</v>
      </c>
      <c r="AG29" s="78">
        <v>455</v>
      </c>
      <c r="AH29" s="78">
        <v>748</v>
      </c>
      <c r="AI29" s="78">
        <v>2106</v>
      </c>
      <c r="AJ29" s="78"/>
      <c r="AK29" s="78" t="s">
        <v>1432</v>
      </c>
      <c r="AL29" s="78" t="s">
        <v>1562</v>
      </c>
      <c r="AM29" s="78"/>
      <c r="AN29" s="78"/>
      <c r="AO29" s="80">
        <v>39617.062743055554</v>
      </c>
      <c r="AP29" s="83" t="s">
        <v>1781</v>
      </c>
      <c r="AQ29" s="78" t="b">
        <v>0</v>
      </c>
      <c r="AR29" s="78" t="b">
        <v>0</v>
      </c>
      <c r="AS29" s="78" t="b">
        <v>1</v>
      </c>
      <c r="AT29" s="78" t="s">
        <v>1149</v>
      </c>
      <c r="AU29" s="78">
        <v>5</v>
      </c>
      <c r="AV29" s="83" t="s">
        <v>1916</v>
      </c>
      <c r="AW29" s="78" t="b">
        <v>0</v>
      </c>
      <c r="AX29" s="78" t="s">
        <v>2028</v>
      </c>
      <c r="AY29" s="83" t="s">
        <v>2055</v>
      </c>
      <c r="AZ29" s="78" t="s">
        <v>66</v>
      </c>
      <c r="BA29" s="78" t="str">
        <f>REPLACE(INDEX(GroupVertices[Group],MATCH(Vertices[[#This Row],[Vertex]],GroupVertices[Vertex],0)),1,1,"")</f>
        <v>1</v>
      </c>
      <c r="BB29" s="48"/>
      <c r="BC29" s="48"/>
      <c r="BD29" s="48"/>
      <c r="BE29" s="48"/>
      <c r="BF29" s="48" t="s">
        <v>563</v>
      </c>
      <c r="BG29" s="48" t="s">
        <v>563</v>
      </c>
      <c r="BH29" s="121" t="s">
        <v>2774</v>
      </c>
      <c r="BI29" s="121" t="s">
        <v>2774</v>
      </c>
      <c r="BJ29" s="121" t="s">
        <v>2896</v>
      </c>
      <c r="BK29" s="121" t="s">
        <v>2896</v>
      </c>
      <c r="BL29" s="121">
        <v>0</v>
      </c>
      <c r="BM29" s="124">
        <v>0</v>
      </c>
      <c r="BN29" s="121">
        <v>0</v>
      </c>
      <c r="BO29" s="124">
        <v>0</v>
      </c>
      <c r="BP29" s="121">
        <v>0</v>
      </c>
      <c r="BQ29" s="124">
        <v>0</v>
      </c>
      <c r="BR29" s="121">
        <v>26</v>
      </c>
      <c r="BS29" s="124">
        <v>100</v>
      </c>
      <c r="BT29" s="121">
        <v>26</v>
      </c>
      <c r="BU29" s="2"/>
      <c r="BV29" s="3"/>
      <c r="BW29" s="3"/>
      <c r="BX29" s="3"/>
      <c r="BY29" s="3"/>
    </row>
    <row r="30" spans="1:77" ht="41.45" customHeight="1">
      <c r="A30" s="64" t="s">
        <v>230</v>
      </c>
      <c r="C30" s="65"/>
      <c r="D30" s="65" t="s">
        <v>64</v>
      </c>
      <c r="E30" s="66">
        <v>162.26489159541973</v>
      </c>
      <c r="F30" s="68">
        <v>99.99882068925112</v>
      </c>
      <c r="G30" s="100" t="s">
        <v>1939</v>
      </c>
      <c r="H30" s="65"/>
      <c r="I30" s="69" t="s">
        <v>230</v>
      </c>
      <c r="J30" s="70"/>
      <c r="K30" s="70"/>
      <c r="L30" s="69" t="s">
        <v>2213</v>
      </c>
      <c r="M30" s="73">
        <v>1.393024962245153</v>
      </c>
      <c r="N30" s="74">
        <v>4648.6689453125</v>
      </c>
      <c r="O30" s="74">
        <v>3877.33447265625</v>
      </c>
      <c r="P30" s="75"/>
      <c r="Q30" s="76"/>
      <c r="R30" s="76"/>
      <c r="S30" s="86"/>
      <c r="T30" s="48">
        <v>0</v>
      </c>
      <c r="U30" s="48">
        <v>2</v>
      </c>
      <c r="V30" s="49">
        <v>7.666667</v>
      </c>
      <c r="W30" s="49">
        <v>0.003922</v>
      </c>
      <c r="X30" s="49">
        <v>0.006115</v>
      </c>
      <c r="Y30" s="49">
        <v>0.653862</v>
      </c>
      <c r="Z30" s="49">
        <v>0</v>
      </c>
      <c r="AA30" s="49">
        <v>0</v>
      </c>
      <c r="AB30" s="71">
        <v>30</v>
      </c>
      <c r="AC30" s="71"/>
      <c r="AD30" s="72"/>
      <c r="AE30" s="78" t="s">
        <v>1278</v>
      </c>
      <c r="AF30" s="78">
        <v>3709</v>
      </c>
      <c r="AG30" s="78">
        <v>2817</v>
      </c>
      <c r="AH30" s="78">
        <v>30232</v>
      </c>
      <c r="AI30" s="78">
        <v>33473</v>
      </c>
      <c r="AJ30" s="78"/>
      <c r="AK30" s="78" t="s">
        <v>1433</v>
      </c>
      <c r="AL30" s="78" t="s">
        <v>1583</v>
      </c>
      <c r="AM30" s="83" t="s">
        <v>1677</v>
      </c>
      <c r="AN30" s="78"/>
      <c r="AO30" s="80">
        <v>39920.67517361111</v>
      </c>
      <c r="AP30" s="83" t="s">
        <v>1782</v>
      </c>
      <c r="AQ30" s="78" t="b">
        <v>0</v>
      </c>
      <c r="AR30" s="78" t="b">
        <v>0</v>
      </c>
      <c r="AS30" s="78" t="b">
        <v>1</v>
      </c>
      <c r="AT30" s="78" t="s">
        <v>1149</v>
      </c>
      <c r="AU30" s="78">
        <v>275</v>
      </c>
      <c r="AV30" s="83" t="s">
        <v>1916</v>
      </c>
      <c r="AW30" s="78" t="b">
        <v>0</v>
      </c>
      <c r="AX30" s="78" t="s">
        <v>2028</v>
      </c>
      <c r="AY30" s="83" t="s">
        <v>2056</v>
      </c>
      <c r="AZ30" s="78" t="s">
        <v>66</v>
      </c>
      <c r="BA30" s="78" t="str">
        <f>REPLACE(INDEX(GroupVertices[Group],MATCH(Vertices[[#This Row],[Vertex]],GroupVertices[Vertex],0)),1,1,"")</f>
        <v>2</v>
      </c>
      <c r="BB30" s="48"/>
      <c r="BC30" s="48"/>
      <c r="BD30" s="48"/>
      <c r="BE30" s="48"/>
      <c r="BF30" s="48" t="s">
        <v>559</v>
      </c>
      <c r="BG30" s="48" t="s">
        <v>559</v>
      </c>
      <c r="BH30" s="121" t="s">
        <v>2775</v>
      </c>
      <c r="BI30" s="121" t="s">
        <v>2775</v>
      </c>
      <c r="BJ30" s="121" t="s">
        <v>2897</v>
      </c>
      <c r="BK30" s="121" t="s">
        <v>2897</v>
      </c>
      <c r="BL30" s="121">
        <v>2</v>
      </c>
      <c r="BM30" s="124">
        <v>9.090909090909092</v>
      </c>
      <c r="BN30" s="121">
        <v>1</v>
      </c>
      <c r="BO30" s="124">
        <v>4.545454545454546</v>
      </c>
      <c r="BP30" s="121">
        <v>0</v>
      </c>
      <c r="BQ30" s="124">
        <v>0</v>
      </c>
      <c r="BR30" s="121">
        <v>19</v>
      </c>
      <c r="BS30" s="124">
        <v>86.36363636363636</v>
      </c>
      <c r="BT30" s="121">
        <v>22</v>
      </c>
      <c r="BU30" s="2"/>
      <c r="BV30" s="3"/>
      <c r="BW30" s="3"/>
      <c r="BX30" s="3"/>
      <c r="BY30" s="3"/>
    </row>
    <row r="31" spans="1:77" ht="41.45" customHeight="1">
      <c r="A31" s="64" t="s">
        <v>313</v>
      </c>
      <c r="C31" s="65"/>
      <c r="D31" s="65" t="s">
        <v>64</v>
      </c>
      <c r="E31" s="66">
        <v>162.32927889153453</v>
      </c>
      <c r="F31" s="68">
        <v>99.99853403375991</v>
      </c>
      <c r="G31" s="100" t="s">
        <v>1940</v>
      </c>
      <c r="H31" s="65"/>
      <c r="I31" s="69" t="s">
        <v>313</v>
      </c>
      <c r="J31" s="70"/>
      <c r="K31" s="70"/>
      <c r="L31" s="69" t="s">
        <v>2214</v>
      </c>
      <c r="M31" s="73">
        <v>1.488557682279156</v>
      </c>
      <c r="N31" s="74">
        <v>4948.79248046875</v>
      </c>
      <c r="O31" s="74">
        <v>3324.883544921875</v>
      </c>
      <c r="P31" s="75"/>
      <c r="Q31" s="76"/>
      <c r="R31" s="76"/>
      <c r="S31" s="86"/>
      <c r="T31" s="48">
        <v>8</v>
      </c>
      <c r="U31" s="48">
        <v>2</v>
      </c>
      <c r="V31" s="49">
        <v>611.442735</v>
      </c>
      <c r="W31" s="49">
        <v>0.005236</v>
      </c>
      <c r="X31" s="49">
        <v>0.024951</v>
      </c>
      <c r="Y31" s="49">
        <v>2.574065</v>
      </c>
      <c r="Z31" s="49">
        <v>0.03571428571428571</v>
      </c>
      <c r="AA31" s="49">
        <v>0</v>
      </c>
      <c r="AB31" s="71">
        <v>31</v>
      </c>
      <c r="AC31" s="71"/>
      <c r="AD31" s="72"/>
      <c r="AE31" s="78" t="s">
        <v>1279</v>
      </c>
      <c r="AF31" s="78">
        <v>1266</v>
      </c>
      <c r="AG31" s="78">
        <v>3501</v>
      </c>
      <c r="AH31" s="78">
        <v>8416</v>
      </c>
      <c r="AI31" s="78">
        <v>8832</v>
      </c>
      <c r="AJ31" s="78"/>
      <c r="AK31" s="78" t="s">
        <v>1434</v>
      </c>
      <c r="AL31" s="78" t="s">
        <v>1185</v>
      </c>
      <c r="AM31" s="83" t="s">
        <v>1678</v>
      </c>
      <c r="AN31" s="78"/>
      <c r="AO31" s="80">
        <v>40173.88929398148</v>
      </c>
      <c r="AP31" s="83" t="s">
        <v>1783</v>
      </c>
      <c r="AQ31" s="78" t="b">
        <v>0</v>
      </c>
      <c r="AR31" s="78" t="b">
        <v>0</v>
      </c>
      <c r="AS31" s="78" t="b">
        <v>0</v>
      </c>
      <c r="AT31" s="78" t="s">
        <v>1149</v>
      </c>
      <c r="AU31" s="78">
        <v>107</v>
      </c>
      <c r="AV31" s="83" t="s">
        <v>1917</v>
      </c>
      <c r="AW31" s="78" t="b">
        <v>0</v>
      </c>
      <c r="AX31" s="78" t="s">
        <v>2028</v>
      </c>
      <c r="AY31" s="83" t="s">
        <v>2057</v>
      </c>
      <c r="AZ31" s="78" t="s">
        <v>66</v>
      </c>
      <c r="BA31" s="78" t="str">
        <f>REPLACE(INDEX(GroupVertices[Group],MATCH(Vertices[[#This Row],[Vertex]],GroupVertices[Vertex],0)),1,1,"")</f>
        <v>2</v>
      </c>
      <c r="BB31" s="48"/>
      <c r="BC31" s="48"/>
      <c r="BD31" s="48"/>
      <c r="BE31" s="48"/>
      <c r="BF31" s="48" t="s">
        <v>559</v>
      </c>
      <c r="BG31" s="48" t="s">
        <v>559</v>
      </c>
      <c r="BH31" s="121" t="s">
        <v>2776</v>
      </c>
      <c r="BI31" s="121" t="s">
        <v>2776</v>
      </c>
      <c r="BJ31" s="121" t="s">
        <v>2898</v>
      </c>
      <c r="BK31" s="121" t="s">
        <v>2898</v>
      </c>
      <c r="BL31" s="121">
        <v>1</v>
      </c>
      <c r="BM31" s="124">
        <v>10</v>
      </c>
      <c r="BN31" s="121">
        <v>0</v>
      </c>
      <c r="BO31" s="124">
        <v>0</v>
      </c>
      <c r="BP31" s="121">
        <v>0</v>
      </c>
      <c r="BQ31" s="124">
        <v>0</v>
      </c>
      <c r="BR31" s="121">
        <v>9</v>
      </c>
      <c r="BS31" s="124">
        <v>90</v>
      </c>
      <c r="BT31" s="121">
        <v>10</v>
      </c>
      <c r="BU31" s="2"/>
      <c r="BV31" s="3"/>
      <c r="BW31" s="3"/>
      <c r="BX31" s="3"/>
      <c r="BY31" s="3"/>
    </row>
    <row r="32" spans="1:77" ht="41.45" customHeight="1">
      <c r="A32" s="64" t="s">
        <v>334</v>
      </c>
      <c r="C32" s="65"/>
      <c r="D32" s="65" t="s">
        <v>64</v>
      </c>
      <c r="E32" s="66">
        <v>162.21302405132724</v>
      </c>
      <c r="F32" s="68">
        <v>99.99905160617458</v>
      </c>
      <c r="G32" s="100" t="s">
        <v>1941</v>
      </c>
      <c r="H32" s="65"/>
      <c r="I32" s="69" t="s">
        <v>334</v>
      </c>
      <c r="J32" s="70"/>
      <c r="K32" s="70"/>
      <c r="L32" s="69" t="s">
        <v>2215</v>
      </c>
      <c r="M32" s="73">
        <v>1.316068048884428</v>
      </c>
      <c r="N32" s="74">
        <v>4521.29541015625</v>
      </c>
      <c r="O32" s="74">
        <v>2014.69970703125</v>
      </c>
      <c r="P32" s="75"/>
      <c r="Q32" s="76"/>
      <c r="R32" s="76"/>
      <c r="S32" s="86"/>
      <c r="T32" s="48">
        <v>4</v>
      </c>
      <c r="U32" s="48">
        <v>0</v>
      </c>
      <c r="V32" s="49">
        <v>192.112821</v>
      </c>
      <c r="W32" s="49">
        <v>0.005</v>
      </c>
      <c r="X32" s="49">
        <v>0.017719</v>
      </c>
      <c r="Y32" s="49">
        <v>1.227086</v>
      </c>
      <c r="Z32" s="49">
        <v>0.16666666666666666</v>
      </c>
      <c r="AA32" s="49">
        <v>0</v>
      </c>
      <c r="AB32" s="71">
        <v>32</v>
      </c>
      <c r="AC32" s="71"/>
      <c r="AD32" s="72"/>
      <c r="AE32" s="78" t="s">
        <v>1280</v>
      </c>
      <c r="AF32" s="78">
        <v>1337</v>
      </c>
      <c r="AG32" s="78">
        <v>2266</v>
      </c>
      <c r="AH32" s="78">
        <v>2963</v>
      </c>
      <c r="AI32" s="78">
        <v>13670</v>
      </c>
      <c r="AJ32" s="78"/>
      <c r="AK32" s="78" t="s">
        <v>1435</v>
      </c>
      <c r="AL32" s="78" t="s">
        <v>1562</v>
      </c>
      <c r="AM32" s="78"/>
      <c r="AN32" s="78"/>
      <c r="AO32" s="80">
        <v>40714.61802083333</v>
      </c>
      <c r="AP32" s="83" t="s">
        <v>1784</v>
      </c>
      <c r="AQ32" s="78" t="b">
        <v>0</v>
      </c>
      <c r="AR32" s="78" t="b">
        <v>0</v>
      </c>
      <c r="AS32" s="78" t="b">
        <v>1</v>
      </c>
      <c r="AT32" s="78"/>
      <c r="AU32" s="78">
        <v>33</v>
      </c>
      <c r="AV32" s="83" t="s">
        <v>1910</v>
      </c>
      <c r="AW32" s="78" t="b">
        <v>0</v>
      </c>
      <c r="AX32" s="78" t="s">
        <v>2028</v>
      </c>
      <c r="AY32" s="83" t="s">
        <v>2058</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231</v>
      </c>
      <c r="C33" s="65"/>
      <c r="D33" s="65" t="s">
        <v>64</v>
      </c>
      <c r="E33" s="66">
        <v>162.05412674746495</v>
      </c>
      <c r="F33" s="68">
        <v>99.99975902498912</v>
      </c>
      <c r="G33" s="100" t="s">
        <v>1942</v>
      </c>
      <c r="H33" s="65"/>
      <c r="I33" s="69" t="s">
        <v>231</v>
      </c>
      <c r="J33" s="70"/>
      <c r="K33" s="70"/>
      <c r="L33" s="69" t="s">
        <v>2216</v>
      </c>
      <c r="M33" s="73">
        <v>1.0803089386250757</v>
      </c>
      <c r="N33" s="74">
        <v>989.1798095703125</v>
      </c>
      <c r="O33" s="74">
        <v>7064.65283203125</v>
      </c>
      <c r="P33" s="75"/>
      <c r="Q33" s="76"/>
      <c r="R33" s="76"/>
      <c r="S33" s="86"/>
      <c r="T33" s="48">
        <v>1</v>
      </c>
      <c r="U33" s="48">
        <v>1</v>
      </c>
      <c r="V33" s="49">
        <v>0</v>
      </c>
      <c r="W33" s="49">
        <v>0</v>
      </c>
      <c r="X33" s="49">
        <v>0</v>
      </c>
      <c r="Y33" s="49">
        <v>0.999997</v>
      </c>
      <c r="Z33" s="49">
        <v>0</v>
      </c>
      <c r="AA33" s="49" t="s">
        <v>3180</v>
      </c>
      <c r="AB33" s="71">
        <v>33</v>
      </c>
      <c r="AC33" s="71"/>
      <c r="AD33" s="72"/>
      <c r="AE33" s="78" t="s">
        <v>1281</v>
      </c>
      <c r="AF33" s="78">
        <v>1289</v>
      </c>
      <c r="AG33" s="78">
        <v>578</v>
      </c>
      <c r="AH33" s="78">
        <v>5121</v>
      </c>
      <c r="AI33" s="78">
        <v>1509</v>
      </c>
      <c r="AJ33" s="78"/>
      <c r="AK33" s="78" t="s">
        <v>1436</v>
      </c>
      <c r="AL33" s="78" t="s">
        <v>1584</v>
      </c>
      <c r="AM33" s="78"/>
      <c r="AN33" s="78"/>
      <c r="AO33" s="80">
        <v>39929.61959490741</v>
      </c>
      <c r="AP33" s="83" t="s">
        <v>1785</v>
      </c>
      <c r="AQ33" s="78" t="b">
        <v>0</v>
      </c>
      <c r="AR33" s="78" t="b">
        <v>0</v>
      </c>
      <c r="AS33" s="78" t="b">
        <v>1</v>
      </c>
      <c r="AT33" s="78" t="s">
        <v>1149</v>
      </c>
      <c r="AU33" s="78">
        <v>75</v>
      </c>
      <c r="AV33" s="83" t="s">
        <v>1910</v>
      </c>
      <c r="AW33" s="78" t="b">
        <v>0</v>
      </c>
      <c r="AX33" s="78" t="s">
        <v>2028</v>
      </c>
      <c r="AY33" s="83" t="s">
        <v>2059</v>
      </c>
      <c r="AZ33" s="78" t="s">
        <v>66</v>
      </c>
      <c r="BA33" s="78" t="str">
        <f>REPLACE(INDEX(GroupVertices[Group],MATCH(Vertices[[#This Row],[Vertex]],GroupVertices[Vertex],0)),1,1,"")</f>
        <v>1</v>
      </c>
      <c r="BB33" s="48"/>
      <c r="BC33" s="48"/>
      <c r="BD33" s="48"/>
      <c r="BE33" s="48"/>
      <c r="BF33" s="48" t="s">
        <v>564</v>
      </c>
      <c r="BG33" s="48" t="s">
        <v>564</v>
      </c>
      <c r="BH33" s="121" t="s">
        <v>2777</v>
      </c>
      <c r="BI33" s="121" t="s">
        <v>2777</v>
      </c>
      <c r="BJ33" s="121" t="s">
        <v>2899</v>
      </c>
      <c r="BK33" s="121" t="s">
        <v>2899</v>
      </c>
      <c r="BL33" s="121">
        <v>0</v>
      </c>
      <c r="BM33" s="124">
        <v>0</v>
      </c>
      <c r="BN33" s="121">
        <v>1</v>
      </c>
      <c r="BO33" s="124">
        <v>3.4482758620689653</v>
      </c>
      <c r="BP33" s="121">
        <v>0</v>
      </c>
      <c r="BQ33" s="124">
        <v>0</v>
      </c>
      <c r="BR33" s="121">
        <v>28</v>
      </c>
      <c r="BS33" s="124">
        <v>96.55172413793103</v>
      </c>
      <c r="BT33" s="121">
        <v>29</v>
      </c>
      <c r="BU33" s="2"/>
      <c r="BV33" s="3"/>
      <c r="BW33" s="3"/>
      <c r="BX33" s="3"/>
      <c r="BY33" s="3"/>
    </row>
    <row r="34" spans="1:77" ht="41.45" customHeight="1">
      <c r="A34" s="64" t="s">
        <v>232</v>
      </c>
      <c r="C34" s="65"/>
      <c r="D34" s="65" t="s">
        <v>64</v>
      </c>
      <c r="E34" s="66">
        <v>162.02842830910333</v>
      </c>
      <c r="F34" s="68">
        <v>99.99987343573342</v>
      </c>
      <c r="G34" s="100" t="s">
        <v>1943</v>
      </c>
      <c r="H34" s="65"/>
      <c r="I34" s="69" t="s">
        <v>232</v>
      </c>
      <c r="J34" s="70"/>
      <c r="K34" s="70"/>
      <c r="L34" s="69" t="s">
        <v>2217</v>
      </c>
      <c r="M34" s="73">
        <v>1.0421796512430832</v>
      </c>
      <c r="N34" s="74">
        <v>2577.71484375</v>
      </c>
      <c r="O34" s="74">
        <v>9129.8056640625</v>
      </c>
      <c r="P34" s="75"/>
      <c r="Q34" s="76"/>
      <c r="R34" s="76"/>
      <c r="S34" s="86"/>
      <c r="T34" s="48">
        <v>1</v>
      </c>
      <c r="U34" s="48">
        <v>1</v>
      </c>
      <c r="V34" s="49">
        <v>0</v>
      </c>
      <c r="W34" s="49">
        <v>0</v>
      </c>
      <c r="X34" s="49">
        <v>0</v>
      </c>
      <c r="Y34" s="49">
        <v>0.999997</v>
      </c>
      <c r="Z34" s="49">
        <v>0</v>
      </c>
      <c r="AA34" s="49" t="s">
        <v>3180</v>
      </c>
      <c r="AB34" s="71">
        <v>34</v>
      </c>
      <c r="AC34" s="71"/>
      <c r="AD34" s="72"/>
      <c r="AE34" s="78" t="s">
        <v>1282</v>
      </c>
      <c r="AF34" s="78">
        <v>166</v>
      </c>
      <c r="AG34" s="78">
        <v>305</v>
      </c>
      <c r="AH34" s="78">
        <v>1393</v>
      </c>
      <c r="AI34" s="78">
        <v>1562</v>
      </c>
      <c r="AJ34" s="78"/>
      <c r="AK34" s="78" t="s">
        <v>1437</v>
      </c>
      <c r="AL34" s="78" t="s">
        <v>1585</v>
      </c>
      <c r="AM34" s="83" t="s">
        <v>1679</v>
      </c>
      <c r="AN34" s="78"/>
      <c r="AO34" s="80">
        <v>41662.24277777778</v>
      </c>
      <c r="AP34" s="83" t="s">
        <v>1786</v>
      </c>
      <c r="AQ34" s="78" t="b">
        <v>0</v>
      </c>
      <c r="AR34" s="78" t="b">
        <v>0</v>
      </c>
      <c r="AS34" s="78" t="b">
        <v>1</v>
      </c>
      <c r="AT34" s="78" t="s">
        <v>1149</v>
      </c>
      <c r="AU34" s="78">
        <v>12</v>
      </c>
      <c r="AV34" s="83" t="s">
        <v>1911</v>
      </c>
      <c r="AW34" s="78" t="b">
        <v>0</v>
      </c>
      <c r="AX34" s="78" t="s">
        <v>2028</v>
      </c>
      <c r="AY34" s="83" t="s">
        <v>2060</v>
      </c>
      <c r="AZ34" s="78" t="s">
        <v>66</v>
      </c>
      <c r="BA34" s="78" t="str">
        <f>REPLACE(INDEX(GroupVertices[Group],MATCH(Vertices[[#This Row],[Vertex]],GroupVertices[Vertex],0)),1,1,"")</f>
        <v>1</v>
      </c>
      <c r="BB34" s="48"/>
      <c r="BC34" s="48"/>
      <c r="BD34" s="48"/>
      <c r="BE34" s="48"/>
      <c r="BF34" s="48" t="s">
        <v>559</v>
      </c>
      <c r="BG34" s="48" t="s">
        <v>559</v>
      </c>
      <c r="BH34" s="121" t="s">
        <v>2778</v>
      </c>
      <c r="BI34" s="121" t="s">
        <v>2778</v>
      </c>
      <c r="BJ34" s="121" t="s">
        <v>2900</v>
      </c>
      <c r="BK34" s="121" t="s">
        <v>2900</v>
      </c>
      <c r="BL34" s="121">
        <v>1</v>
      </c>
      <c r="BM34" s="124">
        <v>10</v>
      </c>
      <c r="BN34" s="121">
        <v>1</v>
      </c>
      <c r="BO34" s="124">
        <v>10</v>
      </c>
      <c r="BP34" s="121">
        <v>0</v>
      </c>
      <c r="BQ34" s="124">
        <v>0</v>
      </c>
      <c r="BR34" s="121">
        <v>8</v>
      </c>
      <c r="BS34" s="124">
        <v>80</v>
      </c>
      <c r="BT34" s="121">
        <v>10</v>
      </c>
      <c r="BU34" s="2"/>
      <c r="BV34" s="3"/>
      <c r="BW34" s="3"/>
      <c r="BX34" s="3"/>
      <c r="BY34" s="3"/>
    </row>
    <row r="35" spans="1:77" ht="41.45" customHeight="1">
      <c r="A35" s="64" t="s">
        <v>233</v>
      </c>
      <c r="C35" s="65"/>
      <c r="D35" s="65" t="s">
        <v>64</v>
      </c>
      <c r="E35" s="66">
        <v>162.08020171972197</v>
      </c>
      <c r="F35" s="68">
        <v>99.99964293789692</v>
      </c>
      <c r="G35" s="100" t="s">
        <v>1944</v>
      </c>
      <c r="H35" s="65"/>
      <c r="I35" s="69" t="s">
        <v>233</v>
      </c>
      <c r="J35" s="70"/>
      <c r="K35" s="70"/>
      <c r="L35" s="69" t="s">
        <v>2218</v>
      </c>
      <c r="M35" s="73">
        <v>1.11899689688446</v>
      </c>
      <c r="N35" s="74">
        <v>989.1798095703125</v>
      </c>
      <c r="O35" s="74">
        <v>6032.07666015625</v>
      </c>
      <c r="P35" s="75"/>
      <c r="Q35" s="76"/>
      <c r="R35" s="76"/>
      <c r="S35" s="86"/>
      <c r="T35" s="48">
        <v>1</v>
      </c>
      <c r="U35" s="48">
        <v>1</v>
      </c>
      <c r="V35" s="49">
        <v>0</v>
      </c>
      <c r="W35" s="49">
        <v>0</v>
      </c>
      <c r="X35" s="49">
        <v>0</v>
      </c>
      <c r="Y35" s="49">
        <v>0.999997</v>
      </c>
      <c r="Z35" s="49">
        <v>0</v>
      </c>
      <c r="AA35" s="49" t="s">
        <v>3180</v>
      </c>
      <c r="AB35" s="71">
        <v>35</v>
      </c>
      <c r="AC35" s="71"/>
      <c r="AD35" s="72"/>
      <c r="AE35" s="78" t="s">
        <v>1283</v>
      </c>
      <c r="AF35" s="78">
        <v>1436</v>
      </c>
      <c r="AG35" s="78">
        <v>855</v>
      </c>
      <c r="AH35" s="78">
        <v>4830</v>
      </c>
      <c r="AI35" s="78">
        <v>2750</v>
      </c>
      <c r="AJ35" s="78"/>
      <c r="AK35" s="78" t="s">
        <v>1438</v>
      </c>
      <c r="AL35" s="78" t="s">
        <v>1586</v>
      </c>
      <c r="AM35" s="78"/>
      <c r="AN35" s="78"/>
      <c r="AO35" s="80">
        <v>39799.652349537035</v>
      </c>
      <c r="AP35" s="83" t="s">
        <v>1787</v>
      </c>
      <c r="AQ35" s="78" t="b">
        <v>0</v>
      </c>
      <c r="AR35" s="78" t="b">
        <v>0</v>
      </c>
      <c r="AS35" s="78" t="b">
        <v>1</v>
      </c>
      <c r="AT35" s="78" t="s">
        <v>1149</v>
      </c>
      <c r="AU35" s="78">
        <v>56</v>
      </c>
      <c r="AV35" s="83" t="s">
        <v>1918</v>
      </c>
      <c r="AW35" s="78" t="b">
        <v>0</v>
      </c>
      <c r="AX35" s="78" t="s">
        <v>2028</v>
      </c>
      <c r="AY35" s="83" t="s">
        <v>2061</v>
      </c>
      <c r="AZ35" s="78" t="s">
        <v>66</v>
      </c>
      <c r="BA35" s="78" t="str">
        <f>REPLACE(INDEX(GroupVertices[Group],MATCH(Vertices[[#This Row],[Vertex]],GroupVertices[Vertex],0)),1,1,"")</f>
        <v>1</v>
      </c>
      <c r="BB35" s="48"/>
      <c r="BC35" s="48"/>
      <c r="BD35" s="48"/>
      <c r="BE35" s="48"/>
      <c r="BF35" s="48" t="s">
        <v>565</v>
      </c>
      <c r="BG35" s="48" t="s">
        <v>565</v>
      </c>
      <c r="BH35" s="121" t="s">
        <v>2779</v>
      </c>
      <c r="BI35" s="121" t="s">
        <v>2779</v>
      </c>
      <c r="BJ35" s="121" t="s">
        <v>2901</v>
      </c>
      <c r="BK35" s="121" t="s">
        <v>2901</v>
      </c>
      <c r="BL35" s="121">
        <v>1</v>
      </c>
      <c r="BM35" s="124">
        <v>8.333333333333334</v>
      </c>
      <c r="BN35" s="121">
        <v>0</v>
      </c>
      <c r="BO35" s="124">
        <v>0</v>
      </c>
      <c r="BP35" s="121">
        <v>0</v>
      </c>
      <c r="BQ35" s="124">
        <v>0</v>
      </c>
      <c r="BR35" s="121">
        <v>11</v>
      </c>
      <c r="BS35" s="124">
        <v>91.66666666666667</v>
      </c>
      <c r="BT35" s="121">
        <v>12</v>
      </c>
      <c r="BU35" s="2"/>
      <c r="BV35" s="3"/>
      <c r="BW35" s="3"/>
      <c r="BX35" s="3"/>
      <c r="BY35" s="3"/>
    </row>
    <row r="36" spans="1:77" ht="41.45" customHeight="1">
      <c r="A36" s="64" t="s">
        <v>234</v>
      </c>
      <c r="C36" s="65"/>
      <c r="D36" s="65" t="s">
        <v>64</v>
      </c>
      <c r="E36" s="66">
        <v>162.05638595083738</v>
      </c>
      <c r="F36" s="68">
        <v>99.9997489669017</v>
      </c>
      <c r="G36" s="100" t="s">
        <v>695</v>
      </c>
      <c r="H36" s="65"/>
      <c r="I36" s="69" t="s">
        <v>234</v>
      </c>
      <c r="J36" s="70"/>
      <c r="K36" s="70"/>
      <c r="L36" s="69" t="s">
        <v>2219</v>
      </c>
      <c r="M36" s="73">
        <v>1.0836609638894266</v>
      </c>
      <c r="N36" s="74">
        <v>4800.72900390625</v>
      </c>
      <c r="O36" s="74">
        <v>6140.681640625</v>
      </c>
      <c r="P36" s="75"/>
      <c r="Q36" s="76"/>
      <c r="R36" s="76"/>
      <c r="S36" s="86"/>
      <c r="T36" s="48">
        <v>0</v>
      </c>
      <c r="U36" s="48">
        <v>2</v>
      </c>
      <c r="V36" s="49">
        <v>136</v>
      </c>
      <c r="W36" s="49">
        <v>0.004149</v>
      </c>
      <c r="X36" s="49">
        <v>0.002297</v>
      </c>
      <c r="Y36" s="49">
        <v>0.965738</v>
      </c>
      <c r="Z36" s="49">
        <v>0</v>
      </c>
      <c r="AA36" s="49">
        <v>0</v>
      </c>
      <c r="AB36" s="71">
        <v>36</v>
      </c>
      <c r="AC36" s="71"/>
      <c r="AD36" s="72"/>
      <c r="AE36" s="78" t="s">
        <v>1284</v>
      </c>
      <c r="AF36" s="78">
        <v>945</v>
      </c>
      <c r="AG36" s="78">
        <v>602</v>
      </c>
      <c r="AH36" s="78">
        <v>4936</v>
      </c>
      <c r="AI36" s="78">
        <v>1810</v>
      </c>
      <c r="AJ36" s="78"/>
      <c r="AK36" s="78" t="s">
        <v>1439</v>
      </c>
      <c r="AL36" s="78" t="s">
        <v>1587</v>
      </c>
      <c r="AM36" s="78"/>
      <c r="AN36" s="78"/>
      <c r="AO36" s="80">
        <v>40356.87725694444</v>
      </c>
      <c r="AP36" s="83" t="s">
        <v>1788</v>
      </c>
      <c r="AQ36" s="78" t="b">
        <v>0</v>
      </c>
      <c r="AR36" s="78" t="b">
        <v>0</v>
      </c>
      <c r="AS36" s="78" t="b">
        <v>0</v>
      </c>
      <c r="AT36" s="78" t="s">
        <v>1149</v>
      </c>
      <c r="AU36" s="78">
        <v>23</v>
      </c>
      <c r="AV36" s="83" t="s">
        <v>1916</v>
      </c>
      <c r="AW36" s="78" t="b">
        <v>0</v>
      </c>
      <c r="AX36" s="78" t="s">
        <v>2028</v>
      </c>
      <c r="AY36" s="83" t="s">
        <v>2062</v>
      </c>
      <c r="AZ36" s="78" t="s">
        <v>66</v>
      </c>
      <c r="BA36" s="78" t="str">
        <f>REPLACE(INDEX(GroupVertices[Group],MATCH(Vertices[[#This Row],[Vertex]],GroupVertices[Vertex],0)),1,1,"")</f>
        <v>3</v>
      </c>
      <c r="BB36" s="48"/>
      <c r="BC36" s="48"/>
      <c r="BD36" s="48"/>
      <c r="BE36" s="48"/>
      <c r="BF36" s="48" t="s">
        <v>559</v>
      </c>
      <c r="BG36" s="48" t="s">
        <v>559</v>
      </c>
      <c r="BH36" s="121" t="s">
        <v>2780</v>
      </c>
      <c r="BI36" s="121" t="s">
        <v>2780</v>
      </c>
      <c r="BJ36" s="121" t="s">
        <v>2902</v>
      </c>
      <c r="BK36" s="121" t="s">
        <v>2902</v>
      </c>
      <c r="BL36" s="121">
        <v>2</v>
      </c>
      <c r="BM36" s="124">
        <v>4.545454545454546</v>
      </c>
      <c r="BN36" s="121">
        <v>0</v>
      </c>
      <c r="BO36" s="124">
        <v>0</v>
      </c>
      <c r="BP36" s="121">
        <v>0</v>
      </c>
      <c r="BQ36" s="124">
        <v>0</v>
      </c>
      <c r="BR36" s="121">
        <v>42</v>
      </c>
      <c r="BS36" s="124">
        <v>95.45454545454545</v>
      </c>
      <c r="BT36" s="121">
        <v>44</v>
      </c>
      <c r="BU36" s="2"/>
      <c r="BV36" s="3"/>
      <c r="BW36" s="3"/>
      <c r="BX36" s="3"/>
      <c r="BY36" s="3"/>
    </row>
    <row r="37" spans="1:77" ht="41.45" customHeight="1">
      <c r="A37" s="64" t="s">
        <v>335</v>
      </c>
      <c r="C37" s="65"/>
      <c r="D37" s="65" t="s">
        <v>64</v>
      </c>
      <c r="E37" s="66">
        <v>166.8326242806175</v>
      </c>
      <c r="F37" s="68">
        <v>99.97848491285491</v>
      </c>
      <c r="G37" s="100" t="s">
        <v>1945</v>
      </c>
      <c r="H37" s="65"/>
      <c r="I37" s="69" t="s">
        <v>335</v>
      </c>
      <c r="J37" s="70"/>
      <c r="K37" s="70"/>
      <c r="L37" s="69" t="s">
        <v>2220</v>
      </c>
      <c r="M37" s="73">
        <v>8.17026137588545</v>
      </c>
      <c r="N37" s="74">
        <v>4951.7431640625</v>
      </c>
      <c r="O37" s="74">
        <v>5175.953125</v>
      </c>
      <c r="P37" s="75"/>
      <c r="Q37" s="76"/>
      <c r="R37" s="76"/>
      <c r="S37" s="86"/>
      <c r="T37" s="48">
        <v>1</v>
      </c>
      <c r="U37" s="48">
        <v>0</v>
      </c>
      <c r="V37" s="49">
        <v>0</v>
      </c>
      <c r="W37" s="49">
        <v>0.003236</v>
      </c>
      <c r="X37" s="49">
        <v>0.000329</v>
      </c>
      <c r="Y37" s="49">
        <v>0.560439</v>
      </c>
      <c r="Z37" s="49">
        <v>0</v>
      </c>
      <c r="AA37" s="49">
        <v>0</v>
      </c>
      <c r="AB37" s="71">
        <v>37</v>
      </c>
      <c r="AC37" s="71"/>
      <c r="AD37" s="72"/>
      <c r="AE37" s="78" t="s">
        <v>1285</v>
      </c>
      <c r="AF37" s="78">
        <v>1555</v>
      </c>
      <c r="AG37" s="78">
        <v>51341</v>
      </c>
      <c r="AH37" s="78">
        <v>9529</v>
      </c>
      <c r="AI37" s="78">
        <v>30079</v>
      </c>
      <c r="AJ37" s="78"/>
      <c r="AK37" s="78" t="s">
        <v>1440</v>
      </c>
      <c r="AL37" s="78" t="s">
        <v>1588</v>
      </c>
      <c r="AM37" s="83" t="s">
        <v>1680</v>
      </c>
      <c r="AN37" s="78"/>
      <c r="AO37" s="80">
        <v>39601.607094907406</v>
      </c>
      <c r="AP37" s="83" t="s">
        <v>1789</v>
      </c>
      <c r="AQ37" s="78" t="b">
        <v>0</v>
      </c>
      <c r="AR37" s="78" t="b">
        <v>0</v>
      </c>
      <c r="AS37" s="78" t="b">
        <v>1</v>
      </c>
      <c r="AT37" s="78"/>
      <c r="AU37" s="78">
        <v>2094</v>
      </c>
      <c r="AV37" s="83" t="s">
        <v>1919</v>
      </c>
      <c r="AW37" s="78" t="b">
        <v>0</v>
      </c>
      <c r="AX37" s="78" t="s">
        <v>2028</v>
      </c>
      <c r="AY37" s="83" t="s">
        <v>2063</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336</v>
      </c>
      <c r="C38" s="65"/>
      <c r="D38" s="65" t="s">
        <v>64</v>
      </c>
      <c r="E38" s="66">
        <v>1000</v>
      </c>
      <c r="F38" s="68">
        <v>93.59201514144479</v>
      </c>
      <c r="G38" s="100" t="s">
        <v>1946</v>
      </c>
      <c r="H38" s="65"/>
      <c r="I38" s="69" t="s">
        <v>336</v>
      </c>
      <c r="J38" s="70"/>
      <c r="K38" s="70"/>
      <c r="L38" s="69" t="s">
        <v>2221</v>
      </c>
      <c r="M38" s="73">
        <v>2136.567753861167</v>
      </c>
      <c r="N38" s="74">
        <v>4631.1806640625</v>
      </c>
      <c r="O38" s="74">
        <v>7336.9091796875</v>
      </c>
      <c r="P38" s="75"/>
      <c r="Q38" s="76"/>
      <c r="R38" s="76"/>
      <c r="S38" s="86"/>
      <c r="T38" s="48">
        <v>8</v>
      </c>
      <c r="U38" s="48">
        <v>0</v>
      </c>
      <c r="V38" s="49">
        <v>1800</v>
      </c>
      <c r="W38" s="49">
        <v>0.005714</v>
      </c>
      <c r="X38" s="49">
        <v>0.015699</v>
      </c>
      <c r="Y38" s="49">
        <v>3.194029</v>
      </c>
      <c r="Z38" s="49">
        <v>0</v>
      </c>
      <c r="AA38" s="49">
        <v>0</v>
      </c>
      <c r="AB38" s="71">
        <v>38</v>
      </c>
      <c r="AC38" s="71"/>
      <c r="AD38" s="72"/>
      <c r="AE38" s="78" t="s">
        <v>1286</v>
      </c>
      <c r="AF38" s="78">
        <v>1913</v>
      </c>
      <c r="AG38" s="78">
        <v>15290349</v>
      </c>
      <c r="AH38" s="78">
        <v>15565</v>
      </c>
      <c r="AI38" s="78">
        <v>10038</v>
      </c>
      <c r="AJ38" s="78"/>
      <c r="AK38" s="78" t="s">
        <v>1441</v>
      </c>
      <c r="AL38" s="78"/>
      <c r="AM38" s="78"/>
      <c r="AN38" s="78"/>
      <c r="AO38" s="80">
        <v>40680.74616898148</v>
      </c>
      <c r="AP38" s="83" t="s">
        <v>1790</v>
      </c>
      <c r="AQ38" s="78" t="b">
        <v>0</v>
      </c>
      <c r="AR38" s="78" t="b">
        <v>0</v>
      </c>
      <c r="AS38" s="78" t="b">
        <v>1</v>
      </c>
      <c r="AT38" s="78"/>
      <c r="AU38" s="78">
        <v>8775</v>
      </c>
      <c r="AV38" s="83" t="s">
        <v>1910</v>
      </c>
      <c r="AW38" s="78" t="b">
        <v>1</v>
      </c>
      <c r="AX38" s="78" t="s">
        <v>2028</v>
      </c>
      <c r="AY38" s="83" t="s">
        <v>2064</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235</v>
      </c>
      <c r="C39" s="65"/>
      <c r="D39" s="65" t="s">
        <v>64</v>
      </c>
      <c r="E39" s="66">
        <v>162.03680618827616</v>
      </c>
      <c r="F39" s="68">
        <v>99.9998361369926</v>
      </c>
      <c r="G39" s="100" t="s">
        <v>696</v>
      </c>
      <c r="H39" s="65"/>
      <c r="I39" s="69" t="s">
        <v>235</v>
      </c>
      <c r="J39" s="70"/>
      <c r="K39" s="70"/>
      <c r="L39" s="69" t="s">
        <v>2222</v>
      </c>
      <c r="M39" s="73">
        <v>1.0546100782650514</v>
      </c>
      <c r="N39" s="74">
        <v>459.6681213378906</v>
      </c>
      <c r="O39" s="74">
        <v>8097.2294921875</v>
      </c>
      <c r="P39" s="75"/>
      <c r="Q39" s="76"/>
      <c r="R39" s="76"/>
      <c r="S39" s="86"/>
      <c r="T39" s="48">
        <v>1</v>
      </c>
      <c r="U39" s="48">
        <v>1</v>
      </c>
      <c r="V39" s="49">
        <v>0</v>
      </c>
      <c r="W39" s="49">
        <v>0</v>
      </c>
      <c r="X39" s="49">
        <v>0</v>
      </c>
      <c r="Y39" s="49">
        <v>0.999997</v>
      </c>
      <c r="Z39" s="49">
        <v>0</v>
      </c>
      <c r="AA39" s="49" t="s">
        <v>3180</v>
      </c>
      <c r="AB39" s="71">
        <v>39</v>
      </c>
      <c r="AC39" s="71"/>
      <c r="AD39" s="72"/>
      <c r="AE39" s="78" t="s">
        <v>1287</v>
      </c>
      <c r="AF39" s="78">
        <v>431</v>
      </c>
      <c r="AG39" s="78">
        <v>394</v>
      </c>
      <c r="AH39" s="78">
        <v>6897</v>
      </c>
      <c r="AI39" s="78">
        <v>9744</v>
      </c>
      <c r="AJ39" s="78"/>
      <c r="AK39" s="78" t="s">
        <v>1442</v>
      </c>
      <c r="AL39" s="78"/>
      <c r="AM39" s="78"/>
      <c r="AN39" s="78"/>
      <c r="AO39" s="80">
        <v>40636.78530092593</v>
      </c>
      <c r="AP39" s="83" t="s">
        <v>1791</v>
      </c>
      <c r="AQ39" s="78" t="b">
        <v>0</v>
      </c>
      <c r="AR39" s="78" t="b">
        <v>0</v>
      </c>
      <c r="AS39" s="78" t="b">
        <v>1</v>
      </c>
      <c r="AT39" s="78" t="s">
        <v>1149</v>
      </c>
      <c r="AU39" s="78">
        <v>2</v>
      </c>
      <c r="AV39" s="83" t="s">
        <v>1910</v>
      </c>
      <c r="AW39" s="78" t="b">
        <v>0</v>
      </c>
      <c r="AX39" s="78" t="s">
        <v>2028</v>
      </c>
      <c r="AY39" s="83" t="s">
        <v>2065</v>
      </c>
      <c r="AZ39" s="78" t="s">
        <v>66</v>
      </c>
      <c r="BA39" s="78" t="str">
        <f>REPLACE(INDEX(GroupVertices[Group],MATCH(Vertices[[#This Row],[Vertex]],GroupVertices[Vertex],0)),1,1,"")</f>
        <v>1</v>
      </c>
      <c r="BB39" s="48"/>
      <c r="BC39" s="48"/>
      <c r="BD39" s="48"/>
      <c r="BE39" s="48"/>
      <c r="BF39" s="48" t="s">
        <v>559</v>
      </c>
      <c r="BG39" s="48" t="s">
        <v>559</v>
      </c>
      <c r="BH39" s="121" t="s">
        <v>2781</v>
      </c>
      <c r="BI39" s="121" t="s">
        <v>2781</v>
      </c>
      <c r="BJ39" s="121" t="s">
        <v>2903</v>
      </c>
      <c r="BK39" s="121" t="s">
        <v>2903</v>
      </c>
      <c r="BL39" s="121">
        <v>1</v>
      </c>
      <c r="BM39" s="124">
        <v>3.225806451612903</v>
      </c>
      <c r="BN39" s="121">
        <v>0</v>
      </c>
      <c r="BO39" s="124">
        <v>0</v>
      </c>
      <c r="BP39" s="121">
        <v>0</v>
      </c>
      <c r="BQ39" s="124">
        <v>0</v>
      </c>
      <c r="BR39" s="121">
        <v>30</v>
      </c>
      <c r="BS39" s="124">
        <v>96.7741935483871</v>
      </c>
      <c r="BT39" s="121">
        <v>31</v>
      </c>
      <c r="BU39" s="2"/>
      <c r="BV39" s="3"/>
      <c r="BW39" s="3"/>
      <c r="BX39" s="3"/>
      <c r="BY39" s="3"/>
    </row>
    <row r="40" spans="1:77" ht="41.45" customHeight="1">
      <c r="A40" s="64" t="s">
        <v>238</v>
      </c>
      <c r="C40" s="65"/>
      <c r="D40" s="65" t="s">
        <v>64</v>
      </c>
      <c r="E40" s="66">
        <v>162.15334342890503</v>
      </c>
      <c r="F40" s="68">
        <v>99.99931730731701</v>
      </c>
      <c r="G40" s="100" t="s">
        <v>698</v>
      </c>
      <c r="H40" s="65"/>
      <c r="I40" s="69" t="s">
        <v>238</v>
      </c>
      <c r="J40" s="70"/>
      <c r="K40" s="70"/>
      <c r="L40" s="69" t="s">
        <v>2223</v>
      </c>
      <c r="M40" s="73">
        <v>1.227518714817823</v>
      </c>
      <c r="N40" s="74">
        <v>7478.13427734375</v>
      </c>
      <c r="O40" s="74">
        <v>4805.9404296875</v>
      </c>
      <c r="P40" s="75"/>
      <c r="Q40" s="76"/>
      <c r="R40" s="76"/>
      <c r="S40" s="86"/>
      <c r="T40" s="48">
        <v>0</v>
      </c>
      <c r="U40" s="48">
        <v>2</v>
      </c>
      <c r="V40" s="49">
        <v>0</v>
      </c>
      <c r="W40" s="49">
        <v>0.125</v>
      </c>
      <c r="X40" s="49">
        <v>0</v>
      </c>
      <c r="Y40" s="49">
        <v>0.696427</v>
      </c>
      <c r="Z40" s="49">
        <v>1</v>
      </c>
      <c r="AA40" s="49">
        <v>0</v>
      </c>
      <c r="AB40" s="71">
        <v>40</v>
      </c>
      <c r="AC40" s="71"/>
      <c r="AD40" s="72"/>
      <c r="AE40" s="78" t="s">
        <v>1288</v>
      </c>
      <c r="AF40" s="78">
        <v>47</v>
      </c>
      <c r="AG40" s="78">
        <v>1632</v>
      </c>
      <c r="AH40" s="78">
        <v>24726</v>
      </c>
      <c r="AI40" s="78">
        <v>13</v>
      </c>
      <c r="AJ40" s="78"/>
      <c r="AK40" s="78" t="s">
        <v>1443</v>
      </c>
      <c r="AL40" s="78"/>
      <c r="AM40" s="78"/>
      <c r="AN40" s="78"/>
      <c r="AO40" s="80">
        <v>41577.02980324074</v>
      </c>
      <c r="AP40" s="83" t="s">
        <v>1792</v>
      </c>
      <c r="AQ40" s="78" t="b">
        <v>1</v>
      </c>
      <c r="AR40" s="78" t="b">
        <v>0</v>
      </c>
      <c r="AS40" s="78" t="b">
        <v>0</v>
      </c>
      <c r="AT40" s="78" t="s">
        <v>1149</v>
      </c>
      <c r="AU40" s="78">
        <v>950</v>
      </c>
      <c r="AV40" s="83" t="s">
        <v>1910</v>
      </c>
      <c r="AW40" s="78" t="b">
        <v>0</v>
      </c>
      <c r="AX40" s="78" t="s">
        <v>2028</v>
      </c>
      <c r="AY40" s="83" t="s">
        <v>2066</v>
      </c>
      <c r="AZ40" s="78" t="s">
        <v>66</v>
      </c>
      <c r="BA40" s="78" t="str">
        <f>REPLACE(INDEX(GroupVertices[Group],MATCH(Vertices[[#This Row],[Vertex]],GroupVertices[Vertex],0)),1,1,"")</f>
        <v>8</v>
      </c>
      <c r="BB40" s="48" t="s">
        <v>544</v>
      </c>
      <c r="BC40" s="48" t="s">
        <v>544</v>
      </c>
      <c r="BD40" s="48" t="s">
        <v>553</v>
      </c>
      <c r="BE40" s="48" t="s">
        <v>553</v>
      </c>
      <c r="BF40" s="48" t="s">
        <v>559</v>
      </c>
      <c r="BG40" s="48" t="s">
        <v>559</v>
      </c>
      <c r="BH40" s="121" t="s">
        <v>2768</v>
      </c>
      <c r="BI40" s="121" t="s">
        <v>2768</v>
      </c>
      <c r="BJ40" s="121" t="s">
        <v>2890</v>
      </c>
      <c r="BK40" s="121" t="s">
        <v>2890</v>
      </c>
      <c r="BL40" s="121">
        <v>0</v>
      </c>
      <c r="BM40" s="124">
        <v>0</v>
      </c>
      <c r="BN40" s="121">
        <v>0</v>
      </c>
      <c r="BO40" s="124">
        <v>0</v>
      </c>
      <c r="BP40" s="121">
        <v>0</v>
      </c>
      <c r="BQ40" s="124">
        <v>0</v>
      </c>
      <c r="BR40" s="121">
        <v>19</v>
      </c>
      <c r="BS40" s="124">
        <v>100</v>
      </c>
      <c r="BT40" s="121">
        <v>19</v>
      </c>
      <c r="BU40" s="2"/>
      <c r="BV40" s="3"/>
      <c r="BW40" s="3"/>
      <c r="BX40" s="3"/>
      <c r="BY40" s="3"/>
    </row>
    <row r="41" spans="1:77" ht="41.45" customHeight="1">
      <c r="A41" s="64" t="s">
        <v>239</v>
      </c>
      <c r="C41" s="65"/>
      <c r="D41" s="65" t="s">
        <v>64</v>
      </c>
      <c r="E41" s="66">
        <v>162.06081022410842</v>
      </c>
      <c r="F41" s="68">
        <v>99.99972926981387</v>
      </c>
      <c r="G41" s="100" t="s">
        <v>1947</v>
      </c>
      <c r="H41" s="65"/>
      <c r="I41" s="69" t="s">
        <v>239</v>
      </c>
      <c r="J41" s="70"/>
      <c r="K41" s="70"/>
      <c r="L41" s="69" t="s">
        <v>2224</v>
      </c>
      <c r="M41" s="73">
        <v>1.0902253466987806</v>
      </c>
      <c r="N41" s="74">
        <v>1518.6915283203125</v>
      </c>
      <c r="O41" s="74">
        <v>7064.65283203125</v>
      </c>
      <c r="P41" s="75"/>
      <c r="Q41" s="76"/>
      <c r="R41" s="76"/>
      <c r="S41" s="86"/>
      <c r="T41" s="48">
        <v>1</v>
      </c>
      <c r="U41" s="48">
        <v>1</v>
      </c>
      <c r="V41" s="49">
        <v>0</v>
      </c>
      <c r="W41" s="49">
        <v>0</v>
      </c>
      <c r="X41" s="49">
        <v>0</v>
      </c>
      <c r="Y41" s="49">
        <v>0.999997</v>
      </c>
      <c r="Z41" s="49">
        <v>0</v>
      </c>
      <c r="AA41" s="49" t="s">
        <v>3180</v>
      </c>
      <c r="AB41" s="71">
        <v>41</v>
      </c>
      <c r="AC41" s="71"/>
      <c r="AD41" s="72"/>
      <c r="AE41" s="78" t="s">
        <v>1289</v>
      </c>
      <c r="AF41" s="78">
        <v>681</v>
      </c>
      <c r="AG41" s="78">
        <v>649</v>
      </c>
      <c r="AH41" s="78">
        <v>2345</v>
      </c>
      <c r="AI41" s="78">
        <v>4529</v>
      </c>
      <c r="AJ41" s="78"/>
      <c r="AK41" s="78" t="s">
        <v>1444</v>
      </c>
      <c r="AL41" s="78" t="s">
        <v>1184</v>
      </c>
      <c r="AM41" s="83" t="s">
        <v>1681</v>
      </c>
      <c r="AN41" s="78"/>
      <c r="AO41" s="80">
        <v>39876.7893287037</v>
      </c>
      <c r="AP41" s="83" t="s">
        <v>1793</v>
      </c>
      <c r="AQ41" s="78" t="b">
        <v>0</v>
      </c>
      <c r="AR41" s="78" t="b">
        <v>0</v>
      </c>
      <c r="AS41" s="78" t="b">
        <v>1</v>
      </c>
      <c r="AT41" s="78" t="s">
        <v>1149</v>
      </c>
      <c r="AU41" s="78">
        <v>50</v>
      </c>
      <c r="AV41" s="83" t="s">
        <v>1920</v>
      </c>
      <c r="AW41" s="78" t="b">
        <v>0</v>
      </c>
      <c r="AX41" s="78" t="s">
        <v>2028</v>
      </c>
      <c r="AY41" s="83" t="s">
        <v>2067</v>
      </c>
      <c r="AZ41" s="78" t="s">
        <v>66</v>
      </c>
      <c r="BA41" s="78" t="str">
        <f>REPLACE(INDEX(GroupVertices[Group],MATCH(Vertices[[#This Row],[Vertex]],GroupVertices[Vertex],0)),1,1,"")</f>
        <v>1</v>
      </c>
      <c r="BB41" s="48"/>
      <c r="BC41" s="48"/>
      <c r="BD41" s="48"/>
      <c r="BE41" s="48"/>
      <c r="BF41" s="48" t="s">
        <v>559</v>
      </c>
      <c r="BG41" s="48" t="s">
        <v>559</v>
      </c>
      <c r="BH41" s="121" t="s">
        <v>2782</v>
      </c>
      <c r="BI41" s="121" t="s">
        <v>2782</v>
      </c>
      <c r="BJ41" s="121" t="s">
        <v>2904</v>
      </c>
      <c r="BK41" s="121" t="s">
        <v>2904</v>
      </c>
      <c r="BL41" s="121">
        <v>0</v>
      </c>
      <c r="BM41" s="124">
        <v>0</v>
      </c>
      <c r="BN41" s="121">
        <v>0</v>
      </c>
      <c r="BO41" s="124">
        <v>0</v>
      </c>
      <c r="BP41" s="121">
        <v>0</v>
      </c>
      <c r="BQ41" s="124">
        <v>0</v>
      </c>
      <c r="BR41" s="121">
        <v>4</v>
      </c>
      <c r="BS41" s="124">
        <v>100</v>
      </c>
      <c r="BT41" s="121">
        <v>4</v>
      </c>
      <c r="BU41" s="2"/>
      <c r="BV41" s="3"/>
      <c r="BW41" s="3"/>
      <c r="BX41" s="3"/>
      <c r="BY41" s="3"/>
    </row>
    <row r="42" spans="1:77" ht="41.45" customHeight="1">
      <c r="A42" s="64" t="s">
        <v>240</v>
      </c>
      <c r="C42" s="65"/>
      <c r="D42" s="65" t="s">
        <v>64</v>
      </c>
      <c r="E42" s="66">
        <v>162.45767694986876</v>
      </c>
      <c r="F42" s="68">
        <v>99.99796239912541</v>
      </c>
      <c r="G42" s="100" t="s">
        <v>699</v>
      </c>
      <c r="H42" s="65"/>
      <c r="I42" s="69" t="s">
        <v>240</v>
      </c>
      <c r="J42" s="70"/>
      <c r="K42" s="70"/>
      <c r="L42" s="69" t="s">
        <v>2225</v>
      </c>
      <c r="M42" s="73">
        <v>1.6790644514697701</v>
      </c>
      <c r="N42" s="74">
        <v>989.1798095703125</v>
      </c>
      <c r="O42" s="74">
        <v>869.1943969726562</v>
      </c>
      <c r="P42" s="75"/>
      <c r="Q42" s="76"/>
      <c r="R42" s="76"/>
      <c r="S42" s="86"/>
      <c r="T42" s="48">
        <v>1</v>
      </c>
      <c r="U42" s="48">
        <v>1</v>
      </c>
      <c r="V42" s="49">
        <v>0</v>
      </c>
      <c r="W42" s="49">
        <v>0</v>
      </c>
      <c r="X42" s="49">
        <v>0</v>
      </c>
      <c r="Y42" s="49">
        <v>0.999997</v>
      </c>
      <c r="Z42" s="49">
        <v>0</v>
      </c>
      <c r="AA42" s="49" t="s">
        <v>3180</v>
      </c>
      <c r="AB42" s="71">
        <v>42</v>
      </c>
      <c r="AC42" s="71"/>
      <c r="AD42" s="72"/>
      <c r="AE42" s="78" t="s">
        <v>1290</v>
      </c>
      <c r="AF42" s="78">
        <v>901</v>
      </c>
      <c r="AG42" s="78">
        <v>4865</v>
      </c>
      <c r="AH42" s="78">
        <v>48363</v>
      </c>
      <c r="AI42" s="78">
        <v>7929</v>
      </c>
      <c r="AJ42" s="78"/>
      <c r="AK42" s="78" t="s">
        <v>1445</v>
      </c>
      <c r="AL42" s="78" t="s">
        <v>1589</v>
      </c>
      <c r="AM42" s="83" t="s">
        <v>1682</v>
      </c>
      <c r="AN42" s="78"/>
      <c r="AO42" s="80">
        <v>39203.324282407404</v>
      </c>
      <c r="AP42" s="83" t="s">
        <v>1794</v>
      </c>
      <c r="AQ42" s="78" t="b">
        <v>0</v>
      </c>
      <c r="AR42" s="78" t="b">
        <v>0</v>
      </c>
      <c r="AS42" s="78" t="b">
        <v>1</v>
      </c>
      <c r="AT42" s="78" t="s">
        <v>1149</v>
      </c>
      <c r="AU42" s="78">
        <v>261</v>
      </c>
      <c r="AV42" s="83" t="s">
        <v>1910</v>
      </c>
      <c r="AW42" s="78" t="b">
        <v>0</v>
      </c>
      <c r="AX42" s="78" t="s">
        <v>2028</v>
      </c>
      <c r="AY42" s="83" t="s">
        <v>2068</v>
      </c>
      <c r="AZ42" s="78" t="s">
        <v>66</v>
      </c>
      <c r="BA42" s="78" t="str">
        <f>REPLACE(INDEX(GroupVertices[Group],MATCH(Vertices[[#This Row],[Vertex]],GroupVertices[Vertex],0)),1,1,"")</f>
        <v>1</v>
      </c>
      <c r="BB42" s="48"/>
      <c r="BC42" s="48"/>
      <c r="BD42" s="48"/>
      <c r="BE42" s="48"/>
      <c r="BF42" s="48" t="s">
        <v>560</v>
      </c>
      <c r="BG42" s="48" t="s">
        <v>560</v>
      </c>
      <c r="BH42" s="121" t="s">
        <v>2783</v>
      </c>
      <c r="BI42" s="121" t="s">
        <v>2862</v>
      </c>
      <c r="BJ42" s="121" t="s">
        <v>2905</v>
      </c>
      <c r="BK42" s="121" t="s">
        <v>2976</v>
      </c>
      <c r="BL42" s="121">
        <v>0</v>
      </c>
      <c r="BM42" s="124">
        <v>0</v>
      </c>
      <c r="BN42" s="121">
        <v>1</v>
      </c>
      <c r="BO42" s="124">
        <v>1.9607843137254901</v>
      </c>
      <c r="BP42" s="121">
        <v>0</v>
      </c>
      <c r="BQ42" s="124">
        <v>0</v>
      </c>
      <c r="BR42" s="121">
        <v>50</v>
      </c>
      <c r="BS42" s="124">
        <v>98.03921568627452</v>
      </c>
      <c r="BT42" s="121">
        <v>51</v>
      </c>
      <c r="BU42" s="2"/>
      <c r="BV42" s="3"/>
      <c r="BW42" s="3"/>
      <c r="BX42" s="3"/>
      <c r="BY42" s="3"/>
    </row>
    <row r="43" spans="1:77" ht="41.45" customHeight="1">
      <c r="A43" s="64" t="s">
        <v>241</v>
      </c>
      <c r="C43" s="65"/>
      <c r="D43" s="65" t="s">
        <v>64</v>
      </c>
      <c r="E43" s="66">
        <v>162.0948865416429</v>
      </c>
      <c r="F43" s="68">
        <v>99.99957756032876</v>
      </c>
      <c r="G43" s="100" t="s">
        <v>1948</v>
      </c>
      <c r="H43" s="65"/>
      <c r="I43" s="69" t="s">
        <v>241</v>
      </c>
      <c r="J43" s="70"/>
      <c r="K43" s="70"/>
      <c r="L43" s="69" t="s">
        <v>2226</v>
      </c>
      <c r="M43" s="73">
        <v>1.1407850611027412</v>
      </c>
      <c r="N43" s="74">
        <v>5208.76123046875</v>
      </c>
      <c r="O43" s="74">
        <v>4294.37060546875</v>
      </c>
      <c r="P43" s="75"/>
      <c r="Q43" s="76"/>
      <c r="R43" s="76"/>
      <c r="S43" s="86"/>
      <c r="T43" s="48">
        <v>1</v>
      </c>
      <c r="U43" s="48">
        <v>2</v>
      </c>
      <c r="V43" s="49">
        <v>0</v>
      </c>
      <c r="W43" s="49">
        <v>0.003861</v>
      </c>
      <c r="X43" s="49">
        <v>0.004174</v>
      </c>
      <c r="Y43" s="49">
        <v>0.683662</v>
      </c>
      <c r="Z43" s="49">
        <v>0</v>
      </c>
      <c r="AA43" s="49">
        <v>0</v>
      </c>
      <c r="AB43" s="71">
        <v>43</v>
      </c>
      <c r="AC43" s="71"/>
      <c r="AD43" s="72"/>
      <c r="AE43" s="78" t="s">
        <v>1291</v>
      </c>
      <c r="AF43" s="78">
        <v>815</v>
      </c>
      <c r="AG43" s="78">
        <v>1011</v>
      </c>
      <c r="AH43" s="78">
        <v>5163</v>
      </c>
      <c r="AI43" s="78">
        <v>8098</v>
      </c>
      <c r="AJ43" s="78"/>
      <c r="AK43" s="78" t="s">
        <v>1446</v>
      </c>
      <c r="AL43" s="78" t="s">
        <v>1582</v>
      </c>
      <c r="AM43" s="83" t="s">
        <v>1683</v>
      </c>
      <c r="AN43" s="78"/>
      <c r="AO43" s="80">
        <v>40535.88643518519</v>
      </c>
      <c r="AP43" s="83" t="s">
        <v>1795</v>
      </c>
      <c r="AQ43" s="78" t="b">
        <v>0</v>
      </c>
      <c r="AR43" s="78" t="b">
        <v>0</v>
      </c>
      <c r="AS43" s="78" t="b">
        <v>1</v>
      </c>
      <c r="AT43" s="78" t="s">
        <v>1149</v>
      </c>
      <c r="AU43" s="78">
        <v>24</v>
      </c>
      <c r="AV43" s="83" t="s">
        <v>1921</v>
      </c>
      <c r="AW43" s="78" t="b">
        <v>0</v>
      </c>
      <c r="AX43" s="78" t="s">
        <v>2028</v>
      </c>
      <c r="AY43" s="83" t="s">
        <v>2069</v>
      </c>
      <c r="AZ43" s="78" t="s">
        <v>66</v>
      </c>
      <c r="BA43" s="78" t="str">
        <f>REPLACE(INDEX(GroupVertices[Group],MATCH(Vertices[[#This Row],[Vertex]],GroupVertices[Vertex],0)),1,1,"")</f>
        <v>2</v>
      </c>
      <c r="BB43" s="48"/>
      <c r="BC43" s="48"/>
      <c r="BD43" s="48"/>
      <c r="BE43" s="48"/>
      <c r="BF43" s="48" t="s">
        <v>559</v>
      </c>
      <c r="BG43" s="48" t="s">
        <v>559</v>
      </c>
      <c r="BH43" s="121" t="s">
        <v>2784</v>
      </c>
      <c r="BI43" s="121" t="s">
        <v>2784</v>
      </c>
      <c r="BJ43" s="121" t="s">
        <v>2906</v>
      </c>
      <c r="BK43" s="121" t="s">
        <v>2906</v>
      </c>
      <c r="BL43" s="121">
        <v>1</v>
      </c>
      <c r="BM43" s="124">
        <v>10</v>
      </c>
      <c r="BN43" s="121">
        <v>0</v>
      </c>
      <c r="BO43" s="124">
        <v>0</v>
      </c>
      <c r="BP43" s="121">
        <v>0</v>
      </c>
      <c r="BQ43" s="124">
        <v>0</v>
      </c>
      <c r="BR43" s="121">
        <v>9</v>
      </c>
      <c r="BS43" s="124">
        <v>90</v>
      </c>
      <c r="BT43" s="121">
        <v>10</v>
      </c>
      <c r="BU43" s="2"/>
      <c r="BV43" s="3"/>
      <c r="BW43" s="3"/>
      <c r="BX43" s="3"/>
      <c r="BY43" s="3"/>
    </row>
    <row r="44" spans="1:77" ht="41.45" customHeight="1">
      <c r="A44" s="64" t="s">
        <v>242</v>
      </c>
      <c r="C44" s="65"/>
      <c r="D44" s="65" t="s">
        <v>64</v>
      </c>
      <c r="E44" s="66">
        <v>162.29680284305556</v>
      </c>
      <c r="F44" s="68">
        <v>99.99867861876645</v>
      </c>
      <c r="G44" s="100" t="s">
        <v>700</v>
      </c>
      <c r="H44" s="65"/>
      <c r="I44" s="69" t="s">
        <v>242</v>
      </c>
      <c r="J44" s="70"/>
      <c r="K44" s="70"/>
      <c r="L44" s="69" t="s">
        <v>2227</v>
      </c>
      <c r="M44" s="73">
        <v>1.4403723191041105</v>
      </c>
      <c r="N44" s="74">
        <v>2577.71484375</v>
      </c>
      <c r="O44" s="74">
        <v>1901.7708740234375</v>
      </c>
      <c r="P44" s="75"/>
      <c r="Q44" s="76"/>
      <c r="R44" s="76"/>
      <c r="S44" s="86"/>
      <c r="T44" s="48">
        <v>1</v>
      </c>
      <c r="U44" s="48">
        <v>1</v>
      </c>
      <c r="V44" s="49">
        <v>0</v>
      </c>
      <c r="W44" s="49">
        <v>0</v>
      </c>
      <c r="X44" s="49">
        <v>0</v>
      </c>
      <c r="Y44" s="49">
        <v>0.999997</v>
      </c>
      <c r="Z44" s="49">
        <v>0</v>
      </c>
      <c r="AA44" s="49" t="s">
        <v>3180</v>
      </c>
      <c r="AB44" s="71">
        <v>44</v>
      </c>
      <c r="AC44" s="71"/>
      <c r="AD44" s="72"/>
      <c r="AE44" s="78" t="s">
        <v>1292</v>
      </c>
      <c r="AF44" s="78">
        <v>761</v>
      </c>
      <c r="AG44" s="78">
        <v>3156</v>
      </c>
      <c r="AH44" s="78">
        <v>31718</v>
      </c>
      <c r="AI44" s="78">
        <v>6456</v>
      </c>
      <c r="AJ44" s="78"/>
      <c r="AK44" s="78" t="s">
        <v>1447</v>
      </c>
      <c r="AL44" s="78" t="s">
        <v>1590</v>
      </c>
      <c r="AM44" s="83" t="s">
        <v>1684</v>
      </c>
      <c r="AN44" s="78"/>
      <c r="AO44" s="80">
        <v>39465.92789351852</v>
      </c>
      <c r="AP44" s="83" t="s">
        <v>1796</v>
      </c>
      <c r="AQ44" s="78" t="b">
        <v>0</v>
      </c>
      <c r="AR44" s="78" t="b">
        <v>0</v>
      </c>
      <c r="AS44" s="78" t="b">
        <v>1</v>
      </c>
      <c r="AT44" s="78" t="s">
        <v>1149</v>
      </c>
      <c r="AU44" s="78">
        <v>77</v>
      </c>
      <c r="AV44" s="83" t="s">
        <v>1915</v>
      </c>
      <c r="AW44" s="78" t="b">
        <v>0</v>
      </c>
      <c r="AX44" s="78" t="s">
        <v>2028</v>
      </c>
      <c r="AY44" s="83" t="s">
        <v>2070</v>
      </c>
      <c r="AZ44" s="78" t="s">
        <v>66</v>
      </c>
      <c r="BA44" s="78" t="str">
        <f>REPLACE(INDEX(GroupVertices[Group],MATCH(Vertices[[#This Row],[Vertex]],GroupVertices[Vertex],0)),1,1,"")</f>
        <v>1</v>
      </c>
      <c r="BB44" s="48" t="s">
        <v>545</v>
      </c>
      <c r="BC44" s="48" t="s">
        <v>545</v>
      </c>
      <c r="BD44" s="48" t="s">
        <v>554</v>
      </c>
      <c r="BE44" s="48" t="s">
        <v>554</v>
      </c>
      <c r="BF44" s="48" t="s">
        <v>559</v>
      </c>
      <c r="BG44" s="48" t="s">
        <v>559</v>
      </c>
      <c r="BH44" s="121" t="s">
        <v>2785</v>
      </c>
      <c r="BI44" s="121" t="s">
        <v>2785</v>
      </c>
      <c r="BJ44" s="121" t="s">
        <v>2907</v>
      </c>
      <c r="BK44" s="121" t="s">
        <v>2907</v>
      </c>
      <c r="BL44" s="121">
        <v>0</v>
      </c>
      <c r="BM44" s="124">
        <v>0</v>
      </c>
      <c r="BN44" s="121">
        <v>0</v>
      </c>
      <c r="BO44" s="124">
        <v>0</v>
      </c>
      <c r="BP44" s="121">
        <v>0</v>
      </c>
      <c r="BQ44" s="124">
        <v>0</v>
      </c>
      <c r="BR44" s="121">
        <v>19</v>
      </c>
      <c r="BS44" s="124">
        <v>100</v>
      </c>
      <c r="BT44" s="121">
        <v>19</v>
      </c>
      <c r="BU44" s="2"/>
      <c r="BV44" s="3"/>
      <c r="BW44" s="3"/>
      <c r="BX44" s="3"/>
      <c r="BY44" s="3"/>
    </row>
    <row r="45" spans="1:77" ht="41.45" customHeight="1">
      <c r="A45" s="64" t="s">
        <v>243</v>
      </c>
      <c r="C45" s="65"/>
      <c r="D45" s="65" t="s">
        <v>64</v>
      </c>
      <c r="E45" s="66">
        <v>162.06805850159503</v>
      </c>
      <c r="F45" s="68">
        <v>99.99969700011675</v>
      </c>
      <c r="G45" s="100" t="s">
        <v>1949</v>
      </c>
      <c r="H45" s="65"/>
      <c r="I45" s="69" t="s">
        <v>243</v>
      </c>
      <c r="J45" s="70"/>
      <c r="K45" s="70"/>
      <c r="L45" s="69" t="s">
        <v>2228</v>
      </c>
      <c r="M45" s="73">
        <v>1.1009797610885734</v>
      </c>
      <c r="N45" s="74">
        <v>2577.71484375</v>
      </c>
      <c r="O45" s="74">
        <v>7064.65283203125</v>
      </c>
      <c r="P45" s="75"/>
      <c r="Q45" s="76"/>
      <c r="R45" s="76"/>
      <c r="S45" s="86"/>
      <c r="T45" s="48">
        <v>1</v>
      </c>
      <c r="U45" s="48">
        <v>1</v>
      </c>
      <c r="V45" s="49">
        <v>0</v>
      </c>
      <c r="W45" s="49">
        <v>0</v>
      </c>
      <c r="X45" s="49">
        <v>0</v>
      </c>
      <c r="Y45" s="49">
        <v>0.999997</v>
      </c>
      <c r="Z45" s="49">
        <v>0</v>
      </c>
      <c r="AA45" s="49" t="s">
        <v>3180</v>
      </c>
      <c r="AB45" s="71">
        <v>45</v>
      </c>
      <c r="AC45" s="71"/>
      <c r="AD45" s="72"/>
      <c r="AE45" s="78" t="s">
        <v>1293</v>
      </c>
      <c r="AF45" s="78">
        <v>837</v>
      </c>
      <c r="AG45" s="78">
        <v>726</v>
      </c>
      <c r="AH45" s="78">
        <v>1183</v>
      </c>
      <c r="AI45" s="78">
        <v>6508</v>
      </c>
      <c r="AJ45" s="78"/>
      <c r="AK45" s="78" t="s">
        <v>1448</v>
      </c>
      <c r="AL45" s="78" t="s">
        <v>1591</v>
      </c>
      <c r="AM45" s="83" t="s">
        <v>1685</v>
      </c>
      <c r="AN45" s="78"/>
      <c r="AO45" s="80">
        <v>41155.9225</v>
      </c>
      <c r="AP45" s="83" t="s">
        <v>1797</v>
      </c>
      <c r="AQ45" s="78" t="b">
        <v>0</v>
      </c>
      <c r="AR45" s="78" t="b">
        <v>0</v>
      </c>
      <c r="AS45" s="78" t="b">
        <v>1</v>
      </c>
      <c r="AT45" s="78" t="s">
        <v>1149</v>
      </c>
      <c r="AU45" s="78">
        <v>8</v>
      </c>
      <c r="AV45" s="83" t="s">
        <v>1910</v>
      </c>
      <c r="AW45" s="78" t="b">
        <v>0</v>
      </c>
      <c r="AX45" s="78" t="s">
        <v>2028</v>
      </c>
      <c r="AY45" s="83" t="s">
        <v>2071</v>
      </c>
      <c r="AZ45" s="78" t="s">
        <v>66</v>
      </c>
      <c r="BA45" s="78" t="str">
        <f>REPLACE(INDEX(GroupVertices[Group],MATCH(Vertices[[#This Row],[Vertex]],GroupVertices[Vertex],0)),1,1,"")</f>
        <v>1</v>
      </c>
      <c r="BB45" s="48"/>
      <c r="BC45" s="48"/>
      <c r="BD45" s="48"/>
      <c r="BE45" s="48"/>
      <c r="BF45" s="48" t="s">
        <v>559</v>
      </c>
      <c r="BG45" s="48" t="s">
        <v>559</v>
      </c>
      <c r="BH45" s="121" t="s">
        <v>2786</v>
      </c>
      <c r="BI45" s="121" t="s">
        <v>2786</v>
      </c>
      <c r="BJ45" s="121" t="s">
        <v>2908</v>
      </c>
      <c r="BK45" s="121" t="s">
        <v>2908</v>
      </c>
      <c r="BL45" s="121">
        <v>0</v>
      </c>
      <c r="BM45" s="124">
        <v>0</v>
      </c>
      <c r="BN45" s="121">
        <v>0</v>
      </c>
      <c r="BO45" s="124">
        <v>0</v>
      </c>
      <c r="BP45" s="121">
        <v>0</v>
      </c>
      <c r="BQ45" s="124">
        <v>0</v>
      </c>
      <c r="BR45" s="121">
        <v>13</v>
      </c>
      <c r="BS45" s="124">
        <v>100</v>
      </c>
      <c r="BT45" s="121">
        <v>13</v>
      </c>
      <c r="BU45" s="2"/>
      <c r="BV45" s="3"/>
      <c r="BW45" s="3"/>
      <c r="BX45" s="3"/>
      <c r="BY45" s="3"/>
    </row>
    <row r="46" spans="1:77" ht="41.45" customHeight="1">
      <c r="A46" s="64" t="s">
        <v>244</v>
      </c>
      <c r="C46" s="65"/>
      <c r="D46" s="65" t="s">
        <v>64</v>
      </c>
      <c r="E46" s="66">
        <v>162.04348966491966</v>
      </c>
      <c r="F46" s="68">
        <v>99.99980638181735</v>
      </c>
      <c r="G46" s="100" t="s">
        <v>1950</v>
      </c>
      <c r="H46" s="65"/>
      <c r="I46" s="69" t="s">
        <v>244</v>
      </c>
      <c r="J46" s="70"/>
      <c r="K46" s="70"/>
      <c r="L46" s="69" t="s">
        <v>2229</v>
      </c>
      <c r="M46" s="73">
        <v>1.0645264863387565</v>
      </c>
      <c r="N46" s="74">
        <v>1518.6915283203125</v>
      </c>
      <c r="O46" s="74">
        <v>8097.2294921875</v>
      </c>
      <c r="P46" s="75"/>
      <c r="Q46" s="76"/>
      <c r="R46" s="76"/>
      <c r="S46" s="86"/>
      <c r="T46" s="48">
        <v>1</v>
      </c>
      <c r="U46" s="48">
        <v>1</v>
      </c>
      <c r="V46" s="49">
        <v>0</v>
      </c>
      <c r="W46" s="49">
        <v>0</v>
      </c>
      <c r="X46" s="49">
        <v>0</v>
      </c>
      <c r="Y46" s="49">
        <v>0.999997</v>
      </c>
      <c r="Z46" s="49">
        <v>0</v>
      </c>
      <c r="AA46" s="49" t="s">
        <v>3180</v>
      </c>
      <c r="AB46" s="71">
        <v>46</v>
      </c>
      <c r="AC46" s="71"/>
      <c r="AD46" s="72"/>
      <c r="AE46" s="78" t="s">
        <v>1294</v>
      </c>
      <c r="AF46" s="78">
        <v>1026</v>
      </c>
      <c r="AG46" s="78">
        <v>465</v>
      </c>
      <c r="AH46" s="78">
        <v>2651</v>
      </c>
      <c r="AI46" s="78">
        <v>272</v>
      </c>
      <c r="AJ46" s="78"/>
      <c r="AK46" s="78" t="s">
        <v>1449</v>
      </c>
      <c r="AL46" s="78" t="s">
        <v>1592</v>
      </c>
      <c r="AM46" s="78"/>
      <c r="AN46" s="78"/>
      <c r="AO46" s="80">
        <v>39649.81450231482</v>
      </c>
      <c r="AP46" s="83" t="s">
        <v>1798</v>
      </c>
      <c r="AQ46" s="78" t="b">
        <v>0</v>
      </c>
      <c r="AR46" s="78" t="b">
        <v>0</v>
      </c>
      <c r="AS46" s="78" t="b">
        <v>1</v>
      </c>
      <c r="AT46" s="78" t="s">
        <v>1149</v>
      </c>
      <c r="AU46" s="78">
        <v>12</v>
      </c>
      <c r="AV46" s="83" t="s">
        <v>1910</v>
      </c>
      <c r="AW46" s="78" t="b">
        <v>0</v>
      </c>
      <c r="AX46" s="78" t="s">
        <v>2028</v>
      </c>
      <c r="AY46" s="83" t="s">
        <v>2072</v>
      </c>
      <c r="AZ46" s="78" t="s">
        <v>66</v>
      </c>
      <c r="BA46" s="78" t="str">
        <f>REPLACE(INDEX(GroupVertices[Group],MATCH(Vertices[[#This Row],[Vertex]],GroupVertices[Vertex],0)),1,1,"")</f>
        <v>1</v>
      </c>
      <c r="BB46" s="48"/>
      <c r="BC46" s="48"/>
      <c r="BD46" s="48"/>
      <c r="BE46" s="48"/>
      <c r="BF46" s="48" t="s">
        <v>559</v>
      </c>
      <c r="BG46" s="48" t="s">
        <v>559</v>
      </c>
      <c r="BH46" s="121" t="s">
        <v>2787</v>
      </c>
      <c r="BI46" s="121" t="s">
        <v>2787</v>
      </c>
      <c r="BJ46" s="121" t="s">
        <v>2909</v>
      </c>
      <c r="BK46" s="121" t="s">
        <v>2909</v>
      </c>
      <c r="BL46" s="121">
        <v>0</v>
      </c>
      <c r="BM46" s="124">
        <v>0</v>
      </c>
      <c r="BN46" s="121">
        <v>0</v>
      </c>
      <c r="BO46" s="124">
        <v>0</v>
      </c>
      <c r="BP46" s="121">
        <v>0</v>
      </c>
      <c r="BQ46" s="124">
        <v>0</v>
      </c>
      <c r="BR46" s="121">
        <v>5</v>
      </c>
      <c r="BS46" s="124">
        <v>100</v>
      </c>
      <c r="BT46" s="121">
        <v>5</v>
      </c>
      <c r="BU46" s="2"/>
      <c r="BV46" s="3"/>
      <c r="BW46" s="3"/>
      <c r="BX46" s="3"/>
      <c r="BY46" s="3"/>
    </row>
    <row r="47" spans="1:77" ht="41.45" customHeight="1">
      <c r="A47" s="64" t="s">
        <v>245</v>
      </c>
      <c r="C47" s="65"/>
      <c r="D47" s="65" t="s">
        <v>64</v>
      </c>
      <c r="E47" s="66">
        <v>162.28230628808237</v>
      </c>
      <c r="F47" s="68">
        <v>99.99874315816066</v>
      </c>
      <c r="G47" s="100" t="s">
        <v>1951</v>
      </c>
      <c r="H47" s="65"/>
      <c r="I47" s="69" t="s">
        <v>245</v>
      </c>
      <c r="J47" s="70"/>
      <c r="K47" s="70"/>
      <c r="L47" s="69" t="s">
        <v>2230</v>
      </c>
      <c r="M47" s="73">
        <v>1.418863490324525</v>
      </c>
      <c r="N47" s="74">
        <v>6174.021484375</v>
      </c>
      <c r="O47" s="74">
        <v>5235.8408203125</v>
      </c>
      <c r="P47" s="75"/>
      <c r="Q47" s="76"/>
      <c r="R47" s="76"/>
      <c r="S47" s="86"/>
      <c r="T47" s="48">
        <v>0</v>
      </c>
      <c r="U47" s="48">
        <v>2</v>
      </c>
      <c r="V47" s="49">
        <v>136</v>
      </c>
      <c r="W47" s="49">
        <v>0.004098</v>
      </c>
      <c r="X47" s="49">
        <v>0.00761</v>
      </c>
      <c r="Y47" s="49">
        <v>0.788404</v>
      </c>
      <c r="Z47" s="49">
        <v>0</v>
      </c>
      <c r="AA47" s="49">
        <v>0</v>
      </c>
      <c r="AB47" s="71">
        <v>47</v>
      </c>
      <c r="AC47" s="71"/>
      <c r="AD47" s="72"/>
      <c r="AE47" s="78" t="s">
        <v>1295</v>
      </c>
      <c r="AF47" s="78">
        <v>1019</v>
      </c>
      <c r="AG47" s="78">
        <v>3002</v>
      </c>
      <c r="AH47" s="78">
        <v>9740</v>
      </c>
      <c r="AI47" s="78">
        <v>11485</v>
      </c>
      <c r="AJ47" s="78"/>
      <c r="AK47" s="78" t="s">
        <v>1450</v>
      </c>
      <c r="AL47" s="78" t="s">
        <v>1593</v>
      </c>
      <c r="AM47" s="83" t="s">
        <v>1686</v>
      </c>
      <c r="AN47" s="78"/>
      <c r="AO47" s="80">
        <v>39988.18524305556</v>
      </c>
      <c r="AP47" s="83" t="s">
        <v>1799</v>
      </c>
      <c r="AQ47" s="78" t="b">
        <v>0</v>
      </c>
      <c r="AR47" s="78" t="b">
        <v>0</v>
      </c>
      <c r="AS47" s="78" t="b">
        <v>1</v>
      </c>
      <c r="AT47" s="78" t="s">
        <v>1149</v>
      </c>
      <c r="AU47" s="78">
        <v>113</v>
      </c>
      <c r="AV47" s="83" t="s">
        <v>1916</v>
      </c>
      <c r="AW47" s="78" t="b">
        <v>0</v>
      </c>
      <c r="AX47" s="78" t="s">
        <v>2028</v>
      </c>
      <c r="AY47" s="83" t="s">
        <v>2073</v>
      </c>
      <c r="AZ47" s="78" t="s">
        <v>66</v>
      </c>
      <c r="BA47" s="78" t="str">
        <f>REPLACE(INDEX(GroupVertices[Group],MATCH(Vertices[[#This Row],[Vertex]],GroupVertices[Vertex],0)),1,1,"")</f>
        <v>6</v>
      </c>
      <c r="BB47" s="48"/>
      <c r="BC47" s="48"/>
      <c r="BD47" s="48"/>
      <c r="BE47" s="48"/>
      <c r="BF47" s="48" t="s">
        <v>560</v>
      </c>
      <c r="BG47" s="48" t="s">
        <v>560</v>
      </c>
      <c r="BH47" s="121" t="s">
        <v>2788</v>
      </c>
      <c r="BI47" s="121" t="s">
        <v>2788</v>
      </c>
      <c r="BJ47" s="121" t="s">
        <v>2910</v>
      </c>
      <c r="BK47" s="121" t="s">
        <v>2910</v>
      </c>
      <c r="BL47" s="121">
        <v>1</v>
      </c>
      <c r="BM47" s="124">
        <v>5</v>
      </c>
      <c r="BN47" s="121">
        <v>0</v>
      </c>
      <c r="BO47" s="124">
        <v>0</v>
      </c>
      <c r="BP47" s="121">
        <v>0</v>
      </c>
      <c r="BQ47" s="124">
        <v>0</v>
      </c>
      <c r="BR47" s="121">
        <v>19</v>
      </c>
      <c r="BS47" s="124">
        <v>95</v>
      </c>
      <c r="BT47" s="121">
        <v>20</v>
      </c>
      <c r="BU47" s="2"/>
      <c r="BV47" s="3"/>
      <c r="BW47" s="3"/>
      <c r="BX47" s="3"/>
      <c r="BY47" s="3"/>
    </row>
    <row r="48" spans="1:77" ht="41.45" customHeight="1">
      <c r="A48" s="64" t="s">
        <v>337</v>
      </c>
      <c r="C48" s="65"/>
      <c r="D48" s="65" t="s">
        <v>64</v>
      </c>
      <c r="E48" s="66">
        <v>1000</v>
      </c>
      <c r="F48" s="68">
        <v>70</v>
      </c>
      <c r="G48" s="100" t="s">
        <v>1952</v>
      </c>
      <c r="H48" s="65"/>
      <c r="I48" s="69" t="s">
        <v>337</v>
      </c>
      <c r="J48" s="70"/>
      <c r="K48" s="70"/>
      <c r="L48" s="69" t="s">
        <v>2231</v>
      </c>
      <c r="M48" s="73">
        <v>9999</v>
      </c>
      <c r="N48" s="74">
        <v>5944.91162109375</v>
      </c>
      <c r="O48" s="74">
        <v>5975.873046875</v>
      </c>
      <c r="P48" s="75"/>
      <c r="Q48" s="76"/>
      <c r="R48" s="76"/>
      <c r="S48" s="86"/>
      <c r="T48" s="48">
        <v>1</v>
      </c>
      <c r="U48" s="48">
        <v>0</v>
      </c>
      <c r="V48" s="49">
        <v>0</v>
      </c>
      <c r="W48" s="49">
        <v>0.003205</v>
      </c>
      <c r="X48" s="49">
        <v>0.001091</v>
      </c>
      <c r="Y48" s="49">
        <v>0.485071</v>
      </c>
      <c r="Z48" s="49">
        <v>0</v>
      </c>
      <c r="AA48" s="49">
        <v>0</v>
      </c>
      <c r="AB48" s="71">
        <v>48</v>
      </c>
      <c r="AC48" s="71"/>
      <c r="AD48" s="72"/>
      <c r="AE48" s="78" t="s">
        <v>1296</v>
      </c>
      <c r="AF48" s="78">
        <v>1036</v>
      </c>
      <c r="AG48" s="78">
        <v>71584189</v>
      </c>
      <c r="AH48" s="78">
        <v>23476</v>
      </c>
      <c r="AI48" s="78">
        <v>2487</v>
      </c>
      <c r="AJ48" s="78"/>
      <c r="AK48" s="78" t="s">
        <v>1451</v>
      </c>
      <c r="AL48" s="78" t="s">
        <v>1594</v>
      </c>
      <c r="AM48" s="83" t="s">
        <v>1687</v>
      </c>
      <c r="AN48" s="78"/>
      <c r="AO48" s="80">
        <v>39399.90539351852</v>
      </c>
      <c r="AP48" s="83" t="s">
        <v>1800</v>
      </c>
      <c r="AQ48" s="78" t="b">
        <v>0</v>
      </c>
      <c r="AR48" s="78" t="b">
        <v>0</v>
      </c>
      <c r="AS48" s="78" t="b">
        <v>0</v>
      </c>
      <c r="AT48" s="78"/>
      <c r="AU48" s="78">
        <v>81983</v>
      </c>
      <c r="AV48" s="83" t="s">
        <v>1916</v>
      </c>
      <c r="AW48" s="78" t="b">
        <v>1</v>
      </c>
      <c r="AX48" s="78" t="s">
        <v>2028</v>
      </c>
      <c r="AY48" s="83" t="s">
        <v>2074</v>
      </c>
      <c r="AZ48" s="78" t="s">
        <v>65</v>
      </c>
      <c r="BA48" s="78" t="str">
        <f>REPLACE(INDEX(GroupVertices[Group],MATCH(Vertices[[#This Row],[Vertex]],GroupVertices[Vertex],0)),1,1,"")</f>
        <v>6</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338</v>
      </c>
      <c r="C49" s="65"/>
      <c r="D49" s="65" t="s">
        <v>64</v>
      </c>
      <c r="E49" s="66">
        <v>1000</v>
      </c>
      <c r="F49" s="68">
        <v>76.42959256392187</v>
      </c>
      <c r="G49" s="100" t="s">
        <v>1953</v>
      </c>
      <c r="H49" s="65"/>
      <c r="I49" s="69" t="s">
        <v>338</v>
      </c>
      <c r="J49" s="70"/>
      <c r="K49" s="70"/>
      <c r="L49" s="69" t="s">
        <v>2232</v>
      </c>
      <c r="M49" s="73">
        <v>7856.231118196972</v>
      </c>
      <c r="N49" s="74">
        <v>6425.61865234375</v>
      </c>
      <c r="O49" s="74">
        <v>4423.099609375</v>
      </c>
      <c r="P49" s="75"/>
      <c r="Q49" s="76"/>
      <c r="R49" s="76"/>
      <c r="S49" s="86"/>
      <c r="T49" s="48">
        <v>13</v>
      </c>
      <c r="U49" s="48">
        <v>0</v>
      </c>
      <c r="V49" s="49">
        <v>1256.196093</v>
      </c>
      <c r="W49" s="49">
        <v>0.005618</v>
      </c>
      <c r="X49" s="49">
        <v>0.052016</v>
      </c>
      <c r="Y49" s="49">
        <v>3.457897</v>
      </c>
      <c r="Z49" s="49">
        <v>0.02564102564102564</v>
      </c>
      <c r="AA49" s="49">
        <v>0</v>
      </c>
      <c r="AB49" s="71">
        <v>49</v>
      </c>
      <c r="AC49" s="71"/>
      <c r="AD49" s="72"/>
      <c r="AE49" s="78" t="s">
        <v>1297</v>
      </c>
      <c r="AF49" s="78">
        <v>140</v>
      </c>
      <c r="AG49" s="78">
        <v>56242284</v>
      </c>
      <c r="AH49" s="78">
        <v>10615</v>
      </c>
      <c r="AI49" s="78">
        <v>5954</v>
      </c>
      <c r="AJ49" s="78"/>
      <c r="AK49" s="78" t="s">
        <v>1452</v>
      </c>
      <c r="AL49" s="78" t="s">
        <v>1595</v>
      </c>
      <c r="AM49" s="83" t="s">
        <v>1688</v>
      </c>
      <c r="AN49" s="78"/>
      <c r="AO49" s="80">
        <v>39133.60826388889</v>
      </c>
      <c r="AP49" s="83" t="s">
        <v>1801</v>
      </c>
      <c r="AQ49" s="78" t="b">
        <v>0</v>
      </c>
      <c r="AR49" s="78" t="b">
        <v>0</v>
      </c>
      <c r="AS49" s="78" t="b">
        <v>1</v>
      </c>
      <c r="AT49" s="78"/>
      <c r="AU49" s="78">
        <v>90928</v>
      </c>
      <c r="AV49" s="83" t="s">
        <v>1921</v>
      </c>
      <c r="AW49" s="78" t="b">
        <v>1</v>
      </c>
      <c r="AX49" s="78" t="s">
        <v>2028</v>
      </c>
      <c r="AY49" s="83" t="s">
        <v>2075</v>
      </c>
      <c r="AZ49" s="78" t="s">
        <v>65</v>
      </c>
      <c r="BA49" s="78" t="str">
        <f>REPLACE(INDEX(GroupVertices[Group],MATCH(Vertices[[#This Row],[Vertex]],GroupVertices[Vertex],0)),1,1,"")</f>
        <v>6</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246</v>
      </c>
      <c r="C50" s="65"/>
      <c r="D50" s="65" t="s">
        <v>64</v>
      </c>
      <c r="E50" s="66">
        <v>162.0023533368463</v>
      </c>
      <c r="F50" s="68">
        <v>99.99998952282562</v>
      </c>
      <c r="G50" s="100" t="s">
        <v>701</v>
      </c>
      <c r="H50" s="65"/>
      <c r="I50" s="69" t="s">
        <v>246</v>
      </c>
      <c r="J50" s="70"/>
      <c r="K50" s="70"/>
      <c r="L50" s="69" t="s">
        <v>2233</v>
      </c>
      <c r="M50" s="73">
        <v>1.003491692983699</v>
      </c>
      <c r="N50" s="74">
        <v>459.6681213378906</v>
      </c>
      <c r="O50" s="74">
        <v>9129.8056640625</v>
      </c>
      <c r="P50" s="75"/>
      <c r="Q50" s="76"/>
      <c r="R50" s="76"/>
      <c r="S50" s="86"/>
      <c r="T50" s="48">
        <v>1</v>
      </c>
      <c r="U50" s="48">
        <v>1</v>
      </c>
      <c r="V50" s="49">
        <v>0</v>
      </c>
      <c r="W50" s="49">
        <v>0</v>
      </c>
      <c r="X50" s="49">
        <v>0</v>
      </c>
      <c r="Y50" s="49">
        <v>0.999997</v>
      </c>
      <c r="Z50" s="49">
        <v>0</v>
      </c>
      <c r="AA50" s="49" t="s">
        <v>3180</v>
      </c>
      <c r="AB50" s="71">
        <v>50</v>
      </c>
      <c r="AC50" s="71"/>
      <c r="AD50" s="72"/>
      <c r="AE50" s="78" t="s">
        <v>1298</v>
      </c>
      <c r="AF50" s="78">
        <v>34</v>
      </c>
      <c r="AG50" s="78">
        <v>28</v>
      </c>
      <c r="AH50" s="78">
        <v>39</v>
      </c>
      <c r="AI50" s="78">
        <v>46</v>
      </c>
      <c r="AJ50" s="78"/>
      <c r="AK50" s="78" t="s">
        <v>1453</v>
      </c>
      <c r="AL50" s="78" t="s">
        <v>1596</v>
      </c>
      <c r="AM50" s="83" t="s">
        <v>1689</v>
      </c>
      <c r="AN50" s="78"/>
      <c r="AO50" s="80">
        <v>39934.20423611111</v>
      </c>
      <c r="AP50" s="83" t="s">
        <v>1802</v>
      </c>
      <c r="AQ50" s="78" t="b">
        <v>0</v>
      </c>
      <c r="AR50" s="78" t="b">
        <v>0</v>
      </c>
      <c r="AS50" s="78" t="b">
        <v>0</v>
      </c>
      <c r="AT50" s="78" t="s">
        <v>1149</v>
      </c>
      <c r="AU50" s="78">
        <v>2</v>
      </c>
      <c r="AV50" s="83" t="s">
        <v>1922</v>
      </c>
      <c r="AW50" s="78" t="b">
        <v>0</v>
      </c>
      <c r="AX50" s="78" t="s">
        <v>2028</v>
      </c>
      <c r="AY50" s="83" t="s">
        <v>2076</v>
      </c>
      <c r="AZ50" s="78" t="s">
        <v>66</v>
      </c>
      <c r="BA50" s="78" t="str">
        <f>REPLACE(INDEX(GroupVertices[Group],MATCH(Vertices[[#This Row],[Vertex]],GroupVertices[Vertex],0)),1,1,"")</f>
        <v>1</v>
      </c>
      <c r="BB50" s="48"/>
      <c r="BC50" s="48"/>
      <c r="BD50" s="48"/>
      <c r="BE50" s="48"/>
      <c r="BF50" s="48" t="s">
        <v>567</v>
      </c>
      <c r="BG50" s="48" t="s">
        <v>567</v>
      </c>
      <c r="BH50" s="121" t="s">
        <v>2789</v>
      </c>
      <c r="BI50" s="121" t="s">
        <v>2789</v>
      </c>
      <c r="BJ50" s="121" t="s">
        <v>2911</v>
      </c>
      <c r="BK50" s="121" t="s">
        <v>2911</v>
      </c>
      <c r="BL50" s="121">
        <v>1</v>
      </c>
      <c r="BM50" s="124">
        <v>7.142857142857143</v>
      </c>
      <c r="BN50" s="121">
        <v>0</v>
      </c>
      <c r="BO50" s="124">
        <v>0</v>
      </c>
      <c r="BP50" s="121">
        <v>0</v>
      </c>
      <c r="BQ50" s="124">
        <v>0</v>
      </c>
      <c r="BR50" s="121">
        <v>13</v>
      </c>
      <c r="BS50" s="124">
        <v>92.85714285714286</v>
      </c>
      <c r="BT50" s="121">
        <v>14</v>
      </c>
      <c r="BU50" s="2"/>
      <c r="BV50" s="3"/>
      <c r="BW50" s="3"/>
      <c r="BX50" s="3"/>
      <c r="BY50" s="3"/>
    </row>
    <row r="51" spans="1:77" ht="41.45" customHeight="1">
      <c r="A51" s="64" t="s">
        <v>247</v>
      </c>
      <c r="C51" s="65"/>
      <c r="D51" s="65" t="s">
        <v>64</v>
      </c>
      <c r="E51" s="66">
        <v>162.0288989764726</v>
      </c>
      <c r="F51" s="68">
        <v>99.99987134029854</v>
      </c>
      <c r="G51" s="100" t="s">
        <v>702</v>
      </c>
      <c r="H51" s="65"/>
      <c r="I51" s="69" t="s">
        <v>247</v>
      </c>
      <c r="J51" s="70"/>
      <c r="K51" s="70"/>
      <c r="L51" s="69" t="s">
        <v>2234</v>
      </c>
      <c r="M51" s="73">
        <v>1.042877989839823</v>
      </c>
      <c r="N51" s="74">
        <v>8803.509765625</v>
      </c>
      <c r="O51" s="74">
        <v>8362.248046875</v>
      </c>
      <c r="P51" s="75"/>
      <c r="Q51" s="76"/>
      <c r="R51" s="76"/>
      <c r="S51" s="86"/>
      <c r="T51" s="48">
        <v>1</v>
      </c>
      <c r="U51" s="48">
        <v>12</v>
      </c>
      <c r="V51" s="49">
        <v>130</v>
      </c>
      <c r="W51" s="49">
        <v>0.076923</v>
      </c>
      <c r="X51" s="49">
        <v>0</v>
      </c>
      <c r="Y51" s="49">
        <v>5.749642</v>
      </c>
      <c r="Z51" s="49">
        <v>0</v>
      </c>
      <c r="AA51" s="49">
        <v>0</v>
      </c>
      <c r="AB51" s="71">
        <v>51</v>
      </c>
      <c r="AC51" s="71"/>
      <c r="AD51" s="72"/>
      <c r="AE51" s="78" t="s">
        <v>1299</v>
      </c>
      <c r="AF51" s="78">
        <v>650</v>
      </c>
      <c r="AG51" s="78">
        <v>310</v>
      </c>
      <c r="AH51" s="78">
        <v>1108</v>
      </c>
      <c r="AI51" s="78">
        <v>2269</v>
      </c>
      <c r="AJ51" s="78"/>
      <c r="AK51" s="78" t="s">
        <v>1454</v>
      </c>
      <c r="AL51" s="78" t="s">
        <v>1597</v>
      </c>
      <c r="AM51" s="83" t="s">
        <v>1690</v>
      </c>
      <c r="AN51" s="78"/>
      <c r="AO51" s="80">
        <v>41816.407847222225</v>
      </c>
      <c r="AP51" s="83" t="s">
        <v>1803</v>
      </c>
      <c r="AQ51" s="78" t="b">
        <v>0</v>
      </c>
      <c r="AR51" s="78" t="b">
        <v>0</v>
      </c>
      <c r="AS51" s="78" t="b">
        <v>1</v>
      </c>
      <c r="AT51" s="78" t="s">
        <v>1149</v>
      </c>
      <c r="AU51" s="78">
        <v>2</v>
      </c>
      <c r="AV51" s="83" t="s">
        <v>1910</v>
      </c>
      <c r="AW51" s="78" t="b">
        <v>0</v>
      </c>
      <c r="AX51" s="78" t="s">
        <v>2028</v>
      </c>
      <c r="AY51" s="83" t="s">
        <v>2077</v>
      </c>
      <c r="AZ51" s="78" t="s">
        <v>66</v>
      </c>
      <c r="BA51" s="78" t="str">
        <f>REPLACE(INDEX(GroupVertices[Group],MATCH(Vertices[[#This Row],[Vertex]],GroupVertices[Vertex],0)),1,1,"")</f>
        <v>5</v>
      </c>
      <c r="BB51" s="48" t="s">
        <v>547</v>
      </c>
      <c r="BC51" s="48" t="s">
        <v>2740</v>
      </c>
      <c r="BD51" s="48" t="s">
        <v>556</v>
      </c>
      <c r="BE51" s="48" t="s">
        <v>2743</v>
      </c>
      <c r="BF51" s="48" t="s">
        <v>2745</v>
      </c>
      <c r="BG51" s="48" t="s">
        <v>2750</v>
      </c>
      <c r="BH51" s="121" t="s">
        <v>2790</v>
      </c>
      <c r="BI51" s="121" t="s">
        <v>2863</v>
      </c>
      <c r="BJ51" s="121" t="s">
        <v>2667</v>
      </c>
      <c r="BK51" s="121" t="s">
        <v>2977</v>
      </c>
      <c r="BL51" s="121">
        <v>10</v>
      </c>
      <c r="BM51" s="124">
        <v>4.273504273504273</v>
      </c>
      <c r="BN51" s="121">
        <v>2</v>
      </c>
      <c r="BO51" s="124">
        <v>0.8547008547008547</v>
      </c>
      <c r="BP51" s="121">
        <v>0</v>
      </c>
      <c r="BQ51" s="124">
        <v>0</v>
      </c>
      <c r="BR51" s="121">
        <v>222</v>
      </c>
      <c r="BS51" s="124">
        <v>94.87179487179488</v>
      </c>
      <c r="BT51" s="121">
        <v>234</v>
      </c>
      <c r="BU51" s="2"/>
      <c r="BV51" s="3"/>
      <c r="BW51" s="3"/>
      <c r="BX51" s="3"/>
      <c r="BY51" s="3"/>
    </row>
    <row r="52" spans="1:77" ht="41.45" customHeight="1">
      <c r="A52" s="64" t="s">
        <v>339</v>
      </c>
      <c r="C52" s="65"/>
      <c r="D52" s="65" t="s">
        <v>64</v>
      </c>
      <c r="E52" s="66">
        <v>162.24747690275709</v>
      </c>
      <c r="F52" s="68">
        <v>99.99889822034157</v>
      </c>
      <c r="G52" s="100" t="s">
        <v>1954</v>
      </c>
      <c r="H52" s="65"/>
      <c r="I52" s="69" t="s">
        <v>339</v>
      </c>
      <c r="J52" s="70"/>
      <c r="K52" s="70"/>
      <c r="L52" s="69" t="s">
        <v>2235</v>
      </c>
      <c r="M52" s="73">
        <v>1.3671864341657807</v>
      </c>
      <c r="N52" s="74">
        <v>8662.3994140625</v>
      </c>
      <c r="O52" s="74">
        <v>7402.75048828125</v>
      </c>
      <c r="P52" s="75"/>
      <c r="Q52" s="76"/>
      <c r="R52" s="76"/>
      <c r="S52" s="86"/>
      <c r="T52" s="48">
        <v>1</v>
      </c>
      <c r="U52" s="48">
        <v>0</v>
      </c>
      <c r="V52" s="49">
        <v>0</v>
      </c>
      <c r="W52" s="49">
        <v>0.041667</v>
      </c>
      <c r="X52" s="49">
        <v>0</v>
      </c>
      <c r="Y52" s="49">
        <v>0.557266</v>
      </c>
      <c r="Z52" s="49">
        <v>0</v>
      </c>
      <c r="AA52" s="49">
        <v>0</v>
      </c>
      <c r="AB52" s="71">
        <v>52</v>
      </c>
      <c r="AC52" s="71"/>
      <c r="AD52" s="72"/>
      <c r="AE52" s="78" t="s">
        <v>1300</v>
      </c>
      <c r="AF52" s="78">
        <v>2724</v>
      </c>
      <c r="AG52" s="78">
        <v>2632</v>
      </c>
      <c r="AH52" s="78">
        <v>12110</v>
      </c>
      <c r="AI52" s="78">
        <v>13226</v>
      </c>
      <c r="AJ52" s="78"/>
      <c r="AK52" s="78" t="s">
        <v>1455</v>
      </c>
      <c r="AL52" s="78" t="s">
        <v>1598</v>
      </c>
      <c r="AM52" s="78"/>
      <c r="AN52" s="78"/>
      <c r="AO52" s="80">
        <v>43606.52306712963</v>
      </c>
      <c r="AP52" s="83" t="s">
        <v>1804</v>
      </c>
      <c r="AQ52" s="78" t="b">
        <v>1</v>
      </c>
      <c r="AR52" s="78" t="b">
        <v>0</v>
      </c>
      <c r="AS52" s="78" t="b">
        <v>0</v>
      </c>
      <c r="AT52" s="78"/>
      <c r="AU52" s="78">
        <v>0</v>
      </c>
      <c r="AV52" s="78"/>
      <c r="AW52" s="78" t="b">
        <v>0</v>
      </c>
      <c r="AX52" s="78" t="s">
        <v>2028</v>
      </c>
      <c r="AY52" s="83" t="s">
        <v>2078</v>
      </c>
      <c r="AZ52" s="78" t="s">
        <v>65</v>
      </c>
      <c r="BA52" s="78" t="str">
        <f>REPLACE(INDEX(GroupVertices[Group],MATCH(Vertices[[#This Row],[Vertex]],GroupVertices[Vertex],0)),1,1,"")</f>
        <v>5</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340</v>
      </c>
      <c r="C53" s="65"/>
      <c r="D53" s="65" t="s">
        <v>64</v>
      </c>
      <c r="E53" s="66">
        <v>162.2894604320951</v>
      </c>
      <c r="F53" s="68">
        <v>99.99871130755052</v>
      </c>
      <c r="G53" s="100" t="s">
        <v>1955</v>
      </c>
      <c r="H53" s="65"/>
      <c r="I53" s="69" t="s">
        <v>340</v>
      </c>
      <c r="J53" s="70"/>
      <c r="K53" s="70"/>
      <c r="L53" s="69" t="s">
        <v>2236</v>
      </c>
      <c r="M53" s="73">
        <v>1.42947823699497</v>
      </c>
      <c r="N53" s="74">
        <v>8139.12109375</v>
      </c>
      <c r="O53" s="74">
        <v>7412.7900390625</v>
      </c>
      <c r="P53" s="75"/>
      <c r="Q53" s="76"/>
      <c r="R53" s="76"/>
      <c r="S53" s="86"/>
      <c r="T53" s="48">
        <v>1</v>
      </c>
      <c r="U53" s="48">
        <v>0</v>
      </c>
      <c r="V53" s="49">
        <v>0</v>
      </c>
      <c r="W53" s="49">
        <v>0.041667</v>
      </c>
      <c r="X53" s="49">
        <v>0</v>
      </c>
      <c r="Y53" s="49">
        <v>0.557266</v>
      </c>
      <c r="Z53" s="49">
        <v>0</v>
      </c>
      <c r="AA53" s="49">
        <v>0</v>
      </c>
      <c r="AB53" s="71">
        <v>53</v>
      </c>
      <c r="AC53" s="71"/>
      <c r="AD53" s="72"/>
      <c r="AE53" s="78" t="s">
        <v>1301</v>
      </c>
      <c r="AF53" s="78">
        <v>222</v>
      </c>
      <c r="AG53" s="78">
        <v>3078</v>
      </c>
      <c r="AH53" s="78">
        <v>11044</v>
      </c>
      <c r="AI53" s="78">
        <v>8211</v>
      </c>
      <c r="AJ53" s="78"/>
      <c r="AK53" s="78" t="s">
        <v>1456</v>
      </c>
      <c r="AL53" s="78"/>
      <c r="AM53" s="78"/>
      <c r="AN53" s="78"/>
      <c r="AO53" s="80">
        <v>42773.172488425924</v>
      </c>
      <c r="AP53" s="83" t="s">
        <v>1805</v>
      </c>
      <c r="AQ53" s="78" t="b">
        <v>1</v>
      </c>
      <c r="AR53" s="78" t="b">
        <v>0</v>
      </c>
      <c r="AS53" s="78" t="b">
        <v>1</v>
      </c>
      <c r="AT53" s="78"/>
      <c r="AU53" s="78">
        <v>3</v>
      </c>
      <c r="AV53" s="78"/>
      <c r="AW53" s="78" t="b">
        <v>0</v>
      </c>
      <c r="AX53" s="78" t="s">
        <v>2028</v>
      </c>
      <c r="AY53" s="83" t="s">
        <v>2079</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341</v>
      </c>
      <c r="C54" s="65"/>
      <c r="D54" s="65" t="s">
        <v>64</v>
      </c>
      <c r="E54" s="66">
        <v>162</v>
      </c>
      <c r="F54" s="68">
        <v>100</v>
      </c>
      <c r="G54" s="100" t="s">
        <v>1956</v>
      </c>
      <c r="H54" s="65"/>
      <c r="I54" s="69" t="s">
        <v>341</v>
      </c>
      <c r="J54" s="70"/>
      <c r="K54" s="70"/>
      <c r="L54" s="69" t="s">
        <v>2237</v>
      </c>
      <c r="M54" s="73">
        <v>1</v>
      </c>
      <c r="N54" s="74">
        <v>8122.60546875</v>
      </c>
      <c r="O54" s="74">
        <v>9342.7685546875</v>
      </c>
      <c r="P54" s="75"/>
      <c r="Q54" s="76"/>
      <c r="R54" s="76"/>
      <c r="S54" s="86"/>
      <c r="T54" s="48">
        <v>1</v>
      </c>
      <c r="U54" s="48">
        <v>0</v>
      </c>
      <c r="V54" s="49">
        <v>0</v>
      </c>
      <c r="W54" s="49">
        <v>0.041667</v>
      </c>
      <c r="X54" s="49">
        <v>0</v>
      </c>
      <c r="Y54" s="49">
        <v>0.557266</v>
      </c>
      <c r="Z54" s="49">
        <v>0</v>
      </c>
      <c r="AA54" s="49">
        <v>0</v>
      </c>
      <c r="AB54" s="71">
        <v>54</v>
      </c>
      <c r="AC54" s="71"/>
      <c r="AD54" s="72"/>
      <c r="AE54" s="78" t="s">
        <v>1302</v>
      </c>
      <c r="AF54" s="78">
        <v>27</v>
      </c>
      <c r="AG54" s="78">
        <v>3</v>
      </c>
      <c r="AH54" s="78">
        <v>4</v>
      </c>
      <c r="AI54" s="78">
        <v>21</v>
      </c>
      <c r="AJ54" s="78"/>
      <c r="AK54" s="78" t="s">
        <v>1457</v>
      </c>
      <c r="AL54" s="78"/>
      <c r="AM54" s="78"/>
      <c r="AN54" s="78"/>
      <c r="AO54" s="80">
        <v>43607.68984953704</v>
      </c>
      <c r="AP54" s="78"/>
      <c r="AQ54" s="78" t="b">
        <v>1</v>
      </c>
      <c r="AR54" s="78" t="b">
        <v>0</v>
      </c>
      <c r="AS54" s="78" t="b">
        <v>1</v>
      </c>
      <c r="AT54" s="78"/>
      <c r="AU54" s="78">
        <v>0</v>
      </c>
      <c r="AV54" s="78"/>
      <c r="AW54" s="78" t="b">
        <v>0</v>
      </c>
      <c r="AX54" s="78" t="s">
        <v>2028</v>
      </c>
      <c r="AY54" s="83" t="s">
        <v>2080</v>
      </c>
      <c r="AZ54" s="78" t="s">
        <v>65</v>
      </c>
      <c r="BA54" s="78" t="str">
        <f>REPLACE(INDEX(GroupVertices[Group],MATCH(Vertices[[#This Row],[Vertex]],GroupVertices[Vertex],0)),1,1,"")</f>
        <v>5</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342</v>
      </c>
      <c r="C55" s="65"/>
      <c r="D55" s="65" t="s">
        <v>64</v>
      </c>
      <c r="E55" s="66">
        <v>162.00122373516007</v>
      </c>
      <c r="F55" s="68">
        <v>99.99999455186932</v>
      </c>
      <c r="G55" s="100" t="s">
        <v>1957</v>
      </c>
      <c r="H55" s="65"/>
      <c r="I55" s="69" t="s">
        <v>342</v>
      </c>
      <c r="J55" s="70"/>
      <c r="K55" s="70"/>
      <c r="L55" s="69" t="s">
        <v>2238</v>
      </c>
      <c r="M55" s="73">
        <v>1.0018156803515235</v>
      </c>
      <c r="N55" s="74">
        <v>9005.4970703125</v>
      </c>
      <c r="O55" s="74">
        <v>9646.09375</v>
      </c>
      <c r="P55" s="75"/>
      <c r="Q55" s="76"/>
      <c r="R55" s="76"/>
      <c r="S55" s="86"/>
      <c r="T55" s="48">
        <v>1</v>
      </c>
      <c r="U55" s="48">
        <v>0</v>
      </c>
      <c r="V55" s="49">
        <v>0</v>
      </c>
      <c r="W55" s="49">
        <v>0.041667</v>
      </c>
      <c r="X55" s="49">
        <v>0</v>
      </c>
      <c r="Y55" s="49">
        <v>0.557266</v>
      </c>
      <c r="Z55" s="49">
        <v>0</v>
      </c>
      <c r="AA55" s="49">
        <v>0</v>
      </c>
      <c r="AB55" s="71">
        <v>55</v>
      </c>
      <c r="AC55" s="71"/>
      <c r="AD55" s="72"/>
      <c r="AE55" s="78" t="s">
        <v>1303</v>
      </c>
      <c r="AF55" s="78">
        <v>155</v>
      </c>
      <c r="AG55" s="78">
        <v>16</v>
      </c>
      <c r="AH55" s="78">
        <v>174</v>
      </c>
      <c r="AI55" s="78">
        <v>110</v>
      </c>
      <c r="AJ55" s="78"/>
      <c r="AK55" s="78" t="s">
        <v>1458</v>
      </c>
      <c r="AL55" s="78" t="s">
        <v>1597</v>
      </c>
      <c r="AM55" s="83" t="s">
        <v>1691</v>
      </c>
      <c r="AN55" s="78"/>
      <c r="AO55" s="80">
        <v>43014.56674768519</v>
      </c>
      <c r="AP55" s="83" t="s">
        <v>1806</v>
      </c>
      <c r="AQ55" s="78" t="b">
        <v>0</v>
      </c>
      <c r="AR55" s="78" t="b">
        <v>0</v>
      </c>
      <c r="AS55" s="78" t="b">
        <v>0</v>
      </c>
      <c r="AT55" s="78"/>
      <c r="AU55" s="78">
        <v>0</v>
      </c>
      <c r="AV55" s="83" t="s">
        <v>1910</v>
      </c>
      <c r="AW55" s="78" t="b">
        <v>0</v>
      </c>
      <c r="AX55" s="78" t="s">
        <v>2028</v>
      </c>
      <c r="AY55" s="83" t="s">
        <v>2081</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343</v>
      </c>
      <c r="C56" s="65"/>
      <c r="D56" s="65" t="s">
        <v>64</v>
      </c>
      <c r="E56" s="66">
        <v>308.47177944729276</v>
      </c>
      <c r="F56" s="68">
        <v>99.34790024713</v>
      </c>
      <c r="G56" s="100" t="s">
        <v>1958</v>
      </c>
      <c r="H56" s="65"/>
      <c r="I56" s="69" t="s">
        <v>343</v>
      </c>
      <c r="J56" s="70"/>
      <c r="K56" s="70"/>
      <c r="L56" s="69" t="s">
        <v>2239</v>
      </c>
      <c r="M56" s="73">
        <v>218.32311097314147</v>
      </c>
      <c r="N56" s="74">
        <v>9504.5810546875</v>
      </c>
      <c r="O56" s="74">
        <v>9220.6455078125</v>
      </c>
      <c r="P56" s="75"/>
      <c r="Q56" s="76"/>
      <c r="R56" s="76"/>
      <c r="S56" s="86"/>
      <c r="T56" s="48">
        <v>1</v>
      </c>
      <c r="U56" s="48">
        <v>0</v>
      </c>
      <c r="V56" s="49">
        <v>0</v>
      </c>
      <c r="W56" s="49">
        <v>0.041667</v>
      </c>
      <c r="X56" s="49">
        <v>0</v>
      </c>
      <c r="Y56" s="49">
        <v>0.557266</v>
      </c>
      <c r="Z56" s="49">
        <v>0</v>
      </c>
      <c r="AA56" s="49">
        <v>0</v>
      </c>
      <c r="AB56" s="71">
        <v>56</v>
      </c>
      <c r="AC56" s="71"/>
      <c r="AD56" s="72"/>
      <c r="AE56" s="78" t="s">
        <v>1304</v>
      </c>
      <c r="AF56" s="78">
        <v>385</v>
      </c>
      <c r="AG56" s="78">
        <v>1556004</v>
      </c>
      <c r="AH56" s="78">
        <v>29239</v>
      </c>
      <c r="AI56" s="78">
        <v>3145</v>
      </c>
      <c r="AJ56" s="78"/>
      <c r="AK56" s="78" t="s">
        <v>1459</v>
      </c>
      <c r="AL56" s="78" t="s">
        <v>1599</v>
      </c>
      <c r="AM56" s="78"/>
      <c r="AN56" s="78"/>
      <c r="AO56" s="80">
        <v>40655.29415509259</v>
      </c>
      <c r="AP56" s="83" t="s">
        <v>1807</v>
      </c>
      <c r="AQ56" s="78" t="b">
        <v>0</v>
      </c>
      <c r="AR56" s="78" t="b">
        <v>0</v>
      </c>
      <c r="AS56" s="78" t="b">
        <v>1</v>
      </c>
      <c r="AT56" s="78"/>
      <c r="AU56" s="78">
        <v>448</v>
      </c>
      <c r="AV56" s="83" t="s">
        <v>1911</v>
      </c>
      <c r="AW56" s="78" t="b">
        <v>1</v>
      </c>
      <c r="AX56" s="78" t="s">
        <v>2028</v>
      </c>
      <c r="AY56" s="83" t="s">
        <v>2082</v>
      </c>
      <c r="AZ56" s="78" t="s">
        <v>65</v>
      </c>
      <c r="BA56" s="78" t="str">
        <f>REPLACE(INDEX(GroupVertices[Group],MATCH(Vertices[[#This Row],[Vertex]],GroupVertices[Vertex],0)),1,1,"")</f>
        <v>5</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344</v>
      </c>
      <c r="C57" s="65"/>
      <c r="D57" s="65" t="s">
        <v>64</v>
      </c>
      <c r="E57" s="66">
        <v>192.59309660150078</v>
      </c>
      <c r="F57" s="68">
        <v>99.86379799024327</v>
      </c>
      <c r="G57" s="100" t="s">
        <v>1959</v>
      </c>
      <c r="H57" s="65"/>
      <c r="I57" s="69" t="s">
        <v>344</v>
      </c>
      <c r="J57" s="70"/>
      <c r="K57" s="70"/>
      <c r="L57" s="69" t="s">
        <v>2240</v>
      </c>
      <c r="M57" s="73">
        <v>46.39158978492819</v>
      </c>
      <c r="N57" s="74">
        <v>9804.087890625</v>
      </c>
      <c r="O57" s="74">
        <v>8639.654296875</v>
      </c>
      <c r="P57" s="75"/>
      <c r="Q57" s="76"/>
      <c r="R57" s="76"/>
      <c r="S57" s="86"/>
      <c r="T57" s="48">
        <v>1</v>
      </c>
      <c r="U57" s="48">
        <v>0</v>
      </c>
      <c r="V57" s="49">
        <v>0</v>
      </c>
      <c r="W57" s="49">
        <v>0.041667</v>
      </c>
      <c r="X57" s="49">
        <v>0</v>
      </c>
      <c r="Y57" s="49">
        <v>0.557266</v>
      </c>
      <c r="Z57" s="49">
        <v>0</v>
      </c>
      <c r="AA57" s="49">
        <v>0</v>
      </c>
      <c r="AB57" s="71">
        <v>57</v>
      </c>
      <c r="AC57" s="71"/>
      <c r="AD57" s="72"/>
      <c r="AE57" s="78" t="s">
        <v>1305</v>
      </c>
      <c r="AF57" s="78">
        <v>20</v>
      </c>
      <c r="AG57" s="78">
        <v>325000</v>
      </c>
      <c r="AH57" s="78">
        <v>337</v>
      </c>
      <c r="AI57" s="78">
        <v>106</v>
      </c>
      <c r="AJ57" s="78"/>
      <c r="AK57" s="78" t="s">
        <v>1460</v>
      </c>
      <c r="AL57" s="78" t="s">
        <v>1597</v>
      </c>
      <c r="AM57" s="78"/>
      <c r="AN57" s="78"/>
      <c r="AO57" s="80">
        <v>42715.10732638889</v>
      </c>
      <c r="AP57" s="83" t="s">
        <v>1808</v>
      </c>
      <c r="AQ57" s="78" t="b">
        <v>1</v>
      </c>
      <c r="AR57" s="78" t="b">
        <v>0</v>
      </c>
      <c r="AS57" s="78" t="b">
        <v>0</v>
      </c>
      <c r="AT57" s="78"/>
      <c r="AU57" s="78">
        <v>219</v>
      </c>
      <c r="AV57" s="78"/>
      <c r="AW57" s="78" t="b">
        <v>1</v>
      </c>
      <c r="AX57" s="78" t="s">
        <v>2028</v>
      </c>
      <c r="AY57" s="83" t="s">
        <v>2083</v>
      </c>
      <c r="AZ57" s="78" t="s">
        <v>65</v>
      </c>
      <c r="BA57" s="78" t="str">
        <f>REPLACE(INDEX(GroupVertices[Group],MATCH(Vertices[[#This Row],[Vertex]],GroupVertices[Vertex],0)),1,1,"")</f>
        <v>5</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345</v>
      </c>
      <c r="C58" s="65"/>
      <c r="D58" s="65" t="s">
        <v>64</v>
      </c>
      <c r="E58" s="66">
        <v>1000</v>
      </c>
      <c r="F58" s="68">
        <v>87.35751426998137</v>
      </c>
      <c r="G58" s="100" t="s">
        <v>1960</v>
      </c>
      <c r="H58" s="65"/>
      <c r="I58" s="69" t="s">
        <v>345</v>
      </c>
      <c r="J58" s="70"/>
      <c r="K58" s="70"/>
      <c r="L58" s="69" t="s">
        <v>2241</v>
      </c>
      <c r="M58" s="73">
        <v>4214.319077624212</v>
      </c>
      <c r="N58" s="74">
        <v>7875.4189453125</v>
      </c>
      <c r="O58" s="74">
        <v>8010.1142578125</v>
      </c>
      <c r="P58" s="75"/>
      <c r="Q58" s="76"/>
      <c r="R58" s="76"/>
      <c r="S58" s="86"/>
      <c r="T58" s="48">
        <v>1</v>
      </c>
      <c r="U58" s="48">
        <v>0</v>
      </c>
      <c r="V58" s="49">
        <v>0</v>
      </c>
      <c r="W58" s="49">
        <v>0.041667</v>
      </c>
      <c r="X58" s="49">
        <v>0</v>
      </c>
      <c r="Y58" s="49">
        <v>0.557266</v>
      </c>
      <c r="Z58" s="49">
        <v>0</v>
      </c>
      <c r="AA58" s="49">
        <v>0</v>
      </c>
      <c r="AB58" s="71">
        <v>58</v>
      </c>
      <c r="AC58" s="71"/>
      <c r="AD58" s="72"/>
      <c r="AE58" s="78" t="s">
        <v>1306</v>
      </c>
      <c r="AF58" s="78">
        <v>51</v>
      </c>
      <c r="AG58" s="78">
        <v>30166738</v>
      </c>
      <c r="AH58" s="78">
        <v>1765</v>
      </c>
      <c r="AI58" s="78">
        <v>191</v>
      </c>
      <c r="AJ58" s="78"/>
      <c r="AK58" s="78" t="s">
        <v>1461</v>
      </c>
      <c r="AL58" s="78"/>
      <c r="AM58" s="83" t="s">
        <v>1692</v>
      </c>
      <c r="AN58" s="78"/>
      <c r="AO58" s="80">
        <v>40059.33159722222</v>
      </c>
      <c r="AP58" s="78"/>
      <c r="AQ58" s="78" t="b">
        <v>0</v>
      </c>
      <c r="AR58" s="78" t="b">
        <v>0</v>
      </c>
      <c r="AS58" s="78" t="b">
        <v>1</v>
      </c>
      <c r="AT58" s="78"/>
      <c r="AU58" s="78">
        <v>7653</v>
      </c>
      <c r="AV58" s="83" t="s">
        <v>1915</v>
      </c>
      <c r="AW58" s="78" t="b">
        <v>1</v>
      </c>
      <c r="AX58" s="78" t="s">
        <v>2028</v>
      </c>
      <c r="AY58" s="83" t="s">
        <v>2084</v>
      </c>
      <c r="AZ58" s="78" t="s">
        <v>65</v>
      </c>
      <c r="BA58" s="78" t="str">
        <f>REPLACE(INDEX(GroupVertices[Group],MATCH(Vertices[[#This Row],[Vertex]],GroupVertices[Vertex],0)),1,1,"")</f>
        <v>5</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346</v>
      </c>
      <c r="C59" s="65"/>
      <c r="D59" s="65" t="s">
        <v>64</v>
      </c>
      <c r="E59" s="66">
        <v>162.37399229161426</v>
      </c>
      <c r="F59" s="68">
        <v>99.99833496744658</v>
      </c>
      <c r="G59" s="100" t="s">
        <v>1961</v>
      </c>
      <c r="H59" s="65"/>
      <c r="I59" s="69" t="s">
        <v>346</v>
      </c>
      <c r="J59" s="70"/>
      <c r="K59" s="70"/>
      <c r="L59" s="69" t="s">
        <v>2242</v>
      </c>
      <c r="M59" s="73">
        <v>1.554899848969436</v>
      </c>
      <c r="N59" s="74">
        <v>8637.982421875</v>
      </c>
      <c r="O59" s="74">
        <v>9164.22265625</v>
      </c>
      <c r="P59" s="75"/>
      <c r="Q59" s="76"/>
      <c r="R59" s="76"/>
      <c r="S59" s="86"/>
      <c r="T59" s="48">
        <v>1</v>
      </c>
      <c r="U59" s="48">
        <v>0</v>
      </c>
      <c r="V59" s="49">
        <v>0</v>
      </c>
      <c r="W59" s="49">
        <v>0.041667</v>
      </c>
      <c r="X59" s="49">
        <v>0</v>
      </c>
      <c r="Y59" s="49">
        <v>0.557266</v>
      </c>
      <c r="Z59" s="49">
        <v>0</v>
      </c>
      <c r="AA59" s="49">
        <v>0</v>
      </c>
      <c r="AB59" s="71">
        <v>59</v>
      </c>
      <c r="AC59" s="71"/>
      <c r="AD59" s="72"/>
      <c r="AE59" s="78" t="s">
        <v>1307</v>
      </c>
      <c r="AF59" s="78">
        <v>3789</v>
      </c>
      <c r="AG59" s="78">
        <v>3976</v>
      </c>
      <c r="AH59" s="78">
        <v>635</v>
      </c>
      <c r="AI59" s="78">
        <v>538</v>
      </c>
      <c r="AJ59" s="78"/>
      <c r="AK59" s="78" t="s">
        <v>1462</v>
      </c>
      <c r="AL59" s="78" t="s">
        <v>1600</v>
      </c>
      <c r="AM59" s="78"/>
      <c r="AN59" s="78"/>
      <c r="AO59" s="80">
        <v>43513.49762731481</v>
      </c>
      <c r="AP59" s="83" t="s">
        <v>1809</v>
      </c>
      <c r="AQ59" s="78" t="b">
        <v>1</v>
      </c>
      <c r="AR59" s="78" t="b">
        <v>0</v>
      </c>
      <c r="AS59" s="78" t="b">
        <v>0</v>
      </c>
      <c r="AT59" s="78"/>
      <c r="AU59" s="78">
        <v>1</v>
      </c>
      <c r="AV59" s="78"/>
      <c r="AW59" s="78" t="b">
        <v>0</v>
      </c>
      <c r="AX59" s="78" t="s">
        <v>2028</v>
      </c>
      <c r="AY59" s="83" t="s">
        <v>2085</v>
      </c>
      <c r="AZ59" s="78" t="s">
        <v>65</v>
      </c>
      <c r="BA59" s="78" t="str">
        <f>REPLACE(INDEX(GroupVertices[Group],MATCH(Vertices[[#This Row],[Vertex]],GroupVertices[Vertex],0)),1,1,"")</f>
        <v>5</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347</v>
      </c>
      <c r="C60" s="65"/>
      <c r="D60" s="65" t="s">
        <v>64</v>
      </c>
      <c r="E60" s="66">
        <v>283.4202263179894</v>
      </c>
      <c r="F60" s="68">
        <v>99.45943102572961</v>
      </c>
      <c r="G60" s="100" t="s">
        <v>1962</v>
      </c>
      <c r="H60" s="65"/>
      <c r="I60" s="69" t="s">
        <v>347</v>
      </c>
      <c r="J60" s="70"/>
      <c r="K60" s="70"/>
      <c r="L60" s="69" t="s">
        <v>2243</v>
      </c>
      <c r="M60" s="73">
        <v>181.1536201585082</v>
      </c>
      <c r="N60" s="74">
        <v>7861.4619140625</v>
      </c>
      <c r="O60" s="74">
        <v>8665.3212890625</v>
      </c>
      <c r="P60" s="75"/>
      <c r="Q60" s="76"/>
      <c r="R60" s="76"/>
      <c r="S60" s="86"/>
      <c r="T60" s="48">
        <v>1</v>
      </c>
      <c r="U60" s="48">
        <v>0</v>
      </c>
      <c r="V60" s="49">
        <v>0</v>
      </c>
      <c r="W60" s="49">
        <v>0.041667</v>
      </c>
      <c r="X60" s="49">
        <v>0</v>
      </c>
      <c r="Y60" s="49">
        <v>0.557266</v>
      </c>
      <c r="Z60" s="49">
        <v>0</v>
      </c>
      <c r="AA60" s="49">
        <v>0</v>
      </c>
      <c r="AB60" s="71">
        <v>60</v>
      </c>
      <c r="AC60" s="71"/>
      <c r="AD60" s="72"/>
      <c r="AE60" s="78" t="s">
        <v>1308</v>
      </c>
      <c r="AF60" s="78">
        <v>25</v>
      </c>
      <c r="AG60" s="78">
        <v>1289876</v>
      </c>
      <c r="AH60" s="78">
        <v>412</v>
      </c>
      <c r="AI60" s="78">
        <v>495</v>
      </c>
      <c r="AJ60" s="78"/>
      <c r="AK60" s="78" t="s">
        <v>1463</v>
      </c>
      <c r="AL60" s="78" t="s">
        <v>1601</v>
      </c>
      <c r="AM60" s="78"/>
      <c r="AN60" s="78"/>
      <c r="AO60" s="80">
        <v>42855.68734953704</v>
      </c>
      <c r="AP60" s="83" t="s">
        <v>1810</v>
      </c>
      <c r="AQ60" s="78" t="b">
        <v>1</v>
      </c>
      <c r="AR60" s="78" t="b">
        <v>0</v>
      </c>
      <c r="AS60" s="78" t="b">
        <v>1</v>
      </c>
      <c r="AT60" s="78"/>
      <c r="AU60" s="78">
        <v>214</v>
      </c>
      <c r="AV60" s="78"/>
      <c r="AW60" s="78" t="b">
        <v>1</v>
      </c>
      <c r="AX60" s="78" t="s">
        <v>2028</v>
      </c>
      <c r="AY60" s="83" t="s">
        <v>2086</v>
      </c>
      <c r="AZ60" s="78" t="s">
        <v>65</v>
      </c>
      <c r="BA60" s="78" t="str">
        <f>REPLACE(INDEX(GroupVertices[Group],MATCH(Vertices[[#This Row],[Vertex]],GroupVertices[Vertex],0)),1,1,"")</f>
        <v>5</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348</v>
      </c>
      <c r="C61" s="65"/>
      <c r="D61" s="65" t="s">
        <v>64</v>
      </c>
      <c r="E61" s="66">
        <v>1000</v>
      </c>
      <c r="F61" s="68">
        <v>96.26918171563759</v>
      </c>
      <c r="G61" s="100" t="s">
        <v>1963</v>
      </c>
      <c r="H61" s="65"/>
      <c r="I61" s="69" t="s">
        <v>348</v>
      </c>
      <c r="J61" s="70"/>
      <c r="K61" s="70"/>
      <c r="L61" s="69" t="s">
        <v>2244</v>
      </c>
      <c r="M61" s="73">
        <v>1244.357373568514</v>
      </c>
      <c r="N61" s="74">
        <v>9554.4267578125</v>
      </c>
      <c r="O61" s="74">
        <v>8066.876953125</v>
      </c>
      <c r="P61" s="75"/>
      <c r="Q61" s="76"/>
      <c r="R61" s="76"/>
      <c r="S61" s="86"/>
      <c r="T61" s="48">
        <v>1</v>
      </c>
      <c r="U61" s="48">
        <v>0</v>
      </c>
      <c r="V61" s="49">
        <v>0</v>
      </c>
      <c r="W61" s="49">
        <v>0.041667</v>
      </c>
      <c r="X61" s="49">
        <v>0</v>
      </c>
      <c r="Y61" s="49">
        <v>0.557266</v>
      </c>
      <c r="Z61" s="49">
        <v>0</v>
      </c>
      <c r="AA61" s="49">
        <v>0</v>
      </c>
      <c r="AB61" s="71">
        <v>61</v>
      </c>
      <c r="AC61" s="71"/>
      <c r="AD61" s="72"/>
      <c r="AE61" s="78" t="s">
        <v>1309</v>
      </c>
      <c r="AF61" s="78">
        <v>69</v>
      </c>
      <c r="AG61" s="78">
        <v>8902256</v>
      </c>
      <c r="AH61" s="78">
        <v>801689</v>
      </c>
      <c r="AI61" s="78">
        <v>28</v>
      </c>
      <c r="AJ61" s="78"/>
      <c r="AK61" s="78" t="s">
        <v>1464</v>
      </c>
      <c r="AL61" s="78" t="s">
        <v>1574</v>
      </c>
      <c r="AM61" s="83" t="s">
        <v>1693</v>
      </c>
      <c r="AN61" s="78"/>
      <c r="AO61" s="80">
        <v>40421.416909722226</v>
      </c>
      <c r="AP61" s="83" t="s">
        <v>1811</v>
      </c>
      <c r="AQ61" s="78" t="b">
        <v>0</v>
      </c>
      <c r="AR61" s="78" t="b">
        <v>0</v>
      </c>
      <c r="AS61" s="78" t="b">
        <v>1</v>
      </c>
      <c r="AT61" s="78"/>
      <c r="AU61" s="78">
        <v>2926</v>
      </c>
      <c r="AV61" s="83" t="s">
        <v>1910</v>
      </c>
      <c r="AW61" s="78" t="b">
        <v>1</v>
      </c>
      <c r="AX61" s="78" t="s">
        <v>2028</v>
      </c>
      <c r="AY61" s="83" t="s">
        <v>2087</v>
      </c>
      <c r="AZ61" s="78" t="s">
        <v>65</v>
      </c>
      <c r="BA61" s="78" t="str">
        <f>REPLACE(INDEX(GroupVertices[Group],MATCH(Vertices[[#This Row],[Vertex]],GroupVertices[Vertex],0)),1,1,"")</f>
        <v>5</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248</v>
      </c>
      <c r="C62" s="65"/>
      <c r="D62" s="65" t="s">
        <v>64</v>
      </c>
      <c r="E62" s="66">
        <v>162.7007295793548</v>
      </c>
      <c r="F62" s="68">
        <v>99.99688031655484</v>
      </c>
      <c r="G62" s="100" t="s">
        <v>1964</v>
      </c>
      <c r="H62" s="65"/>
      <c r="I62" s="69" t="s">
        <v>248</v>
      </c>
      <c r="J62" s="70"/>
      <c r="K62" s="70"/>
      <c r="L62" s="69" t="s">
        <v>2245</v>
      </c>
      <c r="M62" s="73">
        <v>2.039686502826197</v>
      </c>
      <c r="N62" s="74">
        <v>2577.71484375</v>
      </c>
      <c r="O62" s="74">
        <v>869.1943969726562</v>
      </c>
      <c r="P62" s="75"/>
      <c r="Q62" s="76"/>
      <c r="R62" s="76"/>
      <c r="S62" s="86"/>
      <c r="T62" s="48">
        <v>1</v>
      </c>
      <c r="U62" s="48">
        <v>1</v>
      </c>
      <c r="V62" s="49">
        <v>0</v>
      </c>
      <c r="W62" s="49">
        <v>0</v>
      </c>
      <c r="X62" s="49">
        <v>0</v>
      </c>
      <c r="Y62" s="49">
        <v>0.999997</v>
      </c>
      <c r="Z62" s="49">
        <v>0</v>
      </c>
      <c r="AA62" s="49" t="s">
        <v>3180</v>
      </c>
      <c r="AB62" s="71">
        <v>62</v>
      </c>
      <c r="AC62" s="71"/>
      <c r="AD62" s="72"/>
      <c r="AE62" s="78" t="s">
        <v>1310</v>
      </c>
      <c r="AF62" s="78">
        <v>1632</v>
      </c>
      <c r="AG62" s="78">
        <v>7447</v>
      </c>
      <c r="AH62" s="78">
        <v>103983</v>
      </c>
      <c r="AI62" s="78">
        <v>22048</v>
      </c>
      <c r="AJ62" s="78"/>
      <c r="AK62" s="78" t="s">
        <v>1465</v>
      </c>
      <c r="AL62" s="78" t="s">
        <v>1602</v>
      </c>
      <c r="AM62" s="83" t="s">
        <v>1694</v>
      </c>
      <c r="AN62" s="78"/>
      <c r="AO62" s="80">
        <v>39469.99601851852</v>
      </c>
      <c r="AP62" s="83" t="s">
        <v>1812</v>
      </c>
      <c r="AQ62" s="78" t="b">
        <v>0</v>
      </c>
      <c r="AR62" s="78" t="b">
        <v>0</v>
      </c>
      <c r="AS62" s="78" t="b">
        <v>1</v>
      </c>
      <c r="AT62" s="78" t="s">
        <v>1149</v>
      </c>
      <c r="AU62" s="78">
        <v>516</v>
      </c>
      <c r="AV62" s="83" t="s">
        <v>1920</v>
      </c>
      <c r="AW62" s="78" t="b">
        <v>0</v>
      </c>
      <c r="AX62" s="78" t="s">
        <v>2028</v>
      </c>
      <c r="AY62" s="83" t="s">
        <v>2088</v>
      </c>
      <c r="AZ62" s="78" t="s">
        <v>66</v>
      </c>
      <c r="BA62" s="78" t="str">
        <f>REPLACE(INDEX(GroupVertices[Group],MATCH(Vertices[[#This Row],[Vertex]],GroupVertices[Vertex],0)),1,1,"")</f>
        <v>1</v>
      </c>
      <c r="BB62" s="48"/>
      <c r="BC62" s="48"/>
      <c r="BD62" s="48"/>
      <c r="BE62" s="48"/>
      <c r="BF62" s="48" t="s">
        <v>575</v>
      </c>
      <c r="BG62" s="48" t="s">
        <v>560</v>
      </c>
      <c r="BH62" s="121" t="s">
        <v>2791</v>
      </c>
      <c r="BI62" s="121" t="s">
        <v>2864</v>
      </c>
      <c r="BJ62" s="121" t="s">
        <v>2912</v>
      </c>
      <c r="BK62" s="121" t="s">
        <v>2912</v>
      </c>
      <c r="BL62" s="121">
        <v>0</v>
      </c>
      <c r="BM62" s="124">
        <v>0</v>
      </c>
      <c r="BN62" s="121">
        <v>0</v>
      </c>
      <c r="BO62" s="124">
        <v>0</v>
      </c>
      <c r="BP62" s="121">
        <v>0</v>
      </c>
      <c r="BQ62" s="124">
        <v>0</v>
      </c>
      <c r="BR62" s="121">
        <v>16</v>
      </c>
      <c r="BS62" s="124">
        <v>100</v>
      </c>
      <c r="BT62" s="121">
        <v>16</v>
      </c>
      <c r="BU62" s="2"/>
      <c r="BV62" s="3"/>
      <c r="BW62" s="3"/>
      <c r="BX62" s="3"/>
      <c r="BY62" s="3"/>
    </row>
    <row r="63" spans="1:77" ht="41.45" customHeight="1">
      <c r="A63" s="64" t="s">
        <v>249</v>
      </c>
      <c r="C63" s="65"/>
      <c r="D63" s="65" t="s">
        <v>64</v>
      </c>
      <c r="E63" s="66">
        <v>162.02146243203828</v>
      </c>
      <c r="F63" s="68">
        <v>99.9999044481696</v>
      </c>
      <c r="G63" s="100" t="s">
        <v>703</v>
      </c>
      <c r="H63" s="65"/>
      <c r="I63" s="69" t="s">
        <v>249</v>
      </c>
      <c r="J63" s="70"/>
      <c r="K63" s="70"/>
      <c r="L63" s="69" t="s">
        <v>2246</v>
      </c>
      <c r="M63" s="73">
        <v>1.0318442400113343</v>
      </c>
      <c r="N63" s="74">
        <v>8819.7802734375</v>
      </c>
      <c r="O63" s="74">
        <v>3020.2861328125</v>
      </c>
      <c r="P63" s="75"/>
      <c r="Q63" s="76"/>
      <c r="R63" s="76"/>
      <c r="S63" s="86"/>
      <c r="T63" s="48">
        <v>0</v>
      </c>
      <c r="U63" s="48">
        <v>1</v>
      </c>
      <c r="V63" s="49">
        <v>0</v>
      </c>
      <c r="W63" s="49">
        <v>1</v>
      </c>
      <c r="X63" s="49">
        <v>0</v>
      </c>
      <c r="Y63" s="49">
        <v>0.701752</v>
      </c>
      <c r="Z63" s="49">
        <v>0</v>
      </c>
      <c r="AA63" s="49">
        <v>0</v>
      </c>
      <c r="AB63" s="71">
        <v>63</v>
      </c>
      <c r="AC63" s="71"/>
      <c r="AD63" s="72"/>
      <c r="AE63" s="78" t="s">
        <v>1311</v>
      </c>
      <c r="AF63" s="78">
        <v>194</v>
      </c>
      <c r="AG63" s="78">
        <v>231</v>
      </c>
      <c r="AH63" s="78">
        <v>3917</v>
      </c>
      <c r="AI63" s="78">
        <v>497</v>
      </c>
      <c r="AJ63" s="78"/>
      <c r="AK63" s="78" t="s">
        <v>1466</v>
      </c>
      <c r="AL63" s="78"/>
      <c r="AM63" s="78"/>
      <c r="AN63" s="78"/>
      <c r="AO63" s="80">
        <v>41192.42153935185</v>
      </c>
      <c r="AP63" s="78"/>
      <c r="AQ63" s="78" t="b">
        <v>1</v>
      </c>
      <c r="AR63" s="78" t="b">
        <v>0</v>
      </c>
      <c r="AS63" s="78" t="b">
        <v>1</v>
      </c>
      <c r="AT63" s="78" t="s">
        <v>1149</v>
      </c>
      <c r="AU63" s="78">
        <v>5</v>
      </c>
      <c r="AV63" s="83" t="s">
        <v>1910</v>
      </c>
      <c r="AW63" s="78" t="b">
        <v>0</v>
      </c>
      <c r="AX63" s="78" t="s">
        <v>2028</v>
      </c>
      <c r="AY63" s="83" t="s">
        <v>2089</v>
      </c>
      <c r="AZ63" s="78" t="s">
        <v>66</v>
      </c>
      <c r="BA63" s="78" t="str">
        <f>REPLACE(INDEX(GroupVertices[Group],MATCH(Vertices[[#This Row],[Vertex]],GroupVertices[Vertex],0)),1,1,"")</f>
        <v>15</v>
      </c>
      <c r="BB63" s="48"/>
      <c r="BC63" s="48"/>
      <c r="BD63" s="48"/>
      <c r="BE63" s="48"/>
      <c r="BF63" s="48" t="s">
        <v>559</v>
      </c>
      <c r="BG63" s="48" t="s">
        <v>559</v>
      </c>
      <c r="BH63" s="121" t="s">
        <v>2792</v>
      </c>
      <c r="BI63" s="121" t="s">
        <v>2792</v>
      </c>
      <c r="BJ63" s="121" t="s">
        <v>2913</v>
      </c>
      <c r="BK63" s="121" t="s">
        <v>2913</v>
      </c>
      <c r="BL63" s="121">
        <v>0</v>
      </c>
      <c r="BM63" s="124">
        <v>0</v>
      </c>
      <c r="BN63" s="121">
        <v>0</v>
      </c>
      <c r="BO63" s="124">
        <v>0</v>
      </c>
      <c r="BP63" s="121">
        <v>0</v>
      </c>
      <c r="BQ63" s="124">
        <v>0</v>
      </c>
      <c r="BR63" s="121">
        <v>22</v>
      </c>
      <c r="BS63" s="124">
        <v>100</v>
      </c>
      <c r="BT63" s="121">
        <v>22</v>
      </c>
      <c r="BU63" s="2"/>
      <c r="BV63" s="3"/>
      <c r="BW63" s="3"/>
      <c r="BX63" s="3"/>
      <c r="BY63" s="3"/>
    </row>
    <row r="64" spans="1:77" ht="41.45" customHeight="1">
      <c r="A64" s="64" t="s">
        <v>297</v>
      </c>
      <c r="C64" s="65"/>
      <c r="D64" s="65" t="s">
        <v>64</v>
      </c>
      <c r="E64" s="66">
        <v>162.39027738259068</v>
      </c>
      <c r="F64" s="68">
        <v>99.99826246539983</v>
      </c>
      <c r="G64" s="100" t="s">
        <v>1965</v>
      </c>
      <c r="H64" s="65"/>
      <c r="I64" s="69" t="s">
        <v>297</v>
      </c>
      <c r="J64" s="70"/>
      <c r="K64" s="70"/>
      <c r="L64" s="69" t="s">
        <v>2247</v>
      </c>
      <c r="M64" s="73">
        <v>1.5790623644166324</v>
      </c>
      <c r="N64" s="74">
        <v>8819.7802734375</v>
      </c>
      <c r="O64" s="74">
        <v>2355.646728515625</v>
      </c>
      <c r="P64" s="75"/>
      <c r="Q64" s="76"/>
      <c r="R64" s="76"/>
      <c r="S64" s="86"/>
      <c r="T64" s="48">
        <v>2</v>
      </c>
      <c r="U64" s="48">
        <v>1</v>
      </c>
      <c r="V64" s="49">
        <v>0</v>
      </c>
      <c r="W64" s="49">
        <v>1</v>
      </c>
      <c r="X64" s="49">
        <v>0</v>
      </c>
      <c r="Y64" s="49">
        <v>1.298241</v>
      </c>
      <c r="Z64" s="49">
        <v>0</v>
      </c>
      <c r="AA64" s="49">
        <v>0</v>
      </c>
      <c r="AB64" s="71">
        <v>64</v>
      </c>
      <c r="AC64" s="71"/>
      <c r="AD64" s="72"/>
      <c r="AE64" s="78" t="s">
        <v>1312</v>
      </c>
      <c r="AF64" s="78">
        <v>1089</v>
      </c>
      <c r="AG64" s="78">
        <v>4149</v>
      </c>
      <c r="AH64" s="78">
        <v>5449</v>
      </c>
      <c r="AI64" s="78">
        <v>3650</v>
      </c>
      <c r="AJ64" s="78"/>
      <c r="AK64" s="78" t="s">
        <v>1467</v>
      </c>
      <c r="AL64" s="78" t="s">
        <v>1603</v>
      </c>
      <c r="AM64" s="83" t="s">
        <v>1695</v>
      </c>
      <c r="AN64" s="78"/>
      <c r="AO64" s="80">
        <v>39877.11181712963</v>
      </c>
      <c r="AP64" s="83" t="s">
        <v>1813</v>
      </c>
      <c r="AQ64" s="78" t="b">
        <v>0</v>
      </c>
      <c r="AR64" s="78" t="b">
        <v>0</v>
      </c>
      <c r="AS64" s="78" t="b">
        <v>1</v>
      </c>
      <c r="AT64" s="78" t="s">
        <v>1149</v>
      </c>
      <c r="AU64" s="78">
        <v>77</v>
      </c>
      <c r="AV64" s="83" t="s">
        <v>1919</v>
      </c>
      <c r="AW64" s="78" t="b">
        <v>0</v>
      </c>
      <c r="AX64" s="78" t="s">
        <v>2028</v>
      </c>
      <c r="AY64" s="83" t="s">
        <v>2090</v>
      </c>
      <c r="AZ64" s="78" t="s">
        <v>66</v>
      </c>
      <c r="BA64" s="78" t="str">
        <f>REPLACE(INDEX(GroupVertices[Group],MATCH(Vertices[[#This Row],[Vertex]],GroupVertices[Vertex],0)),1,1,"")</f>
        <v>15</v>
      </c>
      <c r="BB64" s="48"/>
      <c r="BC64" s="48"/>
      <c r="BD64" s="48"/>
      <c r="BE64" s="48"/>
      <c r="BF64" s="48" t="s">
        <v>559</v>
      </c>
      <c r="BG64" s="48" t="s">
        <v>559</v>
      </c>
      <c r="BH64" s="121" t="s">
        <v>2793</v>
      </c>
      <c r="BI64" s="121" t="s">
        <v>2793</v>
      </c>
      <c r="BJ64" s="121" t="s">
        <v>2914</v>
      </c>
      <c r="BK64" s="121" t="s">
        <v>2914</v>
      </c>
      <c r="BL64" s="121">
        <v>1</v>
      </c>
      <c r="BM64" s="124">
        <v>2.7027027027027026</v>
      </c>
      <c r="BN64" s="121">
        <v>0</v>
      </c>
      <c r="BO64" s="124">
        <v>0</v>
      </c>
      <c r="BP64" s="121">
        <v>0</v>
      </c>
      <c r="BQ64" s="124">
        <v>0</v>
      </c>
      <c r="BR64" s="121">
        <v>36</v>
      </c>
      <c r="BS64" s="124">
        <v>97.29729729729729</v>
      </c>
      <c r="BT64" s="121">
        <v>37</v>
      </c>
      <c r="BU64" s="2"/>
      <c r="BV64" s="3"/>
      <c r="BW64" s="3"/>
      <c r="BX64" s="3"/>
      <c r="BY64" s="3"/>
    </row>
    <row r="65" spans="1:77" ht="41.45" customHeight="1">
      <c r="A65" s="64" t="s">
        <v>250</v>
      </c>
      <c r="C65" s="65"/>
      <c r="D65" s="65" t="s">
        <v>64</v>
      </c>
      <c r="E65" s="66">
        <v>162.28964869904283</v>
      </c>
      <c r="F65" s="68">
        <v>99.99871046937658</v>
      </c>
      <c r="G65" s="100" t="s">
        <v>704</v>
      </c>
      <c r="H65" s="65"/>
      <c r="I65" s="69" t="s">
        <v>250</v>
      </c>
      <c r="J65" s="70"/>
      <c r="K65" s="70"/>
      <c r="L65" s="69" t="s">
        <v>2248</v>
      </c>
      <c r="M65" s="73">
        <v>1.4297575724336657</v>
      </c>
      <c r="N65" s="74">
        <v>2048.203125</v>
      </c>
      <c r="O65" s="74">
        <v>1901.7708740234375</v>
      </c>
      <c r="P65" s="75"/>
      <c r="Q65" s="76"/>
      <c r="R65" s="76"/>
      <c r="S65" s="86"/>
      <c r="T65" s="48">
        <v>1</v>
      </c>
      <c r="U65" s="48">
        <v>1</v>
      </c>
      <c r="V65" s="49">
        <v>0</v>
      </c>
      <c r="W65" s="49">
        <v>0</v>
      </c>
      <c r="X65" s="49">
        <v>0</v>
      </c>
      <c r="Y65" s="49">
        <v>0.999997</v>
      </c>
      <c r="Z65" s="49">
        <v>0</v>
      </c>
      <c r="AA65" s="49" t="s">
        <v>3180</v>
      </c>
      <c r="AB65" s="71">
        <v>65</v>
      </c>
      <c r="AC65" s="71"/>
      <c r="AD65" s="72"/>
      <c r="AE65" s="78" t="s">
        <v>1313</v>
      </c>
      <c r="AF65" s="78">
        <v>1000</v>
      </c>
      <c r="AG65" s="78">
        <v>3080</v>
      </c>
      <c r="AH65" s="78">
        <v>9925</v>
      </c>
      <c r="AI65" s="78">
        <v>10592</v>
      </c>
      <c r="AJ65" s="78"/>
      <c r="AK65" s="78" t="s">
        <v>1468</v>
      </c>
      <c r="AL65" s="78" t="s">
        <v>1604</v>
      </c>
      <c r="AM65" s="78"/>
      <c r="AN65" s="78"/>
      <c r="AO65" s="80">
        <v>41342.342939814815</v>
      </c>
      <c r="AP65" s="83" t="s">
        <v>1814</v>
      </c>
      <c r="AQ65" s="78" t="b">
        <v>0</v>
      </c>
      <c r="AR65" s="78" t="b">
        <v>0</v>
      </c>
      <c r="AS65" s="78" t="b">
        <v>1</v>
      </c>
      <c r="AT65" s="78" t="s">
        <v>1149</v>
      </c>
      <c r="AU65" s="78">
        <v>78</v>
      </c>
      <c r="AV65" s="83" t="s">
        <v>1910</v>
      </c>
      <c r="AW65" s="78" t="b">
        <v>0</v>
      </c>
      <c r="AX65" s="78" t="s">
        <v>2028</v>
      </c>
      <c r="AY65" s="83" t="s">
        <v>2091</v>
      </c>
      <c r="AZ65" s="78" t="s">
        <v>66</v>
      </c>
      <c r="BA65" s="78" t="str">
        <f>REPLACE(INDEX(GroupVertices[Group],MATCH(Vertices[[#This Row],[Vertex]],GroupVertices[Vertex],0)),1,1,"")</f>
        <v>1</v>
      </c>
      <c r="BB65" s="48"/>
      <c r="BC65" s="48"/>
      <c r="BD65" s="48"/>
      <c r="BE65" s="48"/>
      <c r="BF65" s="48" t="s">
        <v>559</v>
      </c>
      <c r="BG65" s="48" t="s">
        <v>559</v>
      </c>
      <c r="BH65" s="121" t="s">
        <v>2794</v>
      </c>
      <c r="BI65" s="121" t="s">
        <v>2794</v>
      </c>
      <c r="BJ65" s="121" t="s">
        <v>2915</v>
      </c>
      <c r="BK65" s="121" t="s">
        <v>2915</v>
      </c>
      <c r="BL65" s="121">
        <v>1</v>
      </c>
      <c r="BM65" s="124">
        <v>5</v>
      </c>
      <c r="BN65" s="121">
        <v>1</v>
      </c>
      <c r="BO65" s="124">
        <v>5</v>
      </c>
      <c r="BP65" s="121">
        <v>0</v>
      </c>
      <c r="BQ65" s="124">
        <v>0</v>
      </c>
      <c r="BR65" s="121">
        <v>18</v>
      </c>
      <c r="BS65" s="124">
        <v>90</v>
      </c>
      <c r="BT65" s="121">
        <v>20</v>
      </c>
      <c r="BU65" s="2"/>
      <c r="BV65" s="3"/>
      <c r="BW65" s="3"/>
      <c r="BX65" s="3"/>
      <c r="BY65" s="3"/>
    </row>
    <row r="66" spans="1:77" ht="41.45" customHeight="1">
      <c r="A66" s="64" t="s">
        <v>251</v>
      </c>
      <c r="C66" s="65"/>
      <c r="D66" s="65" t="s">
        <v>64</v>
      </c>
      <c r="E66" s="66">
        <v>162.70609518736435</v>
      </c>
      <c r="F66" s="68">
        <v>99.99685642859723</v>
      </c>
      <c r="G66" s="100" t="s">
        <v>1966</v>
      </c>
      <c r="H66" s="65"/>
      <c r="I66" s="69" t="s">
        <v>251</v>
      </c>
      <c r="J66" s="70"/>
      <c r="K66" s="70"/>
      <c r="L66" s="69" t="s">
        <v>2249</v>
      </c>
      <c r="M66" s="73">
        <v>2.0476475628290305</v>
      </c>
      <c r="N66" s="74">
        <v>4931.7099609375</v>
      </c>
      <c r="O66" s="74">
        <v>4823.046875</v>
      </c>
      <c r="P66" s="75"/>
      <c r="Q66" s="76"/>
      <c r="R66" s="76"/>
      <c r="S66" s="86"/>
      <c r="T66" s="48">
        <v>0</v>
      </c>
      <c r="U66" s="48">
        <v>1</v>
      </c>
      <c r="V66" s="49">
        <v>0</v>
      </c>
      <c r="W66" s="49">
        <v>0.003861</v>
      </c>
      <c r="X66" s="49">
        <v>0.003576</v>
      </c>
      <c r="Y66" s="49">
        <v>0.393106</v>
      </c>
      <c r="Z66" s="49">
        <v>0</v>
      </c>
      <c r="AA66" s="49">
        <v>0</v>
      </c>
      <c r="AB66" s="71">
        <v>66</v>
      </c>
      <c r="AC66" s="71"/>
      <c r="AD66" s="72"/>
      <c r="AE66" s="78" t="s">
        <v>1314</v>
      </c>
      <c r="AF66" s="78">
        <v>3102</v>
      </c>
      <c r="AG66" s="78">
        <v>7504</v>
      </c>
      <c r="AH66" s="78">
        <v>18426</v>
      </c>
      <c r="AI66" s="78">
        <v>2784</v>
      </c>
      <c r="AJ66" s="78"/>
      <c r="AK66" s="78" t="s">
        <v>1469</v>
      </c>
      <c r="AL66" s="78" t="s">
        <v>1605</v>
      </c>
      <c r="AM66" s="83" t="s">
        <v>1696</v>
      </c>
      <c r="AN66" s="78"/>
      <c r="AO66" s="80">
        <v>39912.67070601852</v>
      </c>
      <c r="AP66" s="83" t="s">
        <v>1815</v>
      </c>
      <c r="AQ66" s="78" t="b">
        <v>0</v>
      </c>
      <c r="AR66" s="78" t="b">
        <v>0</v>
      </c>
      <c r="AS66" s="78" t="b">
        <v>1</v>
      </c>
      <c r="AT66" s="78" t="s">
        <v>1149</v>
      </c>
      <c r="AU66" s="78">
        <v>536</v>
      </c>
      <c r="AV66" s="83" t="s">
        <v>1916</v>
      </c>
      <c r="AW66" s="78" t="b">
        <v>1</v>
      </c>
      <c r="AX66" s="78" t="s">
        <v>2028</v>
      </c>
      <c r="AY66" s="83" t="s">
        <v>2092</v>
      </c>
      <c r="AZ66" s="78" t="s">
        <v>66</v>
      </c>
      <c r="BA66" s="78" t="str">
        <f>REPLACE(INDEX(GroupVertices[Group],MATCH(Vertices[[#This Row],[Vertex]],GroupVertices[Vertex],0)),1,1,"")</f>
        <v>2</v>
      </c>
      <c r="BB66" s="48"/>
      <c r="BC66" s="48"/>
      <c r="BD66" s="48"/>
      <c r="BE66" s="48"/>
      <c r="BF66" s="48" t="s">
        <v>559</v>
      </c>
      <c r="BG66" s="48" t="s">
        <v>559</v>
      </c>
      <c r="BH66" s="121" t="s">
        <v>2795</v>
      </c>
      <c r="BI66" s="121" t="s">
        <v>2795</v>
      </c>
      <c r="BJ66" s="121" t="s">
        <v>2916</v>
      </c>
      <c r="BK66" s="121" t="s">
        <v>2916</v>
      </c>
      <c r="BL66" s="121">
        <v>1</v>
      </c>
      <c r="BM66" s="124">
        <v>20</v>
      </c>
      <c r="BN66" s="121">
        <v>0</v>
      </c>
      <c r="BO66" s="124">
        <v>0</v>
      </c>
      <c r="BP66" s="121">
        <v>0</v>
      </c>
      <c r="BQ66" s="124">
        <v>0</v>
      </c>
      <c r="BR66" s="121">
        <v>4</v>
      </c>
      <c r="BS66" s="124">
        <v>80</v>
      </c>
      <c r="BT66" s="121">
        <v>5</v>
      </c>
      <c r="BU66" s="2"/>
      <c r="BV66" s="3"/>
      <c r="BW66" s="3"/>
      <c r="BX66" s="3"/>
      <c r="BY66" s="3"/>
    </row>
    <row r="67" spans="1:77" ht="41.45" customHeight="1">
      <c r="A67" s="64" t="s">
        <v>252</v>
      </c>
      <c r="C67" s="65"/>
      <c r="D67" s="65" t="s">
        <v>64</v>
      </c>
      <c r="E67" s="66">
        <v>162.23599261894714</v>
      </c>
      <c r="F67" s="68">
        <v>99.99894934895258</v>
      </c>
      <c r="G67" s="100" t="s">
        <v>1967</v>
      </c>
      <c r="H67" s="65"/>
      <c r="I67" s="69" t="s">
        <v>252</v>
      </c>
      <c r="J67" s="70"/>
      <c r="K67" s="70"/>
      <c r="L67" s="69" t="s">
        <v>2250</v>
      </c>
      <c r="M67" s="73">
        <v>1.3501469724053299</v>
      </c>
      <c r="N67" s="74">
        <v>3107.226806640625</v>
      </c>
      <c r="O67" s="74">
        <v>2934.347412109375</v>
      </c>
      <c r="P67" s="75"/>
      <c r="Q67" s="76"/>
      <c r="R67" s="76"/>
      <c r="S67" s="86"/>
      <c r="T67" s="48">
        <v>1</v>
      </c>
      <c r="U67" s="48">
        <v>1</v>
      </c>
      <c r="V67" s="49">
        <v>0</v>
      </c>
      <c r="W67" s="49">
        <v>0</v>
      </c>
      <c r="X67" s="49">
        <v>0</v>
      </c>
      <c r="Y67" s="49">
        <v>0.999997</v>
      </c>
      <c r="Z67" s="49">
        <v>0</v>
      </c>
      <c r="AA67" s="49" t="s">
        <v>3180</v>
      </c>
      <c r="AB67" s="71">
        <v>67</v>
      </c>
      <c r="AC67" s="71"/>
      <c r="AD67" s="72"/>
      <c r="AE67" s="78" t="s">
        <v>1315</v>
      </c>
      <c r="AF67" s="78">
        <v>1674</v>
      </c>
      <c r="AG67" s="78">
        <v>2510</v>
      </c>
      <c r="AH67" s="78">
        <v>15053</v>
      </c>
      <c r="AI67" s="78">
        <v>30517</v>
      </c>
      <c r="AJ67" s="78"/>
      <c r="AK67" s="78" t="s">
        <v>1470</v>
      </c>
      <c r="AL67" s="78" t="s">
        <v>1606</v>
      </c>
      <c r="AM67" s="78"/>
      <c r="AN67" s="78"/>
      <c r="AO67" s="80">
        <v>40203.207337962966</v>
      </c>
      <c r="AP67" s="83" t="s">
        <v>1816</v>
      </c>
      <c r="AQ67" s="78" t="b">
        <v>0</v>
      </c>
      <c r="AR67" s="78" t="b">
        <v>0</v>
      </c>
      <c r="AS67" s="78" t="b">
        <v>1</v>
      </c>
      <c r="AT67" s="78" t="s">
        <v>1149</v>
      </c>
      <c r="AU67" s="78">
        <v>54</v>
      </c>
      <c r="AV67" s="83" t="s">
        <v>1923</v>
      </c>
      <c r="AW67" s="78" t="b">
        <v>0</v>
      </c>
      <c r="AX67" s="78" t="s">
        <v>2028</v>
      </c>
      <c r="AY67" s="83" t="s">
        <v>2093</v>
      </c>
      <c r="AZ67" s="78" t="s">
        <v>66</v>
      </c>
      <c r="BA67" s="78" t="str">
        <f>REPLACE(INDEX(GroupVertices[Group],MATCH(Vertices[[#This Row],[Vertex]],GroupVertices[Vertex],0)),1,1,"")</f>
        <v>1</v>
      </c>
      <c r="BB67" s="48"/>
      <c r="BC67" s="48"/>
      <c r="BD67" s="48"/>
      <c r="BE67" s="48"/>
      <c r="BF67" s="48" t="s">
        <v>559</v>
      </c>
      <c r="BG67" s="48" t="s">
        <v>559</v>
      </c>
      <c r="BH67" s="121" t="s">
        <v>2796</v>
      </c>
      <c r="BI67" s="121" t="s">
        <v>2796</v>
      </c>
      <c r="BJ67" s="121" t="s">
        <v>2917</v>
      </c>
      <c r="BK67" s="121" t="s">
        <v>2917</v>
      </c>
      <c r="BL67" s="121">
        <v>0</v>
      </c>
      <c r="BM67" s="124">
        <v>0</v>
      </c>
      <c r="BN67" s="121">
        <v>0</v>
      </c>
      <c r="BO67" s="124">
        <v>0</v>
      </c>
      <c r="BP67" s="121">
        <v>0</v>
      </c>
      <c r="BQ67" s="124">
        <v>0</v>
      </c>
      <c r="BR67" s="121">
        <v>3</v>
      </c>
      <c r="BS67" s="124">
        <v>100</v>
      </c>
      <c r="BT67" s="121">
        <v>3</v>
      </c>
      <c r="BU67" s="2"/>
      <c r="BV67" s="3"/>
      <c r="BW67" s="3"/>
      <c r="BX67" s="3"/>
      <c r="BY67" s="3"/>
    </row>
    <row r="68" spans="1:77" ht="41.45" customHeight="1">
      <c r="A68" s="64" t="s">
        <v>253</v>
      </c>
      <c r="C68" s="65"/>
      <c r="D68" s="65" t="s">
        <v>64</v>
      </c>
      <c r="E68" s="66">
        <v>162.1596503716531</v>
      </c>
      <c r="F68" s="68">
        <v>99.99928922848966</v>
      </c>
      <c r="G68" s="100" t="s">
        <v>1968</v>
      </c>
      <c r="H68" s="65"/>
      <c r="I68" s="69" t="s">
        <v>253</v>
      </c>
      <c r="J68" s="70"/>
      <c r="K68" s="70"/>
      <c r="L68" s="69" t="s">
        <v>2251</v>
      </c>
      <c r="M68" s="73">
        <v>1.2368764520141362</v>
      </c>
      <c r="N68" s="74">
        <v>7699.03515625</v>
      </c>
      <c r="O68" s="74">
        <v>735.2205810546875</v>
      </c>
      <c r="P68" s="75"/>
      <c r="Q68" s="76"/>
      <c r="R68" s="76"/>
      <c r="S68" s="86"/>
      <c r="T68" s="48">
        <v>0</v>
      </c>
      <c r="U68" s="48">
        <v>1</v>
      </c>
      <c r="V68" s="49">
        <v>0</v>
      </c>
      <c r="W68" s="49">
        <v>1</v>
      </c>
      <c r="X68" s="49">
        <v>0</v>
      </c>
      <c r="Y68" s="49">
        <v>0.701752</v>
      </c>
      <c r="Z68" s="49">
        <v>0</v>
      </c>
      <c r="AA68" s="49">
        <v>0</v>
      </c>
      <c r="AB68" s="71">
        <v>68</v>
      </c>
      <c r="AC68" s="71"/>
      <c r="AD68" s="72"/>
      <c r="AE68" s="78" t="s">
        <v>1316</v>
      </c>
      <c r="AF68" s="78">
        <v>2722</v>
      </c>
      <c r="AG68" s="78">
        <v>1699</v>
      </c>
      <c r="AH68" s="78">
        <v>165975</v>
      </c>
      <c r="AI68" s="78">
        <v>177482</v>
      </c>
      <c r="AJ68" s="78"/>
      <c r="AK68" s="78" t="s">
        <v>1471</v>
      </c>
      <c r="AL68" s="78" t="s">
        <v>1607</v>
      </c>
      <c r="AM68" s="78"/>
      <c r="AN68" s="78"/>
      <c r="AO68" s="80">
        <v>40538.684895833336</v>
      </c>
      <c r="AP68" s="78"/>
      <c r="AQ68" s="78" t="b">
        <v>1</v>
      </c>
      <c r="AR68" s="78" t="b">
        <v>0</v>
      </c>
      <c r="AS68" s="78" t="b">
        <v>1</v>
      </c>
      <c r="AT68" s="78" t="s">
        <v>1149</v>
      </c>
      <c r="AU68" s="78">
        <v>88</v>
      </c>
      <c r="AV68" s="83" t="s">
        <v>1910</v>
      </c>
      <c r="AW68" s="78" t="b">
        <v>0</v>
      </c>
      <c r="AX68" s="78" t="s">
        <v>2028</v>
      </c>
      <c r="AY68" s="83" t="s">
        <v>2094</v>
      </c>
      <c r="AZ68" s="78" t="s">
        <v>66</v>
      </c>
      <c r="BA68" s="78" t="str">
        <f>REPLACE(INDEX(GroupVertices[Group],MATCH(Vertices[[#This Row],[Vertex]],GroupVertices[Vertex],0)),1,1,"")</f>
        <v>14</v>
      </c>
      <c r="BB68" s="48"/>
      <c r="BC68" s="48"/>
      <c r="BD68" s="48"/>
      <c r="BE68" s="48"/>
      <c r="BF68" s="48" t="s">
        <v>559</v>
      </c>
      <c r="BG68" s="48" t="s">
        <v>559</v>
      </c>
      <c r="BH68" s="121" t="s">
        <v>2797</v>
      </c>
      <c r="BI68" s="121" t="s">
        <v>2797</v>
      </c>
      <c r="BJ68" s="121" t="s">
        <v>2918</v>
      </c>
      <c r="BK68" s="121" t="s">
        <v>2918</v>
      </c>
      <c r="BL68" s="121">
        <v>0</v>
      </c>
      <c r="BM68" s="124">
        <v>0</v>
      </c>
      <c r="BN68" s="121">
        <v>0</v>
      </c>
      <c r="BO68" s="124">
        <v>0</v>
      </c>
      <c r="BP68" s="121">
        <v>0</v>
      </c>
      <c r="BQ68" s="124">
        <v>0</v>
      </c>
      <c r="BR68" s="121">
        <v>14</v>
      </c>
      <c r="BS68" s="124">
        <v>100</v>
      </c>
      <c r="BT68" s="121">
        <v>14</v>
      </c>
      <c r="BU68" s="2"/>
      <c r="BV68" s="3"/>
      <c r="BW68" s="3"/>
      <c r="BX68" s="3"/>
      <c r="BY68" s="3"/>
    </row>
    <row r="69" spans="1:77" ht="41.45" customHeight="1">
      <c r="A69" s="64" t="s">
        <v>292</v>
      </c>
      <c r="C69" s="65"/>
      <c r="D69" s="65" t="s">
        <v>64</v>
      </c>
      <c r="E69" s="66">
        <v>162.21340058522264</v>
      </c>
      <c r="F69" s="68">
        <v>99.99904992982668</v>
      </c>
      <c r="G69" s="100" t="s">
        <v>1969</v>
      </c>
      <c r="H69" s="65"/>
      <c r="I69" s="69" t="s">
        <v>292</v>
      </c>
      <c r="J69" s="70"/>
      <c r="K69" s="70"/>
      <c r="L69" s="69" t="s">
        <v>2252</v>
      </c>
      <c r="M69" s="73">
        <v>1.31662671976182</v>
      </c>
      <c r="N69" s="74">
        <v>8140.83642578125</v>
      </c>
      <c r="O69" s="74">
        <v>735.2205810546875</v>
      </c>
      <c r="P69" s="75"/>
      <c r="Q69" s="76"/>
      <c r="R69" s="76"/>
      <c r="S69" s="86"/>
      <c r="T69" s="48">
        <v>2</v>
      </c>
      <c r="U69" s="48">
        <v>1</v>
      </c>
      <c r="V69" s="49">
        <v>0</v>
      </c>
      <c r="W69" s="49">
        <v>1</v>
      </c>
      <c r="X69" s="49">
        <v>0</v>
      </c>
      <c r="Y69" s="49">
        <v>1.298241</v>
      </c>
      <c r="Z69" s="49">
        <v>0</v>
      </c>
      <c r="AA69" s="49">
        <v>0</v>
      </c>
      <c r="AB69" s="71">
        <v>69</v>
      </c>
      <c r="AC69" s="71"/>
      <c r="AD69" s="72"/>
      <c r="AE69" s="78" t="s">
        <v>1317</v>
      </c>
      <c r="AF69" s="78">
        <v>932</v>
      </c>
      <c r="AG69" s="78">
        <v>2270</v>
      </c>
      <c r="AH69" s="78">
        <v>4373</v>
      </c>
      <c r="AI69" s="78">
        <v>14173</v>
      </c>
      <c r="AJ69" s="78"/>
      <c r="AK69" s="78" t="s">
        <v>1472</v>
      </c>
      <c r="AL69" s="78" t="s">
        <v>1608</v>
      </c>
      <c r="AM69" s="78"/>
      <c r="AN69" s="78"/>
      <c r="AO69" s="80">
        <v>42160.89708333334</v>
      </c>
      <c r="AP69" s="83" t="s">
        <v>1817</v>
      </c>
      <c r="AQ69" s="78" t="b">
        <v>0</v>
      </c>
      <c r="AR69" s="78" t="b">
        <v>0</v>
      </c>
      <c r="AS69" s="78" t="b">
        <v>0</v>
      </c>
      <c r="AT69" s="78" t="s">
        <v>1149</v>
      </c>
      <c r="AU69" s="78">
        <v>67</v>
      </c>
      <c r="AV69" s="83" t="s">
        <v>1910</v>
      </c>
      <c r="AW69" s="78" t="b">
        <v>0</v>
      </c>
      <c r="AX69" s="78" t="s">
        <v>2028</v>
      </c>
      <c r="AY69" s="83" t="s">
        <v>2095</v>
      </c>
      <c r="AZ69" s="78" t="s">
        <v>66</v>
      </c>
      <c r="BA69" s="78" t="str">
        <f>REPLACE(INDEX(GroupVertices[Group],MATCH(Vertices[[#This Row],[Vertex]],GroupVertices[Vertex],0)),1,1,"")</f>
        <v>14</v>
      </c>
      <c r="BB69" s="48"/>
      <c r="BC69" s="48"/>
      <c r="BD69" s="48"/>
      <c r="BE69" s="48"/>
      <c r="BF69" s="48" t="s">
        <v>559</v>
      </c>
      <c r="BG69" s="48" t="s">
        <v>559</v>
      </c>
      <c r="BH69" s="121" t="s">
        <v>2798</v>
      </c>
      <c r="BI69" s="121" t="s">
        <v>2798</v>
      </c>
      <c r="BJ69" s="121" t="s">
        <v>2672</v>
      </c>
      <c r="BK69" s="121" t="s">
        <v>2672</v>
      </c>
      <c r="BL69" s="121">
        <v>0</v>
      </c>
      <c r="BM69" s="124">
        <v>0</v>
      </c>
      <c r="BN69" s="121">
        <v>0</v>
      </c>
      <c r="BO69" s="124">
        <v>0</v>
      </c>
      <c r="BP69" s="121">
        <v>0</v>
      </c>
      <c r="BQ69" s="124">
        <v>0</v>
      </c>
      <c r="BR69" s="121">
        <v>13</v>
      </c>
      <c r="BS69" s="124">
        <v>100</v>
      </c>
      <c r="BT69" s="121">
        <v>13</v>
      </c>
      <c r="BU69" s="2"/>
      <c r="BV69" s="3"/>
      <c r="BW69" s="3"/>
      <c r="BX69" s="3"/>
      <c r="BY69" s="3"/>
    </row>
    <row r="70" spans="1:77" ht="41.45" customHeight="1">
      <c r="A70" s="64" t="s">
        <v>254</v>
      </c>
      <c r="C70" s="65"/>
      <c r="D70" s="65" t="s">
        <v>64</v>
      </c>
      <c r="E70" s="66">
        <v>162.1124895012532</v>
      </c>
      <c r="F70" s="68">
        <v>99.99949919106434</v>
      </c>
      <c r="G70" s="100" t="s">
        <v>705</v>
      </c>
      <c r="H70" s="65"/>
      <c r="I70" s="69" t="s">
        <v>254</v>
      </c>
      <c r="J70" s="70"/>
      <c r="K70" s="70"/>
      <c r="L70" s="69" t="s">
        <v>2253</v>
      </c>
      <c r="M70" s="73">
        <v>1.1669029246208094</v>
      </c>
      <c r="N70" s="74">
        <v>2048.203125</v>
      </c>
      <c r="O70" s="74">
        <v>4999.5</v>
      </c>
      <c r="P70" s="75"/>
      <c r="Q70" s="76"/>
      <c r="R70" s="76"/>
      <c r="S70" s="86"/>
      <c r="T70" s="48">
        <v>1</v>
      </c>
      <c r="U70" s="48">
        <v>1</v>
      </c>
      <c r="V70" s="49">
        <v>0</v>
      </c>
      <c r="W70" s="49">
        <v>0</v>
      </c>
      <c r="X70" s="49">
        <v>0</v>
      </c>
      <c r="Y70" s="49">
        <v>0.999997</v>
      </c>
      <c r="Z70" s="49">
        <v>0</v>
      </c>
      <c r="AA70" s="49" t="s">
        <v>3180</v>
      </c>
      <c r="AB70" s="71">
        <v>70</v>
      </c>
      <c r="AC70" s="71"/>
      <c r="AD70" s="72"/>
      <c r="AE70" s="78" t="s">
        <v>1318</v>
      </c>
      <c r="AF70" s="78">
        <v>990</v>
      </c>
      <c r="AG70" s="78">
        <v>1198</v>
      </c>
      <c r="AH70" s="78">
        <v>13669</v>
      </c>
      <c r="AI70" s="78">
        <v>18980</v>
      </c>
      <c r="AJ70" s="78"/>
      <c r="AK70" s="78" t="s">
        <v>1473</v>
      </c>
      <c r="AL70" s="78" t="s">
        <v>1609</v>
      </c>
      <c r="AM70" s="83" t="s">
        <v>1697</v>
      </c>
      <c r="AN70" s="78"/>
      <c r="AO70" s="80">
        <v>40184.181979166664</v>
      </c>
      <c r="AP70" s="83" t="s">
        <v>1818</v>
      </c>
      <c r="AQ70" s="78" t="b">
        <v>0</v>
      </c>
      <c r="AR70" s="78" t="b">
        <v>0</v>
      </c>
      <c r="AS70" s="78" t="b">
        <v>1</v>
      </c>
      <c r="AT70" s="78" t="s">
        <v>1149</v>
      </c>
      <c r="AU70" s="78">
        <v>21</v>
      </c>
      <c r="AV70" s="83" t="s">
        <v>1915</v>
      </c>
      <c r="AW70" s="78" t="b">
        <v>0</v>
      </c>
      <c r="AX70" s="78" t="s">
        <v>2028</v>
      </c>
      <c r="AY70" s="83" t="s">
        <v>2096</v>
      </c>
      <c r="AZ70" s="78" t="s">
        <v>66</v>
      </c>
      <c r="BA70" s="78" t="str">
        <f>REPLACE(INDEX(GroupVertices[Group],MATCH(Vertices[[#This Row],[Vertex]],GroupVertices[Vertex],0)),1,1,"")</f>
        <v>1</v>
      </c>
      <c r="BB70" s="48"/>
      <c r="BC70" s="48"/>
      <c r="BD70" s="48"/>
      <c r="BE70" s="48"/>
      <c r="BF70" s="48" t="s">
        <v>563</v>
      </c>
      <c r="BG70" s="48" t="s">
        <v>576</v>
      </c>
      <c r="BH70" s="121" t="s">
        <v>2799</v>
      </c>
      <c r="BI70" s="121" t="s">
        <v>2799</v>
      </c>
      <c r="BJ70" s="121" t="s">
        <v>2919</v>
      </c>
      <c r="BK70" s="121" t="s">
        <v>2919</v>
      </c>
      <c r="BL70" s="121">
        <v>3</v>
      </c>
      <c r="BM70" s="124">
        <v>7.5</v>
      </c>
      <c r="BN70" s="121">
        <v>0</v>
      </c>
      <c r="BO70" s="124">
        <v>0</v>
      </c>
      <c r="BP70" s="121">
        <v>0</v>
      </c>
      <c r="BQ70" s="124">
        <v>0</v>
      </c>
      <c r="BR70" s="121">
        <v>37</v>
      </c>
      <c r="BS70" s="124">
        <v>92.5</v>
      </c>
      <c r="BT70" s="121">
        <v>40</v>
      </c>
      <c r="BU70" s="2"/>
      <c r="BV70" s="3"/>
      <c r="BW70" s="3"/>
      <c r="BX70" s="3"/>
      <c r="BY70" s="3"/>
    </row>
    <row r="71" spans="1:77" ht="41.45" customHeight="1">
      <c r="A71" s="64" t="s">
        <v>255</v>
      </c>
      <c r="C71" s="65"/>
      <c r="D71" s="65" t="s">
        <v>64</v>
      </c>
      <c r="E71" s="66">
        <v>162.082084389199</v>
      </c>
      <c r="F71" s="68">
        <v>99.99963455615742</v>
      </c>
      <c r="G71" s="100" t="s">
        <v>1970</v>
      </c>
      <c r="H71" s="65"/>
      <c r="I71" s="69" t="s">
        <v>255</v>
      </c>
      <c r="J71" s="70"/>
      <c r="K71" s="70"/>
      <c r="L71" s="69" t="s">
        <v>2254</v>
      </c>
      <c r="M71" s="73">
        <v>1.121790251271419</v>
      </c>
      <c r="N71" s="74">
        <v>1518.6915283203125</v>
      </c>
      <c r="O71" s="74">
        <v>6032.07666015625</v>
      </c>
      <c r="P71" s="75"/>
      <c r="Q71" s="76"/>
      <c r="R71" s="76"/>
      <c r="S71" s="86"/>
      <c r="T71" s="48">
        <v>1</v>
      </c>
      <c r="U71" s="48">
        <v>1</v>
      </c>
      <c r="V71" s="49">
        <v>0</v>
      </c>
      <c r="W71" s="49">
        <v>0</v>
      </c>
      <c r="X71" s="49">
        <v>0</v>
      </c>
      <c r="Y71" s="49">
        <v>0.999997</v>
      </c>
      <c r="Z71" s="49">
        <v>0</v>
      </c>
      <c r="AA71" s="49" t="s">
        <v>3180</v>
      </c>
      <c r="AB71" s="71">
        <v>71</v>
      </c>
      <c r="AC71" s="71"/>
      <c r="AD71" s="72"/>
      <c r="AE71" s="78" t="s">
        <v>1319</v>
      </c>
      <c r="AF71" s="78">
        <v>613</v>
      </c>
      <c r="AG71" s="78">
        <v>875</v>
      </c>
      <c r="AH71" s="78">
        <v>10332</v>
      </c>
      <c r="AI71" s="78">
        <v>3129</v>
      </c>
      <c r="AJ71" s="78"/>
      <c r="AK71" s="78" t="s">
        <v>1474</v>
      </c>
      <c r="AL71" s="78" t="s">
        <v>1610</v>
      </c>
      <c r="AM71" s="78"/>
      <c r="AN71" s="78"/>
      <c r="AO71" s="80">
        <v>41514.92423611111</v>
      </c>
      <c r="AP71" s="83" t="s">
        <v>1819</v>
      </c>
      <c r="AQ71" s="78" t="b">
        <v>0</v>
      </c>
      <c r="AR71" s="78" t="b">
        <v>0</v>
      </c>
      <c r="AS71" s="78" t="b">
        <v>1</v>
      </c>
      <c r="AT71" s="78" t="s">
        <v>1149</v>
      </c>
      <c r="AU71" s="78">
        <v>34</v>
      </c>
      <c r="AV71" s="83" t="s">
        <v>1910</v>
      </c>
      <c r="AW71" s="78" t="b">
        <v>0</v>
      </c>
      <c r="AX71" s="78" t="s">
        <v>2028</v>
      </c>
      <c r="AY71" s="83" t="s">
        <v>2097</v>
      </c>
      <c r="AZ71" s="78" t="s">
        <v>66</v>
      </c>
      <c r="BA71" s="78" t="str">
        <f>REPLACE(INDEX(GroupVertices[Group],MATCH(Vertices[[#This Row],[Vertex]],GroupVertices[Vertex],0)),1,1,"")</f>
        <v>1</v>
      </c>
      <c r="BB71" s="48"/>
      <c r="BC71" s="48"/>
      <c r="BD71" s="48"/>
      <c r="BE71" s="48"/>
      <c r="BF71" s="48" t="s">
        <v>559</v>
      </c>
      <c r="BG71" s="48" t="s">
        <v>559</v>
      </c>
      <c r="BH71" s="121" t="s">
        <v>2800</v>
      </c>
      <c r="BI71" s="121" t="s">
        <v>2800</v>
      </c>
      <c r="BJ71" s="121" t="s">
        <v>2920</v>
      </c>
      <c r="BK71" s="121" t="s">
        <v>2920</v>
      </c>
      <c r="BL71" s="121">
        <v>0</v>
      </c>
      <c r="BM71" s="124">
        <v>0</v>
      </c>
      <c r="BN71" s="121">
        <v>0</v>
      </c>
      <c r="BO71" s="124">
        <v>0</v>
      </c>
      <c r="BP71" s="121">
        <v>0</v>
      </c>
      <c r="BQ71" s="124">
        <v>0</v>
      </c>
      <c r="BR71" s="121">
        <v>9</v>
      </c>
      <c r="BS71" s="124">
        <v>100</v>
      </c>
      <c r="BT71" s="121">
        <v>9</v>
      </c>
      <c r="BU71" s="2"/>
      <c r="BV71" s="3"/>
      <c r="BW71" s="3"/>
      <c r="BX71" s="3"/>
      <c r="BY71" s="3"/>
    </row>
    <row r="72" spans="1:77" ht="41.45" customHeight="1">
      <c r="A72" s="64" t="s">
        <v>256</v>
      </c>
      <c r="C72" s="65"/>
      <c r="D72" s="65" t="s">
        <v>64</v>
      </c>
      <c r="E72" s="66">
        <v>162.0524323449356</v>
      </c>
      <c r="F72" s="68">
        <v>99.99976656855468</v>
      </c>
      <c r="G72" s="100" t="s">
        <v>1971</v>
      </c>
      <c r="H72" s="65"/>
      <c r="I72" s="69" t="s">
        <v>256</v>
      </c>
      <c r="J72" s="70"/>
      <c r="K72" s="70"/>
      <c r="L72" s="69" t="s">
        <v>2255</v>
      </c>
      <c r="M72" s="73">
        <v>1.0777949196768124</v>
      </c>
      <c r="N72" s="74">
        <v>459.6681213378906</v>
      </c>
      <c r="O72" s="74">
        <v>7064.65283203125</v>
      </c>
      <c r="P72" s="75"/>
      <c r="Q72" s="76"/>
      <c r="R72" s="76"/>
      <c r="S72" s="86"/>
      <c r="T72" s="48">
        <v>1</v>
      </c>
      <c r="U72" s="48">
        <v>1</v>
      </c>
      <c r="V72" s="49">
        <v>0</v>
      </c>
      <c r="W72" s="49">
        <v>0</v>
      </c>
      <c r="X72" s="49">
        <v>0</v>
      </c>
      <c r="Y72" s="49">
        <v>0.999997</v>
      </c>
      <c r="Z72" s="49">
        <v>0</v>
      </c>
      <c r="AA72" s="49" t="s">
        <v>3180</v>
      </c>
      <c r="AB72" s="71">
        <v>72</v>
      </c>
      <c r="AC72" s="71"/>
      <c r="AD72" s="72"/>
      <c r="AE72" s="78" t="s">
        <v>1320</v>
      </c>
      <c r="AF72" s="78">
        <v>867</v>
      </c>
      <c r="AG72" s="78">
        <v>560</v>
      </c>
      <c r="AH72" s="78">
        <v>2297</v>
      </c>
      <c r="AI72" s="78">
        <v>2315</v>
      </c>
      <c r="AJ72" s="78"/>
      <c r="AK72" s="78" t="s">
        <v>1475</v>
      </c>
      <c r="AL72" s="78" t="s">
        <v>1189</v>
      </c>
      <c r="AM72" s="78"/>
      <c r="AN72" s="78"/>
      <c r="AO72" s="80">
        <v>40518.20177083334</v>
      </c>
      <c r="AP72" s="83" t="s">
        <v>1820</v>
      </c>
      <c r="AQ72" s="78" t="b">
        <v>0</v>
      </c>
      <c r="AR72" s="78" t="b">
        <v>0</v>
      </c>
      <c r="AS72" s="78" t="b">
        <v>1</v>
      </c>
      <c r="AT72" s="78" t="s">
        <v>1149</v>
      </c>
      <c r="AU72" s="78">
        <v>16</v>
      </c>
      <c r="AV72" s="83" t="s">
        <v>1920</v>
      </c>
      <c r="AW72" s="78" t="b">
        <v>0</v>
      </c>
      <c r="AX72" s="78" t="s">
        <v>2028</v>
      </c>
      <c r="AY72" s="83" t="s">
        <v>2098</v>
      </c>
      <c r="AZ72" s="78" t="s">
        <v>66</v>
      </c>
      <c r="BA72" s="78" t="str">
        <f>REPLACE(INDEX(GroupVertices[Group],MATCH(Vertices[[#This Row],[Vertex]],GroupVertices[Vertex],0)),1,1,"")</f>
        <v>1</v>
      </c>
      <c r="BB72" s="48"/>
      <c r="BC72" s="48"/>
      <c r="BD72" s="48"/>
      <c r="BE72" s="48"/>
      <c r="BF72" s="48" t="s">
        <v>559</v>
      </c>
      <c r="BG72" s="48" t="s">
        <v>559</v>
      </c>
      <c r="BH72" s="121" t="s">
        <v>2801</v>
      </c>
      <c r="BI72" s="121" t="s">
        <v>2801</v>
      </c>
      <c r="BJ72" s="121" t="s">
        <v>2921</v>
      </c>
      <c r="BK72" s="121" t="s">
        <v>2921</v>
      </c>
      <c r="BL72" s="121">
        <v>0</v>
      </c>
      <c r="BM72" s="124">
        <v>0</v>
      </c>
      <c r="BN72" s="121">
        <v>0</v>
      </c>
      <c r="BO72" s="124">
        <v>0</v>
      </c>
      <c r="BP72" s="121">
        <v>0</v>
      </c>
      <c r="BQ72" s="124">
        <v>0</v>
      </c>
      <c r="BR72" s="121">
        <v>8</v>
      </c>
      <c r="BS72" s="124">
        <v>100</v>
      </c>
      <c r="BT72" s="121">
        <v>8</v>
      </c>
      <c r="BU72" s="2"/>
      <c r="BV72" s="3"/>
      <c r="BW72" s="3"/>
      <c r="BX72" s="3"/>
      <c r="BY72" s="3"/>
    </row>
    <row r="73" spans="1:77" ht="41.45" customHeight="1">
      <c r="A73" s="64" t="s">
        <v>257</v>
      </c>
      <c r="C73" s="65"/>
      <c r="D73" s="65" t="s">
        <v>64</v>
      </c>
      <c r="E73" s="66">
        <v>162.1064649589267</v>
      </c>
      <c r="F73" s="68">
        <v>99.99952601263078</v>
      </c>
      <c r="G73" s="100" t="s">
        <v>1972</v>
      </c>
      <c r="H73" s="65"/>
      <c r="I73" s="69" t="s">
        <v>257</v>
      </c>
      <c r="J73" s="70"/>
      <c r="K73" s="70"/>
      <c r="L73" s="69" t="s">
        <v>2256</v>
      </c>
      <c r="M73" s="73">
        <v>1.1579641905825402</v>
      </c>
      <c r="N73" s="74">
        <v>989.1798095703125</v>
      </c>
      <c r="O73" s="74">
        <v>4999.5</v>
      </c>
      <c r="P73" s="75"/>
      <c r="Q73" s="76"/>
      <c r="R73" s="76"/>
      <c r="S73" s="86"/>
      <c r="T73" s="48">
        <v>1</v>
      </c>
      <c r="U73" s="48">
        <v>1</v>
      </c>
      <c r="V73" s="49">
        <v>0</v>
      </c>
      <c r="W73" s="49">
        <v>0</v>
      </c>
      <c r="X73" s="49">
        <v>0</v>
      </c>
      <c r="Y73" s="49">
        <v>0.999997</v>
      </c>
      <c r="Z73" s="49">
        <v>0</v>
      </c>
      <c r="AA73" s="49" t="s">
        <v>3180</v>
      </c>
      <c r="AB73" s="71">
        <v>73</v>
      </c>
      <c r="AC73" s="71"/>
      <c r="AD73" s="72"/>
      <c r="AE73" s="78" t="s">
        <v>1321</v>
      </c>
      <c r="AF73" s="78">
        <v>833</v>
      </c>
      <c r="AG73" s="78">
        <v>1134</v>
      </c>
      <c r="AH73" s="78">
        <v>18466</v>
      </c>
      <c r="AI73" s="78">
        <v>30066</v>
      </c>
      <c r="AJ73" s="78"/>
      <c r="AK73" s="78" t="s">
        <v>1476</v>
      </c>
      <c r="AL73" s="78" t="s">
        <v>1611</v>
      </c>
      <c r="AM73" s="78"/>
      <c r="AN73" s="78"/>
      <c r="AO73" s="80">
        <v>39879.02724537037</v>
      </c>
      <c r="AP73" s="83" t="s">
        <v>1821</v>
      </c>
      <c r="AQ73" s="78" t="b">
        <v>0</v>
      </c>
      <c r="AR73" s="78" t="b">
        <v>0</v>
      </c>
      <c r="AS73" s="78" t="b">
        <v>1</v>
      </c>
      <c r="AT73" s="78" t="s">
        <v>1149</v>
      </c>
      <c r="AU73" s="78">
        <v>32</v>
      </c>
      <c r="AV73" s="83" t="s">
        <v>1924</v>
      </c>
      <c r="AW73" s="78" t="b">
        <v>0</v>
      </c>
      <c r="AX73" s="78" t="s">
        <v>2028</v>
      </c>
      <c r="AY73" s="83" t="s">
        <v>2099</v>
      </c>
      <c r="AZ73" s="78" t="s">
        <v>66</v>
      </c>
      <c r="BA73" s="78" t="str">
        <f>REPLACE(INDEX(GroupVertices[Group],MATCH(Vertices[[#This Row],[Vertex]],GroupVertices[Vertex],0)),1,1,"")</f>
        <v>1</v>
      </c>
      <c r="BB73" s="48"/>
      <c r="BC73" s="48"/>
      <c r="BD73" s="48"/>
      <c r="BE73" s="48"/>
      <c r="BF73" s="48" t="s">
        <v>559</v>
      </c>
      <c r="BG73" s="48" t="s">
        <v>559</v>
      </c>
      <c r="BH73" s="121" t="s">
        <v>2802</v>
      </c>
      <c r="BI73" s="121" t="s">
        <v>2802</v>
      </c>
      <c r="BJ73" s="121" t="s">
        <v>2922</v>
      </c>
      <c r="BK73" s="121" t="s">
        <v>2922</v>
      </c>
      <c r="BL73" s="121">
        <v>0</v>
      </c>
      <c r="BM73" s="124">
        <v>0</v>
      </c>
      <c r="BN73" s="121">
        <v>0</v>
      </c>
      <c r="BO73" s="124">
        <v>0</v>
      </c>
      <c r="BP73" s="121">
        <v>0</v>
      </c>
      <c r="BQ73" s="124">
        <v>0</v>
      </c>
      <c r="BR73" s="121">
        <v>4</v>
      </c>
      <c r="BS73" s="124">
        <v>100</v>
      </c>
      <c r="BT73" s="121">
        <v>4</v>
      </c>
      <c r="BU73" s="2"/>
      <c r="BV73" s="3"/>
      <c r="BW73" s="3"/>
      <c r="BX73" s="3"/>
      <c r="BY73" s="3"/>
    </row>
    <row r="74" spans="1:77" ht="41.45" customHeight="1">
      <c r="A74" s="64" t="s">
        <v>258</v>
      </c>
      <c r="C74" s="65"/>
      <c r="D74" s="65" t="s">
        <v>64</v>
      </c>
      <c r="E74" s="66">
        <v>162.03369978363904</v>
      </c>
      <c r="F74" s="68">
        <v>99.9998499668628</v>
      </c>
      <c r="G74" s="100" t="s">
        <v>1973</v>
      </c>
      <c r="H74" s="65"/>
      <c r="I74" s="69" t="s">
        <v>258</v>
      </c>
      <c r="J74" s="70"/>
      <c r="K74" s="70"/>
      <c r="L74" s="69" t="s">
        <v>2257</v>
      </c>
      <c r="M74" s="73">
        <v>1.0500010435265688</v>
      </c>
      <c r="N74" s="74">
        <v>4612.40771484375</v>
      </c>
      <c r="O74" s="74">
        <v>8567.8837890625</v>
      </c>
      <c r="P74" s="75"/>
      <c r="Q74" s="76"/>
      <c r="R74" s="76"/>
      <c r="S74" s="86"/>
      <c r="T74" s="48">
        <v>0</v>
      </c>
      <c r="U74" s="48">
        <v>2</v>
      </c>
      <c r="V74" s="49">
        <v>136</v>
      </c>
      <c r="W74" s="49">
        <v>0.004149</v>
      </c>
      <c r="X74" s="49">
        <v>0.002297</v>
      </c>
      <c r="Y74" s="49">
        <v>0.965738</v>
      </c>
      <c r="Z74" s="49">
        <v>0</v>
      </c>
      <c r="AA74" s="49">
        <v>0</v>
      </c>
      <c r="AB74" s="71">
        <v>74</v>
      </c>
      <c r="AC74" s="71"/>
      <c r="AD74" s="72"/>
      <c r="AE74" s="78" t="s">
        <v>1322</v>
      </c>
      <c r="AF74" s="78">
        <v>401</v>
      </c>
      <c r="AG74" s="78">
        <v>361</v>
      </c>
      <c r="AH74" s="78">
        <v>3868</v>
      </c>
      <c r="AI74" s="78">
        <v>896</v>
      </c>
      <c r="AJ74" s="78"/>
      <c r="AK74" s="78" t="s">
        <v>1477</v>
      </c>
      <c r="AL74" s="78" t="s">
        <v>1604</v>
      </c>
      <c r="AM74" s="78"/>
      <c r="AN74" s="78"/>
      <c r="AO74" s="80">
        <v>39937.23949074074</v>
      </c>
      <c r="AP74" s="83" t="s">
        <v>1822</v>
      </c>
      <c r="AQ74" s="78" t="b">
        <v>0</v>
      </c>
      <c r="AR74" s="78" t="b">
        <v>0</v>
      </c>
      <c r="AS74" s="78" t="b">
        <v>0</v>
      </c>
      <c r="AT74" s="78" t="s">
        <v>1149</v>
      </c>
      <c r="AU74" s="78">
        <v>12</v>
      </c>
      <c r="AV74" s="83" t="s">
        <v>1911</v>
      </c>
      <c r="AW74" s="78" t="b">
        <v>0</v>
      </c>
      <c r="AX74" s="78" t="s">
        <v>2028</v>
      </c>
      <c r="AY74" s="83" t="s">
        <v>2100</v>
      </c>
      <c r="AZ74" s="78" t="s">
        <v>66</v>
      </c>
      <c r="BA74" s="78" t="str">
        <f>REPLACE(INDEX(GroupVertices[Group],MATCH(Vertices[[#This Row],[Vertex]],GroupVertices[Vertex],0)),1,1,"")</f>
        <v>3</v>
      </c>
      <c r="BB74" s="48"/>
      <c r="BC74" s="48"/>
      <c r="BD74" s="48"/>
      <c r="BE74" s="48"/>
      <c r="BF74" s="48" t="s">
        <v>575</v>
      </c>
      <c r="BG74" s="48" t="s">
        <v>575</v>
      </c>
      <c r="BH74" s="121" t="s">
        <v>2803</v>
      </c>
      <c r="BI74" s="121" t="s">
        <v>2803</v>
      </c>
      <c r="BJ74" s="121" t="s">
        <v>2923</v>
      </c>
      <c r="BK74" s="121" t="s">
        <v>2923</v>
      </c>
      <c r="BL74" s="121">
        <v>3</v>
      </c>
      <c r="BM74" s="124">
        <v>17.647058823529413</v>
      </c>
      <c r="BN74" s="121">
        <v>0</v>
      </c>
      <c r="BO74" s="124">
        <v>0</v>
      </c>
      <c r="BP74" s="121">
        <v>0</v>
      </c>
      <c r="BQ74" s="124">
        <v>0</v>
      </c>
      <c r="BR74" s="121">
        <v>14</v>
      </c>
      <c r="BS74" s="124">
        <v>82.3529411764706</v>
      </c>
      <c r="BT74" s="121">
        <v>17</v>
      </c>
      <c r="BU74" s="2"/>
      <c r="BV74" s="3"/>
      <c r="BW74" s="3"/>
      <c r="BX74" s="3"/>
      <c r="BY74" s="3"/>
    </row>
    <row r="75" spans="1:77" ht="41.45" customHeight="1">
      <c r="A75" s="64" t="s">
        <v>349</v>
      </c>
      <c r="C75" s="65"/>
      <c r="D75" s="65" t="s">
        <v>64</v>
      </c>
      <c r="E75" s="66">
        <v>162.26715079879216</v>
      </c>
      <c r="F75" s="68">
        <v>99.9988106311637</v>
      </c>
      <c r="G75" s="100" t="s">
        <v>1974</v>
      </c>
      <c r="H75" s="65"/>
      <c r="I75" s="69" t="s">
        <v>349</v>
      </c>
      <c r="J75" s="70"/>
      <c r="K75" s="70"/>
      <c r="L75" s="69" t="s">
        <v>2258</v>
      </c>
      <c r="M75" s="73">
        <v>1.3963769875095038</v>
      </c>
      <c r="N75" s="74">
        <v>4579.62890625</v>
      </c>
      <c r="O75" s="74">
        <v>9646.09375</v>
      </c>
      <c r="P75" s="75"/>
      <c r="Q75" s="76"/>
      <c r="R75" s="76"/>
      <c r="S75" s="86"/>
      <c r="T75" s="48">
        <v>1</v>
      </c>
      <c r="U75" s="48">
        <v>0</v>
      </c>
      <c r="V75" s="49">
        <v>0</v>
      </c>
      <c r="W75" s="49">
        <v>0.003236</v>
      </c>
      <c r="X75" s="49">
        <v>0.000329</v>
      </c>
      <c r="Y75" s="49">
        <v>0.560439</v>
      </c>
      <c r="Z75" s="49">
        <v>0</v>
      </c>
      <c r="AA75" s="49">
        <v>0</v>
      </c>
      <c r="AB75" s="71">
        <v>75</v>
      </c>
      <c r="AC75" s="71"/>
      <c r="AD75" s="72"/>
      <c r="AE75" s="78" t="s">
        <v>1323</v>
      </c>
      <c r="AF75" s="78">
        <v>467</v>
      </c>
      <c r="AG75" s="78">
        <v>2841</v>
      </c>
      <c r="AH75" s="78">
        <v>5395</v>
      </c>
      <c r="AI75" s="78">
        <v>557</v>
      </c>
      <c r="AJ75" s="78"/>
      <c r="AK75" s="78" t="s">
        <v>1478</v>
      </c>
      <c r="AL75" s="78" t="s">
        <v>1604</v>
      </c>
      <c r="AM75" s="83" t="s">
        <v>1698</v>
      </c>
      <c r="AN75" s="78"/>
      <c r="AO75" s="80">
        <v>40708.87430555555</v>
      </c>
      <c r="AP75" s="83" t="s">
        <v>1823</v>
      </c>
      <c r="AQ75" s="78" t="b">
        <v>0</v>
      </c>
      <c r="AR75" s="78" t="b">
        <v>0</v>
      </c>
      <c r="AS75" s="78" t="b">
        <v>1</v>
      </c>
      <c r="AT75" s="78"/>
      <c r="AU75" s="78">
        <v>107</v>
      </c>
      <c r="AV75" s="83" t="s">
        <v>1910</v>
      </c>
      <c r="AW75" s="78" t="b">
        <v>0</v>
      </c>
      <c r="AX75" s="78" t="s">
        <v>2028</v>
      </c>
      <c r="AY75" s="83" t="s">
        <v>2101</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259</v>
      </c>
      <c r="C76" s="65"/>
      <c r="D76" s="65" t="s">
        <v>64</v>
      </c>
      <c r="E76" s="66">
        <v>162.0239099023584</v>
      </c>
      <c r="F76" s="68">
        <v>99.99989355190824</v>
      </c>
      <c r="G76" s="100" t="s">
        <v>1975</v>
      </c>
      <c r="H76" s="65"/>
      <c r="I76" s="69" t="s">
        <v>259</v>
      </c>
      <c r="J76" s="70"/>
      <c r="K76" s="70"/>
      <c r="L76" s="69" t="s">
        <v>2259</v>
      </c>
      <c r="M76" s="73">
        <v>1.0354756007143813</v>
      </c>
      <c r="N76" s="74">
        <v>2048.203125</v>
      </c>
      <c r="O76" s="74">
        <v>9129.8056640625</v>
      </c>
      <c r="P76" s="75"/>
      <c r="Q76" s="76"/>
      <c r="R76" s="76"/>
      <c r="S76" s="86"/>
      <c r="T76" s="48">
        <v>1</v>
      </c>
      <c r="U76" s="48">
        <v>1</v>
      </c>
      <c r="V76" s="49">
        <v>0</v>
      </c>
      <c r="W76" s="49">
        <v>0</v>
      </c>
      <c r="X76" s="49">
        <v>0</v>
      </c>
      <c r="Y76" s="49">
        <v>0.999997</v>
      </c>
      <c r="Z76" s="49">
        <v>0</v>
      </c>
      <c r="AA76" s="49" t="s">
        <v>3180</v>
      </c>
      <c r="AB76" s="71">
        <v>76</v>
      </c>
      <c r="AC76" s="71"/>
      <c r="AD76" s="72"/>
      <c r="AE76" s="78" t="s">
        <v>1324</v>
      </c>
      <c r="AF76" s="78">
        <v>319</v>
      </c>
      <c r="AG76" s="78">
        <v>257</v>
      </c>
      <c r="AH76" s="78">
        <v>7674</v>
      </c>
      <c r="AI76" s="78">
        <v>21453</v>
      </c>
      <c r="AJ76" s="78"/>
      <c r="AK76" s="78" t="s">
        <v>1479</v>
      </c>
      <c r="AL76" s="78" t="s">
        <v>1612</v>
      </c>
      <c r="AM76" s="78"/>
      <c r="AN76" s="78"/>
      <c r="AO76" s="80">
        <v>40843.041608796295</v>
      </c>
      <c r="AP76" s="83" t="s">
        <v>1824</v>
      </c>
      <c r="AQ76" s="78" t="b">
        <v>0</v>
      </c>
      <c r="AR76" s="78" t="b">
        <v>0</v>
      </c>
      <c r="AS76" s="78" t="b">
        <v>1</v>
      </c>
      <c r="AT76" s="78" t="s">
        <v>1149</v>
      </c>
      <c r="AU76" s="78">
        <v>8</v>
      </c>
      <c r="AV76" s="83" t="s">
        <v>1916</v>
      </c>
      <c r="AW76" s="78" t="b">
        <v>0</v>
      </c>
      <c r="AX76" s="78" t="s">
        <v>2028</v>
      </c>
      <c r="AY76" s="83" t="s">
        <v>2102</v>
      </c>
      <c r="AZ76" s="78" t="s">
        <v>66</v>
      </c>
      <c r="BA76" s="78" t="str">
        <f>REPLACE(INDEX(GroupVertices[Group],MATCH(Vertices[[#This Row],[Vertex]],GroupVertices[Vertex],0)),1,1,"")</f>
        <v>1</v>
      </c>
      <c r="BB76" s="48"/>
      <c r="BC76" s="48"/>
      <c r="BD76" s="48"/>
      <c r="BE76" s="48"/>
      <c r="BF76" s="48" t="s">
        <v>2746</v>
      </c>
      <c r="BG76" s="48" t="s">
        <v>577</v>
      </c>
      <c r="BH76" s="121" t="s">
        <v>2804</v>
      </c>
      <c r="BI76" s="121" t="s">
        <v>2804</v>
      </c>
      <c r="BJ76" s="121" t="s">
        <v>2924</v>
      </c>
      <c r="BK76" s="121" t="s">
        <v>2924</v>
      </c>
      <c r="BL76" s="121">
        <v>0</v>
      </c>
      <c r="BM76" s="124">
        <v>0</v>
      </c>
      <c r="BN76" s="121">
        <v>0</v>
      </c>
      <c r="BO76" s="124">
        <v>0</v>
      </c>
      <c r="BP76" s="121">
        <v>0</v>
      </c>
      <c r="BQ76" s="124">
        <v>0</v>
      </c>
      <c r="BR76" s="121">
        <v>8</v>
      </c>
      <c r="BS76" s="124">
        <v>100</v>
      </c>
      <c r="BT76" s="121">
        <v>8</v>
      </c>
      <c r="BU76" s="2"/>
      <c r="BV76" s="3"/>
      <c r="BW76" s="3"/>
      <c r="BX76" s="3"/>
      <c r="BY76" s="3"/>
    </row>
    <row r="77" spans="1:77" ht="41.45" customHeight="1">
      <c r="A77" s="64" t="s">
        <v>260</v>
      </c>
      <c r="C77" s="65"/>
      <c r="D77" s="65" t="s">
        <v>64</v>
      </c>
      <c r="E77" s="66">
        <v>162.6718306028822</v>
      </c>
      <c r="F77" s="68">
        <v>99.9970089762563</v>
      </c>
      <c r="G77" s="100" t="s">
        <v>1976</v>
      </c>
      <c r="H77" s="65"/>
      <c r="I77" s="69" t="s">
        <v>260</v>
      </c>
      <c r="J77" s="70"/>
      <c r="K77" s="70"/>
      <c r="L77" s="69" t="s">
        <v>2260</v>
      </c>
      <c r="M77" s="73">
        <v>1.996808512986374</v>
      </c>
      <c r="N77" s="74">
        <v>2048.203125</v>
      </c>
      <c r="O77" s="74">
        <v>869.1943969726562</v>
      </c>
      <c r="P77" s="75"/>
      <c r="Q77" s="76"/>
      <c r="R77" s="76"/>
      <c r="S77" s="86"/>
      <c r="T77" s="48">
        <v>1</v>
      </c>
      <c r="U77" s="48">
        <v>1</v>
      </c>
      <c r="V77" s="49">
        <v>0</v>
      </c>
      <c r="W77" s="49">
        <v>0</v>
      </c>
      <c r="X77" s="49">
        <v>0</v>
      </c>
      <c r="Y77" s="49">
        <v>0.999997</v>
      </c>
      <c r="Z77" s="49">
        <v>0</v>
      </c>
      <c r="AA77" s="49" t="s">
        <v>3180</v>
      </c>
      <c r="AB77" s="71">
        <v>77</v>
      </c>
      <c r="AC77" s="71"/>
      <c r="AD77" s="72"/>
      <c r="AE77" s="78" t="s">
        <v>1325</v>
      </c>
      <c r="AF77" s="78">
        <v>869</v>
      </c>
      <c r="AG77" s="78">
        <v>7140</v>
      </c>
      <c r="AH77" s="78">
        <v>12925</v>
      </c>
      <c r="AI77" s="78">
        <v>15847</v>
      </c>
      <c r="AJ77" s="78"/>
      <c r="AK77" s="78" t="s">
        <v>1480</v>
      </c>
      <c r="AL77" s="78" t="s">
        <v>1613</v>
      </c>
      <c r="AM77" s="83" t="s">
        <v>1699</v>
      </c>
      <c r="AN77" s="78"/>
      <c r="AO77" s="80">
        <v>41467.744039351855</v>
      </c>
      <c r="AP77" s="83" t="s">
        <v>1825</v>
      </c>
      <c r="AQ77" s="78" t="b">
        <v>1</v>
      </c>
      <c r="AR77" s="78" t="b">
        <v>0</v>
      </c>
      <c r="AS77" s="78" t="b">
        <v>1</v>
      </c>
      <c r="AT77" s="78" t="s">
        <v>1149</v>
      </c>
      <c r="AU77" s="78">
        <v>179</v>
      </c>
      <c r="AV77" s="83" t="s">
        <v>1910</v>
      </c>
      <c r="AW77" s="78" t="b">
        <v>1</v>
      </c>
      <c r="AX77" s="78" t="s">
        <v>2028</v>
      </c>
      <c r="AY77" s="83" t="s">
        <v>2103</v>
      </c>
      <c r="AZ77" s="78" t="s">
        <v>66</v>
      </c>
      <c r="BA77" s="78" t="str">
        <f>REPLACE(INDEX(GroupVertices[Group],MATCH(Vertices[[#This Row],[Vertex]],GroupVertices[Vertex],0)),1,1,"")</f>
        <v>1</v>
      </c>
      <c r="BB77" s="48"/>
      <c r="BC77" s="48"/>
      <c r="BD77" s="48"/>
      <c r="BE77" s="48"/>
      <c r="BF77" s="48" t="s">
        <v>559</v>
      </c>
      <c r="BG77" s="48" t="s">
        <v>559</v>
      </c>
      <c r="BH77" s="121" t="s">
        <v>2805</v>
      </c>
      <c r="BI77" s="121" t="s">
        <v>2805</v>
      </c>
      <c r="BJ77" s="121" t="s">
        <v>2925</v>
      </c>
      <c r="BK77" s="121" t="s">
        <v>2925</v>
      </c>
      <c r="BL77" s="121">
        <v>0</v>
      </c>
      <c r="BM77" s="124">
        <v>0</v>
      </c>
      <c r="BN77" s="121">
        <v>0</v>
      </c>
      <c r="BO77" s="124">
        <v>0</v>
      </c>
      <c r="BP77" s="121">
        <v>0</v>
      </c>
      <c r="BQ77" s="124">
        <v>0</v>
      </c>
      <c r="BR77" s="121">
        <v>18</v>
      </c>
      <c r="BS77" s="124">
        <v>100</v>
      </c>
      <c r="BT77" s="121">
        <v>18</v>
      </c>
      <c r="BU77" s="2"/>
      <c r="BV77" s="3"/>
      <c r="BW77" s="3"/>
      <c r="BX77" s="3"/>
      <c r="BY77" s="3"/>
    </row>
    <row r="78" spans="1:77" ht="41.45" customHeight="1">
      <c r="A78" s="64" t="s">
        <v>261</v>
      </c>
      <c r="C78" s="65"/>
      <c r="D78" s="65" t="s">
        <v>64</v>
      </c>
      <c r="E78" s="66">
        <v>162.13922340782722</v>
      </c>
      <c r="F78" s="68">
        <v>99.99938017036332</v>
      </c>
      <c r="G78" s="100" t="s">
        <v>1977</v>
      </c>
      <c r="H78" s="65"/>
      <c r="I78" s="69" t="s">
        <v>261</v>
      </c>
      <c r="J78" s="70"/>
      <c r="K78" s="70"/>
      <c r="L78" s="69" t="s">
        <v>2261</v>
      </c>
      <c r="M78" s="73">
        <v>1.2065685569156295</v>
      </c>
      <c r="N78" s="74">
        <v>989.1798095703125</v>
      </c>
      <c r="O78" s="74">
        <v>3966.923583984375</v>
      </c>
      <c r="P78" s="75"/>
      <c r="Q78" s="76"/>
      <c r="R78" s="76"/>
      <c r="S78" s="86"/>
      <c r="T78" s="48">
        <v>1</v>
      </c>
      <c r="U78" s="48">
        <v>1</v>
      </c>
      <c r="V78" s="49">
        <v>0</v>
      </c>
      <c r="W78" s="49">
        <v>0</v>
      </c>
      <c r="X78" s="49">
        <v>0</v>
      </c>
      <c r="Y78" s="49">
        <v>0.999997</v>
      </c>
      <c r="Z78" s="49">
        <v>0</v>
      </c>
      <c r="AA78" s="49" t="s">
        <v>3180</v>
      </c>
      <c r="AB78" s="71">
        <v>78</v>
      </c>
      <c r="AC78" s="71"/>
      <c r="AD78" s="72"/>
      <c r="AE78" s="78" t="s">
        <v>1326</v>
      </c>
      <c r="AF78" s="78">
        <v>1100</v>
      </c>
      <c r="AG78" s="78">
        <v>1482</v>
      </c>
      <c r="AH78" s="78">
        <v>14756</v>
      </c>
      <c r="AI78" s="78">
        <v>8208</v>
      </c>
      <c r="AJ78" s="78"/>
      <c r="AK78" s="78" t="s">
        <v>1481</v>
      </c>
      <c r="AL78" s="78" t="s">
        <v>1614</v>
      </c>
      <c r="AM78" s="83" t="s">
        <v>1700</v>
      </c>
      <c r="AN78" s="78"/>
      <c r="AO78" s="80">
        <v>40253.38601851852</v>
      </c>
      <c r="AP78" s="83" t="s">
        <v>1826</v>
      </c>
      <c r="AQ78" s="78" t="b">
        <v>0</v>
      </c>
      <c r="AR78" s="78" t="b">
        <v>0</v>
      </c>
      <c r="AS78" s="78" t="b">
        <v>1</v>
      </c>
      <c r="AT78" s="78" t="s">
        <v>1149</v>
      </c>
      <c r="AU78" s="78">
        <v>39</v>
      </c>
      <c r="AV78" s="83" t="s">
        <v>1916</v>
      </c>
      <c r="AW78" s="78" t="b">
        <v>0</v>
      </c>
      <c r="AX78" s="78" t="s">
        <v>2028</v>
      </c>
      <c r="AY78" s="83" t="s">
        <v>2104</v>
      </c>
      <c r="AZ78" s="78" t="s">
        <v>66</v>
      </c>
      <c r="BA78" s="78" t="str">
        <f>REPLACE(INDEX(GroupVertices[Group],MATCH(Vertices[[#This Row],[Vertex]],GroupVertices[Vertex],0)),1,1,"")</f>
        <v>1</v>
      </c>
      <c r="BB78" s="48"/>
      <c r="BC78" s="48"/>
      <c r="BD78" s="48"/>
      <c r="BE78" s="48"/>
      <c r="BF78" s="48" t="s">
        <v>559</v>
      </c>
      <c r="BG78" s="48" t="s">
        <v>559</v>
      </c>
      <c r="BH78" s="121" t="s">
        <v>2806</v>
      </c>
      <c r="BI78" s="121" t="s">
        <v>2806</v>
      </c>
      <c r="BJ78" s="121" t="s">
        <v>2926</v>
      </c>
      <c r="BK78" s="121" t="s">
        <v>2926</v>
      </c>
      <c r="BL78" s="121">
        <v>0</v>
      </c>
      <c r="BM78" s="124">
        <v>0</v>
      </c>
      <c r="BN78" s="121">
        <v>0</v>
      </c>
      <c r="BO78" s="124">
        <v>0</v>
      </c>
      <c r="BP78" s="121">
        <v>0</v>
      </c>
      <c r="BQ78" s="124">
        <v>0</v>
      </c>
      <c r="BR78" s="121">
        <v>8</v>
      </c>
      <c r="BS78" s="124">
        <v>100</v>
      </c>
      <c r="BT78" s="121">
        <v>8</v>
      </c>
      <c r="BU78" s="2"/>
      <c r="BV78" s="3"/>
      <c r="BW78" s="3"/>
      <c r="BX78" s="3"/>
      <c r="BY78" s="3"/>
    </row>
    <row r="79" spans="1:77" ht="41.45" customHeight="1">
      <c r="A79" s="64" t="s">
        <v>262</v>
      </c>
      <c r="C79" s="65"/>
      <c r="D79" s="65" t="s">
        <v>64</v>
      </c>
      <c r="E79" s="66">
        <v>162.26206759120416</v>
      </c>
      <c r="F79" s="68">
        <v>99.99883326186038</v>
      </c>
      <c r="G79" s="100" t="s">
        <v>1978</v>
      </c>
      <c r="H79" s="65"/>
      <c r="I79" s="69" t="s">
        <v>262</v>
      </c>
      <c r="J79" s="70"/>
      <c r="K79" s="70"/>
      <c r="L79" s="69" t="s">
        <v>2262</v>
      </c>
      <c r="M79" s="73">
        <v>1.388834930664714</v>
      </c>
      <c r="N79" s="74">
        <v>459.6681213378906</v>
      </c>
      <c r="O79" s="74">
        <v>1901.7708740234375</v>
      </c>
      <c r="P79" s="75"/>
      <c r="Q79" s="76"/>
      <c r="R79" s="76"/>
      <c r="S79" s="86"/>
      <c r="T79" s="48">
        <v>1</v>
      </c>
      <c r="U79" s="48">
        <v>1</v>
      </c>
      <c r="V79" s="49">
        <v>0</v>
      </c>
      <c r="W79" s="49">
        <v>0</v>
      </c>
      <c r="X79" s="49">
        <v>0</v>
      </c>
      <c r="Y79" s="49">
        <v>0.999997</v>
      </c>
      <c r="Z79" s="49">
        <v>0</v>
      </c>
      <c r="AA79" s="49" t="s">
        <v>3180</v>
      </c>
      <c r="AB79" s="71">
        <v>79</v>
      </c>
      <c r="AC79" s="71"/>
      <c r="AD79" s="72"/>
      <c r="AE79" s="78" t="s">
        <v>1327</v>
      </c>
      <c r="AF79" s="78">
        <v>823</v>
      </c>
      <c r="AG79" s="78">
        <v>2787</v>
      </c>
      <c r="AH79" s="78">
        <v>6171</v>
      </c>
      <c r="AI79" s="78">
        <v>2894</v>
      </c>
      <c r="AJ79" s="78"/>
      <c r="AK79" s="78" t="s">
        <v>1482</v>
      </c>
      <c r="AL79" s="78" t="s">
        <v>1583</v>
      </c>
      <c r="AM79" s="83" t="s">
        <v>1701</v>
      </c>
      <c r="AN79" s="78"/>
      <c r="AO79" s="80">
        <v>39898.031122685185</v>
      </c>
      <c r="AP79" s="83" t="s">
        <v>1827</v>
      </c>
      <c r="AQ79" s="78" t="b">
        <v>0</v>
      </c>
      <c r="AR79" s="78" t="b">
        <v>0</v>
      </c>
      <c r="AS79" s="78" t="b">
        <v>1</v>
      </c>
      <c r="AT79" s="78" t="s">
        <v>1149</v>
      </c>
      <c r="AU79" s="78">
        <v>91</v>
      </c>
      <c r="AV79" s="83" t="s">
        <v>1910</v>
      </c>
      <c r="AW79" s="78" t="b">
        <v>0</v>
      </c>
      <c r="AX79" s="78" t="s">
        <v>2028</v>
      </c>
      <c r="AY79" s="83" t="s">
        <v>2105</v>
      </c>
      <c r="AZ79" s="78" t="s">
        <v>66</v>
      </c>
      <c r="BA79" s="78" t="str">
        <f>REPLACE(INDEX(GroupVertices[Group],MATCH(Vertices[[#This Row],[Vertex]],GroupVertices[Vertex],0)),1,1,"")</f>
        <v>1</v>
      </c>
      <c r="BB79" s="48"/>
      <c r="BC79" s="48"/>
      <c r="BD79" s="48"/>
      <c r="BE79" s="48"/>
      <c r="BF79" s="48" t="s">
        <v>559</v>
      </c>
      <c r="BG79" s="48" t="s">
        <v>559</v>
      </c>
      <c r="BH79" s="121" t="s">
        <v>2807</v>
      </c>
      <c r="BI79" s="121" t="s">
        <v>2807</v>
      </c>
      <c r="BJ79" s="121" t="s">
        <v>2927</v>
      </c>
      <c r="BK79" s="121" t="s">
        <v>2927</v>
      </c>
      <c r="BL79" s="121">
        <v>0</v>
      </c>
      <c r="BM79" s="124">
        <v>0</v>
      </c>
      <c r="BN79" s="121">
        <v>0</v>
      </c>
      <c r="BO79" s="124">
        <v>0</v>
      </c>
      <c r="BP79" s="121">
        <v>0</v>
      </c>
      <c r="BQ79" s="124">
        <v>0</v>
      </c>
      <c r="BR79" s="121">
        <v>4</v>
      </c>
      <c r="BS79" s="124">
        <v>100</v>
      </c>
      <c r="BT79" s="121">
        <v>4</v>
      </c>
      <c r="BU79" s="2"/>
      <c r="BV79" s="3"/>
      <c r="BW79" s="3"/>
      <c r="BX79" s="3"/>
      <c r="BY79" s="3"/>
    </row>
    <row r="80" spans="1:77" ht="41.45" customHeight="1">
      <c r="A80" s="64" t="s">
        <v>263</v>
      </c>
      <c r="C80" s="65"/>
      <c r="D80" s="65" t="s">
        <v>64</v>
      </c>
      <c r="E80" s="66">
        <v>162.3562951985301</v>
      </c>
      <c r="F80" s="68">
        <v>99.99841375579797</v>
      </c>
      <c r="G80" s="100" t="s">
        <v>1979</v>
      </c>
      <c r="H80" s="65"/>
      <c r="I80" s="69" t="s">
        <v>263</v>
      </c>
      <c r="J80" s="70"/>
      <c r="K80" s="70"/>
      <c r="L80" s="69" t="s">
        <v>2263</v>
      </c>
      <c r="M80" s="73">
        <v>1.5286423177320199</v>
      </c>
      <c r="N80" s="74">
        <v>3107.226806640625</v>
      </c>
      <c r="O80" s="74">
        <v>1901.7708740234375</v>
      </c>
      <c r="P80" s="75"/>
      <c r="Q80" s="76"/>
      <c r="R80" s="76"/>
      <c r="S80" s="86"/>
      <c r="T80" s="48">
        <v>1</v>
      </c>
      <c r="U80" s="48">
        <v>1</v>
      </c>
      <c r="V80" s="49">
        <v>0</v>
      </c>
      <c r="W80" s="49">
        <v>0</v>
      </c>
      <c r="X80" s="49">
        <v>0</v>
      </c>
      <c r="Y80" s="49">
        <v>0.999997</v>
      </c>
      <c r="Z80" s="49">
        <v>0</v>
      </c>
      <c r="AA80" s="49" t="s">
        <v>3180</v>
      </c>
      <c r="AB80" s="71">
        <v>80</v>
      </c>
      <c r="AC80" s="71"/>
      <c r="AD80" s="72"/>
      <c r="AE80" s="78" t="s">
        <v>1328</v>
      </c>
      <c r="AF80" s="78">
        <v>502</v>
      </c>
      <c r="AG80" s="78">
        <v>3788</v>
      </c>
      <c r="AH80" s="78">
        <v>21916</v>
      </c>
      <c r="AI80" s="78">
        <v>1417</v>
      </c>
      <c r="AJ80" s="78"/>
      <c r="AK80" s="78" t="s">
        <v>1483</v>
      </c>
      <c r="AL80" s="78" t="s">
        <v>1615</v>
      </c>
      <c r="AM80" s="83" t="s">
        <v>1702</v>
      </c>
      <c r="AN80" s="78"/>
      <c r="AO80" s="80">
        <v>39990.92136574074</v>
      </c>
      <c r="AP80" s="83" t="s">
        <v>1828</v>
      </c>
      <c r="AQ80" s="78" t="b">
        <v>0</v>
      </c>
      <c r="AR80" s="78" t="b">
        <v>0</v>
      </c>
      <c r="AS80" s="78" t="b">
        <v>1</v>
      </c>
      <c r="AT80" s="78" t="s">
        <v>1149</v>
      </c>
      <c r="AU80" s="78">
        <v>166</v>
      </c>
      <c r="AV80" s="83" t="s">
        <v>1924</v>
      </c>
      <c r="AW80" s="78" t="b">
        <v>1</v>
      </c>
      <c r="AX80" s="78" t="s">
        <v>2028</v>
      </c>
      <c r="AY80" s="83" t="s">
        <v>2106</v>
      </c>
      <c r="AZ80" s="78" t="s">
        <v>66</v>
      </c>
      <c r="BA80" s="78" t="str">
        <f>REPLACE(INDEX(GroupVertices[Group],MATCH(Vertices[[#This Row],[Vertex]],GroupVertices[Vertex],0)),1,1,"")</f>
        <v>1</v>
      </c>
      <c r="BB80" s="48"/>
      <c r="BC80" s="48"/>
      <c r="BD80" s="48"/>
      <c r="BE80" s="48"/>
      <c r="BF80" s="48" t="s">
        <v>2747</v>
      </c>
      <c r="BG80" s="48" t="s">
        <v>578</v>
      </c>
      <c r="BH80" s="121" t="s">
        <v>2808</v>
      </c>
      <c r="BI80" s="121" t="s">
        <v>2808</v>
      </c>
      <c r="BJ80" s="121" t="s">
        <v>2928</v>
      </c>
      <c r="BK80" s="121" t="s">
        <v>2928</v>
      </c>
      <c r="BL80" s="121">
        <v>0</v>
      </c>
      <c r="BM80" s="124">
        <v>0</v>
      </c>
      <c r="BN80" s="121">
        <v>0</v>
      </c>
      <c r="BO80" s="124">
        <v>0</v>
      </c>
      <c r="BP80" s="121">
        <v>0</v>
      </c>
      <c r="BQ80" s="124">
        <v>0</v>
      </c>
      <c r="BR80" s="121">
        <v>17</v>
      </c>
      <c r="BS80" s="124">
        <v>100</v>
      </c>
      <c r="BT80" s="121">
        <v>17</v>
      </c>
      <c r="BU80" s="2"/>
      <c r="BV80" s="3"/>
      <c r="BW80" s="3"/>
      <c r="BX80" s="3"/>
      <c r="BY80" s="3"/>
    </row>
    <row r="81" spans="1:77" ht="41.45" customHeight="1">
      <c r="A81" s="64" t="s">
        <v>264</v>
      </c>
      <c r="C81" s="65"/>
      <c r="D81" s="65" t="s">
        <v>64</v>
      </c>
      <c r="E81" s="66">
        <v>162.1010993509171</v>
      </c>
      <c r="F81" s="68">
        <v>99.99954990058838</v>
      </c>
      <c r="G81" s="100" t="s">
        <v>1980</v>
      </c>
      <c r="H81" s="65"/>
      <c r="I81" s="69" t="s">
        <v>264</v>
      </c>
      <c r="J81" s="70"/>
      <c r="K81" s="70"/>
      <c r="L81" s="69" t="s">
        <v>2264</v>
      </c>
      <c r="M81" s="73">
        <v>1.1500031305797065</v>
      </c>
      <c r="N81" s="74">
        <v>459.6681213378906</v>
      </c>
      <c r="O81" s="74">
        <v>4999.5</v>
      </c>
      <c r="P81" s="75"/>
      <c r="Q81" s="76"/>
      <c r="R81" s="76"/>
      <c r="S81" s="86"/>
      <c r="T81" s="48">
        <v>1</v>
      </c>
      <c r="U81" s="48">
        <v>1</v>
      </c>
      <c r="V81" s="49">
        <v>0</v>
      </c>
      <c r="W81" s="49">
        <v>0</v>
      </c>
      <c r="X81" s="49">
        <v>0</v>
      </c>
      <c r="Y81" s="49">
        <v>0.999997</v>
      </c>
      <c r="Z81" s="49">
        <v>0</v>
      </c>
      <c r="AA81" s="49" t="s">
        <v>3180</v>
      </c>
      <c r="AB81" s="71">
        <v>81</v>
      </c>
      <c r="AC81" s="71"/>
      <c r="AD81" s="72"/>
      <c r="AE81" s="78" t="s">
        <v>1329</v>
      </c>
      <c r="AF81" s="78">
        <v>660</v>
      </c>
      <c r="AG81" s="78">
        <v>1077</v>
      </c>
      <c r="AH81" s="78">
        <v>4165</v>
      </c>
      <c r="AI81" s="78">
        <v>990</v>
      </c>
      <c r="AJ81" s="78"/>
      <c r="AK81" s="78" t="s">
        <v>1484</v>
      </c>
      <c r="AL81" s="78" t="s">
        <v>1616</v>
      </c>
      <c r="AM81" s="83" t="s">
        <v>1703</v>
      </c>
      <c r="AN81" s="78"/>
      <c r="AO81" s="80">
        <v>40126.9521875</v>
      </c>
      <c r="AP81" s="83" t="s">
        <v>1829</v>
      </c>
      <c r="AQ81" s="78" t="b">
        <v>0</v>
      </c>
      <c r="AR81" s="78" t="b">
        <v>0</v>
      </c>
      <c r="AS81" s="78" t="b">
        <v>1</v>
      </c>
      <c r="AT81" s="78" t="s">
        <v>1149</v>
      </c>
      <c r="AU81" s="78">
        <v>69</v>
      </c>
      <c r="AV81" s="83" t="s">
        <v>1925</v>
      </c>
      <c r="AW81" s="78" t="b">
        <v>0</v>
      </c>
      <c r="AX81" s="78" t="s">
        <v>2028</v>
      </c>
      <c r="AY81" s="83" t="s">
        <v>2107</v>
      </c>
      <c r="AZ81" s="78" t="s">
        <v>66</v>
      </c>
      <c r="BA81" s="78" t="str">
        <f>REPLACE(INDEX(GroupVertices[Group],MATCH(Vertices[[#This Row],[Vertex]],GroupVertices[Vertex],0)),1,1,"")</f>
        <v>1</v>
      </c>
      <c r="BB81" s="48"/>
      <c r="BC81" s="48"/>
      <c r="BD81" s="48"/>
      <c r="BE81" s="48"/>
      <c r="BF81" s="48" t="s">
        <v>559</v>
      </c>
      <c r="BG81" s="48" t="s">
        <v>559</v>
      </c>
      <c r="BH81" s="121" t="s">
        <v>2809</v>
      </c>
      <c r="BI81" s="121" t="s">
        <v>2809</v>
      </c>
      <c r="BJ81" s="121" t="s">
        <v>2929</v>
      </c>
      <c r="BK81" s="121" t="s">
        <v>2929</v>
      </c>
      <c r="BL81" s="121">
        <v>0</v>
      </c>
      <c r="BM81" s="124">
        <v>0</v>
      </c>
      <c r="BN81" s="121">
        <v>0</v>
      </c>
      <c r="BO81" s="124">
        <v>0</v>
      </c>
      <c r="BP81" s="121">
        <v>0</v>
      </c>
      <c r="BQ81" s="124">
        <v>0</v>
      </c>
      <c r="BR81" s="121">
        <v>2</v>
      </c>
      <c r="BS81" s="124">
        <v>100</v>
      </c>
      <c r="BT81" s="121">
        <v>2</v>
      </c>
      <c r="BU81" s="2"/>
      <c r="BV81" s="3"/>
      <c r="BW81" s="3"/>
      <c r="BX81" s="3"/>
      <c r="BY81" s="3"/>
    </row>
    <row r="82" spans="1:77" ht="41.45" customHeight="1">
      <c r="A82" s="64" t="s">
        <v>266</v>
      </c>
      <c r="C82" s="65"/>
      <c r="D82" s="65" t="s">
        <v>64</v>
      </c>
      <c r="E82" s="66">
        <v>162.47819804716852</v>
      </c>
      <c r="F82" s="68">
        <v>99.99787103816477</v>
      </c>
      <c r="G82" s="100" t="s">
        <v>707</v>
      </c>
      <c r="H82" s="65"/>
      <c r="I82" s="69" t="s">
        <v>266</v>
      </c>
      <c r="J82" s="70"/>
      <c r="K82" s="70"/>
      <c r="L82" s="69" t="s">
        <v>2265</v>
      </c>
      <c r="M82" s="73">
        <v>1.709512014287625</v>
      </c>
      <c r="N82" s="74">
        <v>4283.884765625</v>
      </c>
      <c r="O82" s="74">
        <v>2453.487060546875</v>
      </c>
      <c r="P82" s="75"/>
      <c r="Q82" s="76"/>
      <c r="R82" s="76"/>
      <c r="S82" s="86"/>
      <c r="T82" s="48">
        <v>2</v>
      </c>
      <c r="U82" s="48">
        <v>2</v>
      </c>
      <c r="V82" s="49">
        <v>268</v>
      </c>
      <c r="W82" s="49">
        <v>0.004975</v>
      </c>
      <c r="X82" s="49">
        <v>0.016044</v>
      </c>
      <c r="Y82" s="49">
        <v>0.961982</v>
      </c>
      <c r="Z82" s="49">
        <v>0</v>
      </c>
      <c r="AA82" s="49">
        <v>0</v>
      </c>
      <c r="AB82" s="71">
        <v>82</v>
      </c>
      <c r="AC82" s="71"/>
      <c r="AD82" s="72"/>
      <c r="AE82" s="78" t="s">
        <v>1330</v>
      </c>
      <c r="AF82" s="78">
        <v>2018</v>
      </c>
      <c r="AG82" s="78">
        <v>5083</v>
      </c>
      <c r="AH82" s="78">
        <v>16675</v>
      </c>
      <c r="AI82" s="78">
        <v>11093</v>
      </c>
      <c r="AJ82" s="78"/>
      <c r="AK82" s="78" t="s">
        <v>1485</v>
      </c>
      <c r="AL82" s="78" t="s">
        <v>1617</v>
      </c>
      <c r="AM82" s="78"/>
      <c r="AN82" s="78"/>
      <c r="AO82" s="80">
        <v>39788.00393518519</v>
      </c>
      <c r="AP82" s="83" t="s">
        <v>1830</v>
      </c>
      <c r="AQ82" s="78" t="b">
        <v>0</v>
      </c>
      <c r="AR82" s="78" t="b">
        <v>0</v>
      </c>
      <c r="AS82" s="78" t="b">
        <v>1</v>
      </c>
      <c r="AT82" s="78" t="s">
        <v>1149</v>
      </c>
      <c r="AU82" s="78">
        <v>194</v>
      </c>
      <c r="AV82" s="83" t="s">
        <v>1922</v>
      </c>
      <c r="AW82" s="78" t="b">
        <v>0</v>
      </c>
      <c r="AX82" s="78" t="s">
        <v>2028</v>
      </c>
      <c r="AY82" s="83" t="s">
        <v>2108</v>
      </c>
      <c r="AZ82" s="78" t="s">
        <v>66</v>
      </c>
      <c r="BA82" s="78" t="str">
        <f>REPLACE(INDEX(GroupVertices[Group],MATCH(Vertices[[#This Row],[Vertex]],GroupVertices[Vertex],0)),1,1,"")</f>
        <v>2</v>
      </c>
      <c r="BB82" s="48" t="s">
        <v>550</v>
      </c>
      <c r="BC82" s="48" t="s">
        <v>550</v>
      </c>
      <c r="BD82" s="48" t="s">
        <v>554</v>
      </c>
      <c r="BE82" s="48" t="s">
        <v>554</v>
      </c>
      <c r="BF82" s="48" t="s">
        <v>559</v>
      </c>
      <c r="BG82" s="48" t="s">
        <v>559</v>
      </c>
      <c r="BH82" s="121" t="s">
        <v>2810</v>
      </c>
      <c r="BI82" s="121" t="s">
        <v>2810</v>
      </c>
      <c r="BJ82" s="121" t="s">
        <v>2930</v>
      </c>
      <c r="BK82" s="121" t="s">
        <v>2930</v>
      </c>
      <c r="BL82" s="121">
        <v>0</v>
      </c>
      <c r="BM82" s="124">
        <v>0</v>
      </c>
      <c r="BN82" s="121">
        <v>0</v>
      </c>
      <c r="BO82" s="124">
        <v>0</v>
      </c>
      <c r="BP82" s="121">
        <v>0</v>
      </c>
      <c r="BQ82" s="124">
        <v>0</v>
      </c>
      <c r="BR82" s="121">
        <v>15</v>
      </c>
      <c r="BS82" s="124">
        <v>100</v>
      </c>
      <c r="BT82" s="121">
        <v>15</v>
      </c>
      <c r="BU82" s="2"/>
      <c r="BV82" s="3"/>
      <c r="BW82" s="3"/>
      <c r="BX82" s="3"/>
      <c r="BY82" s="3"/>
    </row>
    <row r="83" spans="1:77" ht="41.45" customHeight="1">
      <c r="A83" s="64" t="s">
        <v>267</v>
      </c>
      <c r="C83" s="65"/>
      <c r="D83" s="65" t="s">
        <v>64</v>
      </c>
      <c r="E83" s="66">
        <v>162.26545639626283</v>
      </c>
      <c r="F83" s="68">
        <v>99.99881817472927</v>
      </c>
      <c r="G83" s="100" t="s">
        <v>708</v>
      </c>
      <c r="H83" s="65"/>
      <c r="I83" s="69" t="s">
        <v>267</v>
      </c>
      <c r="J83" s="70"/>
      <c r="K83" s="70"/>
      <c r="L83" s="69" t="s">
        <v>2266</v>
      </c>
      <c r="M83" s="73">
        <v>1.3938629685612405</v>
      </c>
      <c r="N83" s="74">
        <v>989.1798095703125</v>
      </c>
      <c r="O83" s="74">
        <v>1901.7708740234375</v>
      </c>
      <c r="P83" s="75"/>
      <c r="Q83" s="76"/>
      <c r="R83" s="76"/>
      <c r="S83" s="86"/>
      <c r="T83" s="48">
        <v>1</v>
      </c>
      <c r="U83" s="48">
        <v>1</v>
      </c>
      <c r="V83" s="49">
        <v>0</v>
      </c>
      <c r="W83" s="49">
        <v>0</v>
      </c>
      <c r="X83" s="49">
        <v>0</v>
      </c>
      <c r="Y83" s="49">
        <v>0.999997</v>
      </c>
      <c r="Z83" s="49">
        <v>0</v>
      </c>
      <c r="AA83" s="49" t="s">
        <v>3180</v>
      </c>
      <c r="AB83" s="71">
        <v>83</v>
      </c>
      <c r="AC83" s="71"/>
      <c r="AD83" s="72"/>
      <c r="AE83" s="78" t="s">
        <v>1331</v>
      </c>
      <c r="AF83" s="78">
        <v>975</v>
      </c>
      <c r="AG83" s="78">
        <v>2823</v>
      </c>
      <c r="AH83" s="78">
        <v>53959</v>
      </c>
      <c r="AI83" s="78">
        <v>3054</v>
      </c>
      <c r="AJ83" s="78"/>
      <c r="AK83" s="78" t="s">
        <v>1486</v>
      </c>
      <c r="AL83" s="78" t="s">
        <v>1618</v>
      </c>
      <c r="AM83" s="83" t="s">
        <v>1704</v>
      </c>
      <c r="AN83" s="78"/>
      <c r="AO83" s="80">
        <v>40161.87226851852</v>
      </c>
      <c r="AP83" s="83" t="s">
        <v>1831</v>
      </c>
      <c r="AQ83" s="78" t="b">
        <v>1</v>
      </c>
      <c r="AR83" s="78" t="b">
        <v>0</v>
      </c>
      <c r="AS83" s="78" t="b">
        <v>1</v>
      </c>
      <c r="AT83" s="78" t="s">
        <v>1149</v>
      </c>
      <c r="AU83" s="78">
        <v>115</v>
      </c>
      <c r="AV83" s="83" t="s">
        <v>1910</v>
      </c>
      <c r="AW83" s="78" t="b">
        <v>1</v>
      </c>
      <c r="AX83" s="78" t="s">
        <v>2028</v>
      </c>
      <c r="AY83" s="83" t="s">
        <v>2109</v>
      </c>
      <c r="AZ83" s="78" t="s">
        <v>66</v>
      </c>
      <c r="BA83" s="78" t="str">
        <f>REPLACE(INDEX(GroupVertices[Group],MATCH(Vertices[[#This Row],[Vertex]],GroupVertices[Vertex],0)),1,1,"")</f>
        <v>1</v>
      </c>
      <c r="BB83" s="48"/>
      <c r="BC83" s="48"/>
      <c r="BD83" s="48"/>
      <c r="BE83" s="48"/>
      <c r="BF83" s="48" t="s">
        <v>559</v>
      </c>
      <c r="BG83" s="48" t="s">
        <v>559</v>
      </c>
      <c r="BH83" s="121" t="s">
        <v>2811</v>
      </c>
      <c r="BI83" s="121" t="s">
        <v>2811</v>
      </c>
      <c r="BJ83" s="121" t="s">
        <v>2931</v>
      </c>
      <c r="BK83" s="121" t="s">
        <v>2931</v>
      </c>
      <c r="BL83" s="121">
        <v>0</v>
      </c>
      <c r="BM83" s="124">
        <v>0</v>
      </c>
      <c r="BN83" s="121">
        <v>1</v>
      </c>
      <c r="BO83" s="124">
        <v>4.166666666666667</v>
      </c>
      <c r="BP83" s="121">
        <v>0</v>
      </c>
      <c r="BQ83" s="124">
        <v>0</v>
      </c>
      <c r="BR83" s="121">
        <v>23</v>
      </c>
      <c r="BS83" s="124">
        <v>95.83333333333333</v>
      </c>
      <c r="BT83" s="121">
        <v>24</v>
      </c>
      <c r="BU83" s="2"/>
      <c r="BV83" s="3"/>
      <c r="BW83" s="3"/>
      <c r="BX83" s="3"/>
      <c r="BY83" s="3"/>
    </row>
    <row r="84" spans="1:77" ht="41.45" customHeight="1">
      <c r="A84" s="64" t="s">
        <v>268</v>
      </c>
      <c r="C84" s="65"/>
      <c r="D84" s="65" t="s">
        <v>64</v>
      </c>
      <c r="E84" s="66">
        <v>162.0469726034522</v>
      </c>
      <c r="F84" s="68">
        <v>99.99979087559926</v>
      </c>
      <c r="G84" s="100" t="s">
        <v>1981</v>
      </c>
      <c r="H84" s="65"/>
      <c r="I84" s="69" t="s">
        <v>268</v>
      </c>
      <c r="J84" s="70"/>
      <c r="K84" s="70"/>
      <c r="L84" s="69" t="s">
        <v>2267</v>
      </c>
      <c r="M84" s="73">
        <v>1.0696941919546308</v>
      </c>
      <c r="N84" s="74">
        <v>4567.869140625</v>
      </c>
      <c r="O84" s="74">
        <v>6517.88818359375</v>
      </c>
      <c r="P84" s="75"/>
      <c r="Q84" s="76"/>
      <c r="R84" s="76"/>
      <c r="S84" s="86"/>
      <c r="T84" s="48">
        <v>0</v>
      </c>
      <c r="U84" s="48">
        <v>1</v>
      </c>
      <c r="V84" s="49">
        <v>0</v>
      </c>
      <c r="W84" s="49">
        <v>0.004115</v>
      </c>
      <c r="X84" s="49">
        <v>0.00225</v>
      </c>
      <c r="Y84" s="49">
        <v>0.489365</v>
      </c>
      <c r="Z84" s="49">
        <v>0</v>
      </c>
      <c r="AA84" s="49">
        <v>0</v>
      </c>
      <c r="AB84" s="71">
        <v>84</v>
      </c>
      <c r="AC84" s="71"/>
      <c r="AD84" s="72"/>
      <c r="AE84" s="78" t="s">
        <v>1332</v>
      </c>
      <c r="AF84" s="78">
        <v>605</v>
      </c>
      <c r="AG84" s="78">
        <v>502</v>
      </c>
      <c r="AH84" s="78">
        <v>6665</v>
      </c>
      <c r="AI84" s="78">
        <v>729</v>
      </c>
      <c r="AJ84" s="78"/>
      <c r="AK84" s="78" t="s">
        <v>1487</v>
      </c>
      <c r="AL84" s="78"/>
      <c r="AM84" s="83" t="s">
        <v>1705</v>
      </c>
      <c r="AN84" s="78"/>
      <c r="AO84" s="80">
        <v>40060.868159722224</v>
      </c>
      <c r="AP84" s="83" t="s">
        <v>1832</v>
      </c>
      <c r="AQ84" s="78" t="b">
        <v>0</v>
      </c>
      <c r="AR84" s="78" t="b">
        <v>0</v>
      </c>
      <c r="AS84" s="78" t="b">
        <v>0</v>
      </c>
      <c r="AT84" s="78" t="s">
        <v>1149</v>
      </c>
      <c r="AU84" s="78">
        <v>13</v>
      </c>
      <c r="AV84" s="83" t="s">
        <v>1910</v>
      </c>
      <c r="AW84" s="78" t="b">
        <v>0</v>
      </c>
      <c r="AX84" s="78" t="s">
        <v>2028</v>
      </c>
      <c r="AY84" s="83" t="s">
        <v>2110</v>
      </c>
      <c r="AZ84" s="78" t="s">
        <v>66</v>
      </c>
      <c r="BA84" s="78" t="str">
        <f>REPLACE(INDEX(GroupVertices[Group],MATCH(Vertices[[#This Row],[Vertex]],GroupVertices[Vertex],0)),1,1,"")</f>
        <v>3</v>
      </c>
      <c r="BB84" s="48"/>
      <c r="BC84" s="48"/>
      <c r="BD84" s="48"/>
      <c r="BE84" s="48"/>
      <c r="BF84" s="48" t="s">
        <v>559</v>
      </c>
      <c r="BG84" s="48" t="s">
        <v>559</v>
      </c>
      <c r="BH84" s="121" t="s">
        <v>2812</v>
      </c>
      <c r="BI84" s="121" t="s">
        <v>2812</v>
      </c>
      <c r="BJ84" s="121" t="s">
        <v>2932</v>
      </c>
      <c r="BK84" s="121" t="s">
        <v>2932</v>
      </c>
      <c r="BL84" s="121">
        <v>1</v>
      </c>
      <c r="BM84" s="124">
        <v>12.5</v>
      </c>
      <c r="BN84" s="121">
        <v>1</v>
      </c>
      <c r="BO84" s="124">
        <v>12.5</v>
      </c>
      <c r="BP84" s="121">
        <v>0</v>
      </c>
      <c r="BQ84" s="124">
        <v>0</v>
      </c>
      <c r="BR84" s="121">
        <v>6</v>
      </c>
      <c r="BS84" s="124">
        <v>75</v>
      </c>
      <c r="BT84" s="121">
        <v>8</v>
      </c>
      <c r="BU84" s="2"/>
      <c r="BV84" s="3"/>
      <c r="BW84" s="3"/>
      <c r="BX84" s="3"/>
      <c r="BY84" s="3"/>
    </row>
    <row r="85" spans="1:77" ht="41.45" customHeight="1">
      <c r="A85" s="64" t="s">
        <v>269</v>
      </c>
      <c r="C85" s="65"/>
      <c r="D85" s="65" t="s">
        <v>64</v>
      </c>
      <c r="E85" s="66">
        <v>162.17113465546305</v>
      </c>
      <c r="F85" s="68">
        <v>99.99923809987865</v>
      </c>
      <c r="G85" s="100" t="s">
        <v>1982</v>
      </c>
      <c r="H85" s="65"/>
      <c r="I85" s="69" t="s">
        <v>269</v>
      </c>
      <c r="J85" s="70"/>
      <c r="K85" s="70"/>
      <c r="L85" s="69" t="s">
        <v>2268</v>
      </c>
      <c r="M85" s="73">
        <v>1.253915913774587</v>
      </c>
      <c r="N85" s="74">
        <v>5975.70458984375</v>
      </c>
      <c r="O85" s="74">
        <v>3807.30126953125</v>
      </c>
      <c r="P85" s="75"/>
      <c r="Q85" s="76"/>
      <c r="R85" s="76"/>
      <c r="S85" s="86"/>
      <c r="T85" s="48">
        <v>1</v>
      </c>
      <c r="U85" s="48">
        <v>2</v>
      </c>
      <c r="V85" s="49">
        <v>0</v>
      </c>
      <c r="W85" s="49">
        <v>0.004065</v>
      </c>
      <c r="X85" s="49">
        <v>0.008701</v>
      </c>
      <c r="Y85" s="49">
        <v>0.654075</v>
      </c>
      <c r="Z85" s="49">
        <v>0</v>
      </c>
      <c r="AA85" s="49">
        <v>0</v>
      </c>
      <c r="AB85" s="71">
        <v>85</v>
      </c>
      <c r="AC85" s="71"/>
      <c r="AD85" s="72"/>
      <c r="AE85" s="78" t="s">
        <v>1333</v>
      </c>
      <c r="AF85" s="78">
        <v>1022</v>
      </c>
      <c r="AG85" s="78">
        <v>1821</v>
      </c>
      <c r="AH85" s="78">
        <v>11737</v>
      </c>
      <c r="AI85" s="78">
        <v>3747</v>
      </c>
      <c r="AJ85" s="78"/>
      <c r="AK85" s="78" t="s">
        <v>1488</v>
      </c>
      <c r="AL85" s="78" t="s">
        <v>1619</v>
      </c>
      <c r="AM85" s="83" t="s">
        <v>1706</v>
      </c>
      <c r="AN85" s="78"/>
      <c r="AO85" s="80">
        <v>40140.374375</v>
      </c>
      <c r="AP85" s="83" t="s">
        <v>1833</v>
      </c>
      <c r="AQ85" s="78" t="b">
        <v>0</v>
      </c>
      <c r="AR85" s="78" t="b">
        <v>0</v>
      </c>
      <c r="AS85" s="78" t="b">
        <v>1</v>
      </c>
      <c r="AT85" s="78" t="s">
        <v>1149</v>
      </c>
      <c r="AU85" s="78">
        <v>124</v>
      </c>
      <c r="AV85" s="83" t="s">
        <v>1910</v>
      </c>
      <c r="AW85" s="78" t="b">
        <v>0</v>
      </c>
      <c r="AX85" s="78" t="s">
        <v>2028</v>
      </c>
      <c r="AY85" s="83" t="s">
        <v>2111</v>
      </c>
      <c r="AZ85" s="78" t="s">
        <v>66</v>
      </c>
      <c r="BA85" s="78" t="str">
        <f>REPLACE(INDEX(GroupVertices[Group],MATCH(Vertices[[#This Row],[Vertex]],GroupVertices[Vertex],0)),1,1,"")</f>
        <v>6</v>
      </c>
      <c r="BB85" s="48"/>
      <c r="BC85" s="48"/>
      <c r="BD85" s="48"/>
      <c r="BE85" s="48"/>
      <c r="BF85" s="48" t="s">
        <v>575</v>
      </c>
      <c r="BG85" s="48" t="s">
        <v>560</v>
      </c>
      <c r="BH85" s="121" t="s">
        <v>2813</v>
      </c>
      <c r="BI85" s="121" t="s">
        <v>2813</v>
      </c>
      <c r="BJ85" s="121" t="s">
        <v>2933</v>
      </c>
      <c r="BK85" s="121" t="s">
        <v>2933</v>
      </c>
      <c r="BL85" s="121">
        <v>1</v>
      </c>
      <c r="BM85" s="124">
        <v>4</v>
      </c>
      <c r="BN85" s="121">
        <v>0</v>
      </c>
      <c r="BO85" s="124">
        <v>0</v>
      </c>
      <c r="BP85" s="121">
        <v>0</v>
      </c>
      <c r="BQ85" s="124">
        <v>0</v>
      </c>
      <c r="BR85" s="121">
        <v>24</v>
      </c>
      <c r="BS85" s="124">
        <v>96</v>
      </c>
      <c r="BT85" s="121">
        <v>25</v>
      </c>
      <c r="BU85" s="2"/>
      <c r="BV85" s="3"/>
      <c r="BW85" s="3"/>
      <c r="BX85" s="3"/>
      <c r="BY85" s="3"/>
    </row>
    <row r="86" spans="1:77" ht="41.45" customHeight="1">
      <c r="A86" s="64" t="s">
        <v>270</v>
      </c>
      <c r="C86" s="65"/>
      <c r="D86" s="65" t="s">
        <v>64</v>
      </c>
      <c r="E86" s="66">
        <v>163.9403732965127</v>
      </c>
      <c r="F86" s="68">
        <v>99.99136136017528</v>
      </c>
      <c r="G86" s="100" t="s">
        <v>1983</v>
      </c>
      <c r="H86" s="65"/>
      <c r="I86" s="69" t="s">
        <v>270</v>
      </c>
      <c r="J86" s="70"/>
      <c r="K86" s="70"/>
      <c r="L86" s="69" t="s">
        <v>2269</v>
      </c>
      <c r="M86" s="73">
        <v>3.8789706989194515</v>
      </c>
      <c r="N86" s="74">
        <v>3107.226806640625</v>
      </c>
      <c r="O86" s="74">
        <v>869.1943969726562</v>
      </c>
      <c r="P86" s="75"/>
      <c r="Q86" s="76"/>
      <c r="R86" s="76"/>
      <c r="S86" s="86"/>
      <c r="T86" s="48">
        <v>1</v>
      </c>
      <c r="U86" s="48">
        <v>1</v>
      </c>
      <c r="V86" s="49">
        <v>0</v>
      </c>
      <c r="W86" s="49">
        <v>0</v>
      </c>
      <c r="X86" s="49">
        <v>0</v>
      </c>
      <c r="Y86" s="49">
        <v>0.999997</v>
      </c>
      <c r="Z86" s="49">
        <v>0</v>
      </c>
      <c r="AA86" s="49" t="s">
        <v>3180</v>
      </c>
      <c r="AB86" s="71">
        <v>86</v>
      </c>
      <c r="AC86" s="71"/>
      <c r="AD86" s="72"/>
      <c r="AE86" s="78" t="s">
        <v>1334</v>
      </c>
      <c r="AF86" s="78">
        <v>1363</v>
      </c>
      <c r="AG86" s="78">
        <v>20616</v>
      </c>
      <c r="AH86" s="78">
        <v>14160</v>
      </c>
      <c r="AI86" s="78">
        <v>25861</v>
      </c>
      <c r="AJ86" s="78"/>
      <c r="AK86" s="78" t="s">
        <v>1489</v>
      </c>
      <c r="AL86" s="78" t="s">
        <v>1620</v>
      </c>
      <c r="AM86" s="78"/>
      <c r="AN86" s="78"/>
      <c r="AO86" s="80">
        <v>39904.51987268519</v>
      </c>
      <c r="AP86" s="83" t="s">
        <v>1834</v>
      </c>
      <c r="AQ86" s="78" t="b">
        <v>0</v>
      </c>
      <c r="AR86" s="78" t="b">
        <v>0</v>
      </c>
      <c r="AS86" s="78" t="b">
        <v>0</v>
      </c>
      <c r="AT86" s="78" t="s">
        <v>1908</v>
      </c>
      <c r="AU86" s="78">
        <v>39</v>
      </c>
      <c r="AV86" s="83" t="s">
        <v>1926</v>
      </c>
      <c r="AW86" s="78" t="b">
        <v>0</v>
      </c>
      <c r="AX86" s="78" t="s">
        <v>2028</v>
      </c>
      <c r="AY86" s="83" t="s">
        <v>2112</v>
      </c>
      <c r="AZ86" s="78" t="s">
        <v>66</v>
      </c>
      <c r="BA86" s="78" t="str">
        <f>REPLACE(INDEX(GroupVertices[Group],MATCH(Vertices[[#This Row],[Vertex]],GroupVertices[Vertex],0)),1,1,"")</f>
        <v>1</v>
      </c>
      <c r="BB86" s="48"/>
      <c r="BC86" s="48"/>
      <c r="BD86" s="48"/>
      <c r="BE86" s="48"/>
      <c r="BF86" s="48" t="s">
        <v>559</v>
      </c>
      <c r="BG86" s="48" t="s">
        <v>559</v>
      </c>
      <c r="BH86" s="121" t="s">
        <v>2814</v>
      </c>
      <c r="BI86" s="121" t="s">
        <v>2814</v>
      </c>
      <c r="BJ86" s="121" t="s">
        <v>2934</v>
      </c>
      <c r="BK86" s="121" t="s">
        <v>2934</v>
      </c>
      <c r="BL86" s="121">
        <v>0</v>
      </c>
      <c r="BM86" s="124">
        <v>0</v>
      </c>
      <c r="BN86" s="121">
        <v>0</v>
      </c>
      <c r="BO86" s="124">
        <v>0</v>
      </c>
      <c r="BP86" s="121">
        <v>0</v>
      </c>
      <c r="BQ86" s="124">
        <v>0</v>
      </c>
      <c r="BR86" s="121">
        <v>3</v>
      </c>
      <c r="BS86" s="124">
        <v>100</v>
      </c>
      <c r="BT86" s="121">
        <v>3</v>
      </c>
      <c r="BU86" s="2"/>
      <c r="BV86" s="3"/>
      <c r="BW86" s="3"/>
      <c r="BX86" s="3"/>
      <c r="BY86" s="3"/>
    </row>
    <row r="87" spans="1:77" ht="41.45" customHeight="1">
      <c r="A87" s="64" t="s">
        <v>271</v>
      </c>
      <c r="C87" s="65"/>
      <c r="D87" s="65" t="s">
        <v>64</v>
      </c>
      <c r="E87" s="66">
        <v>162.02268616719834</v>
      </c>
      <c r="F87" s="68">
        <v>99.99989900003892</v>
      </c>
      <c r="G87" s="100" t="s">
        <v>709</v>
      </c>
      <c r="H87" s="65"/>
      <c r="I87" s="69" t="s">
        <v>271</v>
      </c>
      <c r="J87" s="70"/>
      <c r="K87" s="70"/>
      <c r="L87" s="69" t="s">
        <v>2270</v>
      </c>
      <c r="M87" s="73">
        <v>1.0336599203628578</v>
      </c>
      <c r="N87" s="74">
        <v>9540.9560546875</v>
      </c>
      <c r="O87" s="74">
        <v>3020.2861328125</v>
      </c>
      <c r="P87" s="75"/>
      <c r="Q87" s="76"/>
      <c r="R87" s="76"/>
      <c r="S87" s="86"/>
      <c r="T87" s="48">
        <v>1</v>
      </c>
      <c r="U87" s="48">
        <v>2</v>
      </c>
      <c r="V87" s="49">
        <v>0</v>
      </c>
      <c r="W87" s="49">
        <v>1</v>
      </c>
      <c r="X87" s="49">
        <v>0</v>
      </c>
      <c r="Y87" s="49">
        <v>1.298241</v>
      </c>
      <c r="Z87" s="49">
        <v>0</v>
      </c>
      <c r="AA87" s="49">
        <v>0</v>
      </c>
      <c r="AB87" s="71">
        <v>87</v>
      </c>
      <c r="AC87" s="71"/>
      <c r="AD87" s="72"/>
      <c r="AE87" s="78" t="s">
        <v>1335</v>
      </c>
      <c r="AF87" s="78">
        <v>241</v>
      </c>
      <c r="AG87" s="78">
        <v>244</v>
      </c>
      <c r="AH87" s="78">
        <v>1420</v>
      </c>
      <c r="AI87" s="78">
        <v>7306</v>
      </c>
      <c r="AJ87" s="78"/>
      <c r="AK87" s="78" t="s">
        <v>1490</v>
      </c>
      <c r="AL87" s="78" t="s">
        <v>1621</v>
      </c>
      <c r="AM87" s="78"/>
      <c r="AN87" s="78"/>
      <c r="AO87" s="80">
        <v>42186.572118055556</v>
      </c>
      <c r="AP87" s="83" t="s">
        <v>1835</v>
      </c>
      <c r="AQ87" s="78" t="b">
        <v>1</v>
      </c>
      <c r="AR87" s="78" t="b">
        <v>0</v>
      </c>
      <c r="AS87" s="78" t="b">
        <v>1</v>
      </c>
      <c r="AT87" s="78" t="s">
        <v>1149</v>
      </c>
      <c r="AU87" s="78">
        <v>12</v>
      </c>
      <c r="AV87" s="83" t="s">
        <v>1910</v>
      </c>
      <c r="AW87" s="78" t="b">
        <v>0</v>
      </c>
      <c r="AX87" s="78" t="s">
        <v>2028</v>
      </c>
      <c r="AY87" s="83" t="s">
        <v>2113</v>
      </c>
      <c r="AZ87" s="78" t="s">
        <v>66</v>
      </c>
      <c r="BA87" s="78" t="str">
        <f>REPLACE(INDEX(GroupVertices[Group],MATCH(Vertices[[#This Row],[Vertex]],GroupVertices[Vertex],0)),1,1,"")</f>
        <v>13</v>
      </c>
      <c r="BB87" s="48"/>
      <c r="BC87" s="48"/>
      <c r="BD87" s="48"/>
      <c r="BE87" s="48"/>
      <c r="BF87" s="48" t="s">
        <v>559</v>
      </c>
      <c r="BG87" s="48" t="s">
        <v>559</v>
      </c>
      <c r="BH87" s="121" t="s">
        <v>2815</v>
      </c>
      <c r="BI87" s="121" t="s">
        <v>2865</v>
      </c>
      <c r="BJ87" s="121" t="s">
        <v>2935</v>
      </c>
      <c r="BK87" s="121" t="s">
        <v>2935</v>
      </c>
      <c r="BL87" s="121">
        <v>2</v>
      </c>
      <c r="BM87" s="124">
        <v>3.389830508474576</v>
      </c>
      <c r="BN87" s="121">
        <v>0</v>
      </c>
      <c r="BO87" s="124">
        <v>0</v>
      </c>
      <c r="BP87" s="121">
        <v>0</v>
      </c>
      <c r="BQ87" s="124">
        <v>0</v>
      </c>
      <c r="BR87" s="121">
        <v>57</v>
      </c>
      <c r="BS87" s="124">
        <v>96.61016949152543</v>
      </c>
      <c r="BT87" s="121">
        <v>59</v>
      </c>
      <c r="BU87" s="2"/>
      <c r="BV87" s="3"/>
      <c r="BW87" s="3"/>
      <c r="BX87" s="3"/>
      <c r="BY87" s="3"/>
    </row>
    <row r="88" spans="1:77" ht="41.45" customHeight="1">
      <c r="A88" s="64" t="s">
        <v>350</v>
      </c>
      <c r="C88" s="65"/>
      <c r="D88" s="65" t="s">
        <v>64</v>
      </c>
      <c r="E88" s="66">
        <v>162.22300219955554</v>
      </c>
      <c r="F88" s="68">
        <v>99.99900718295518</v>
      </c>
      <c r="G88" s="100" t="s">
        <v>1984</v>
      </c>
      <c r="H88" s="65"/>
      <c r="I88" s="69" t="s">
        <v>350</v>
      </c>
      <c r="J88" s="70"/>
      <c r="K88" s="70"/>
      <c r="L88" s="69" t="s">
        <v>2271</v>
      </c>
      <c r="M88" s="73">
        <v>1.3308728271353116</v>
      </c>
      <c r="N88" s="74">
        <v>9540.9560546875</v>
      </c>
      <c r="O88" s="74">
        <v>2355.646728515625</v>
      </c>
      <c r="P88" s="75"/>
      <c r="Q88" s="76"/>
      <c r="R88" s="76"/>
      <c r="S88" s="86"/>
      <c r="T88" s="48">
        <v>1</v>
      </c>
      <c r="U88" s="48">
        <v>0</v>
      </c>
      <c r="V88" s="49">
        <v>0</v>
      </c>
      <c r="W88" s="49">
        <v>1</v>
      </c>
      <c r="X88" s="49">
        <v>0</v>
      </c>
      <c r="Y88" s="49">
        <v>0.701752</v>
      </c>
      <c r="Z88" s="49">
        <v>0</v>
      </c>
      <c r="AA88" s="49">
        <v>0</v>
      </c>
      <c r="AB88" s="71">
        <v>88</v>
      </c>
      <c r="AC88" s="71"/>
      <c r="AD88" s="72"/>
      <c r="AE88" s="78" t="s">
        <v>1336</v>
      </c>
      <c r="AF88" s="78">
        <v>831</v>
      </c>
      <c r="AG88" s="78">
        <v>2372</v>
      </c>
      <c r="AH88" s="78">
        <v>6817</v>
      </c>
      <c r="AI88" s="78">
        <v>9554</v>
      </c>
      <c r="AJ88" s="78"/>
      <c r="AK88" s="78" t="s">
        <v>1491</v>
      </c>
      <c r="AL88" s="78" t="s">
        <v>1192</v>
      </c>
      <c r="AM88" s="78"/>
      <c r="AN88" s="78"/>
      <c r="AO88" s="80">
        <v>39966.05085648148</v>
      </c>
      <c r="AP88" s="83" t="s">
        <v>1836</v>
      </c>
      <c r="AQ88" s="78" t="b">
        <v>1</v>
      </c>
      <c r="AR88" s="78" t="b">
        <v>0</v>
      </c>
      <c r="AS88" s="78" t="b">
        <v>1</v>
      </c>
      <c r="AT88" s="78"/>
      <c r="AU88" s="78">
        <v>59</v>
      </c>
      <c r="AV88" s="83" t="s">
        <v>1910</v>
      </c>
      <c r="AW88" s="78" t="b">
        <v>0</v>
      </c>
      <c r="AX88" s="78" t="s">
        <v>2028</v>
      </c>
      <c r="AY88" s="83" t="s">
        <v>2114</v>
      </c>
      <c r="AZ88" s="78" t="s">
        <v>65</v>
      </c>
      <c r="BA88" s="78" t="str">
        <f>REPLACE(INDEX(GroupVertices[Group],MATCH(Vertices[[#This Row],[Vertex]],GroupVertices[Vertex],0)),1,1,"")</f>
        <v>13</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272</v>
      </c>
      <c r="C89" s="65"/>
      <c r="D89" s="65" t="s">
        <v>64</v>
      </c>
      <c r="E89" s="66">
        <v>162.04744327082145</v>
      </c>
      <c r="F89" s="68">
        <v>99.99978878016438</v>
      </c>
      <c r="G89" s="100" t="s">
        <v>1985</v>
      </c>
      <c r="H89" s="65"/>
      <c r="I89" s="69" t="s">
        <v>272</v>
      </c>
      <c r="J89" s="70"/>
      <c r="K89" s="70"/>
      <c r="L89" s="69" t="s">
        <v>2272</v>
      </c>
      <c r="M89" s="73">
        <v>1.0703925305513706</v>
      </c>
      <c r="N89" s="74">
        <v>2577.71484375</v>
      </c>
      <c r="O89" s="74">
        <v>8097.2294921875</v>
      </c>
      <c r="P89" s="75"/>
      <c r="Q89" s="76"/>
      <c r="R89" s="76"/>
      <c r="S89" s="86"/>
      <c r="T89" s="48">
        <v>1</v>
      </c>
      <c r="U89" s="48">
        <v>1</v>
      </c>
      <c r="V89" s="49">
        <v>0</v>
      </c>
      <c r="W89" s="49">
        <v>0</v>
      </c>
      <c r="X89" s="49">
        <v>0</v>
      </c>
      <c r="Y89" s="49">
        <v>0.999997</v>
      </c>
      <c r="Z89" s="49">
        <v>0</v>
      </c>
      <c r="AA89" s="49" t="s">
        <v>3180</v>
      </c>
      <c r="AB89" s="71">
        <v>89</v>
      </c>
      <c r="AC89" s="71"/>
      <c r="AD89" s="72"/>
      <c r="AE89" s="78" t="s">
        <v>1337</v>
      </c>
      <c r="AF89" s="78">
        <v>631</v>
      </c>
      <c r="AG89" s="78">
        <v>507</v>
      </c>
      <c r="AH89" s="78">
        <v>8915</v>
      </c>
      <c r="AI89" s="78">
        <v>1464</v>
      </c>
      <c r="AJ89" s="78"/>
      <c r="AK89" s="78" t="s">
        <v>1492</v>
      </c>
      <c r="AL89" s="78" t="s">
        <v>1622</v>
      </c>
      <c r="AM89" s="78"/>
      <c r="AN89" s="78"/>
      <c r="AO89" s="80">
        <v>41381.812581018516</v>
      </c>
      <c r="AP89" s="83" t="s">
        <v>1837</v>
      </c>
      <c r="AQ89" s="78" t="b">
        <v>0</v>
      </c>
      <c r="AR89" s="78" t="b">
        <v>0</v>
      </c>
      <c r="AS89" s="78" t="b">
        <v>1</v>
      </c>
      <c r="AT89" s="78" t="s">
        <v>1149</v>
      </c>
      <c r="AU89" s="78">
        <v>33</v>
      </c>
      <c r="AV89" s="83" t="s">
        <v>1910</v>
      </c>
      <c r="AW89" s="78" t="b">
        <v>0</v>
      </c>
      <c r="AX89" s="78" t="s">
        <v>2028</v>
      </c>
      <c r="AY89" s="83" t="s">
        <v>2115</v>
      </c>
      <c r="AZ89" s="78" t="s">
        <v>66</v>
      </c>
      <c r="BA89" s="78" t="str">
        <f>REPLACE(INDEX(GroupVertices[Group],MATCH(Vertices[[#This Row],[Vertex]],GroupVertices[Vertex],0)),1,1,"")</f>
        <v>1</v>
      </c>
      <c r="BB89" s="48"/>
      <c r="BC89" s="48"/>
      <c r="BD89" s="48"/>
      <c r="BE89" s="48"/>
      <c r="BF89" s="48" t="s">
        <v>559</v>
      </c>
      <c r="BG89" s="48" t="s">
        <v>559</v>
      </c>
      <c r="BH89" s="121" t="s">
        <v>2510</v>
      </c>
      <c r="BI89" s="121" t="s">
        <v>2510</v>
      </c>
      <c r="BJ89" s="121" t="s">
        <v>2936</v>
      </c>
      <c r="BK89" s="121" t="s">
        <v>2936</v>
      </c>
      <c r="BL89" s="121">
        <v>0</v>
      </c>
      <c r="BM89" s="124">
        <v>0</v>
      </c>
      <c r="BN89" s="121">
        <v>0</v>
      </c>
      <c r="BO89" s="124">
        <v>0</v>
      </c>
      <c r="BP89" s="121">
        <v>0</v>
      </c>
      <c r="BQ89" s="124">
        <v>0</v>
      </c>
      <c r="BR89" s="121">
        <v>7</v>
      </c>
      <c r="BS89" s="124">
        <v>100</v>
      </c>
      <c r="BT89" s="121">
        <v>7</v>
      </c>
      <c r="BU89" s="2"/>
      <c r="BV89" s="3"/>
      <c r="BW89" s="3"/>
      <c r="BX89" s="3"/>
      <c r="BY89" s="3"/>
    </row>
    <row r="90" spans="1:77" ht="41.45" customHeight="1">
      <c r="A90" s="64" t="s">
        <v>273</v>
      </c>
      <c r="C90" s="65"/>
      <c r="D90" s="65" t="s">
        <v>64</v>
      </c>
      <c r="E90" s="66">
        <v>162.0882030649994</v>
      </c>
      <c r="F90" s="68">
        <v>99.99960731550401</v>
      </c>
      <c r="G90" s="100" t="s">
        <v>1986</v>
      </c>
      <c r="H90" s="65"/>
      <c r="I90" s="69" t="s">
        <v>273</v>
      </c>
      <c r="J90" s="70"/>
      <c r="K90" s="70"/>
      <c r="L90" s="69" t="s">
        <v>2273</v>
      </c>
      <c r="M90" s="73">
        <v>1.1308686530290364</v>
      </c>
      <c r="N90" s="74">
        <v>3107.226806640625</v>
      </c>
      <c r="O90" s="74">
        <v>6032.07666015625</v>
      </c>
      <c r="P90" s="75"/>
      <c r="Q90" s="76"/>
      <c r="R90" s="76"/>
      <c r="S90" s="86"/>
      <c r="T90" s="48">
        <v>1</v>
      </c>
      <c r="U90" s="48">
        <v>1</v>
      </c>
      <c r="V90" s="49">
        <v>0</v>
      </c>
      <c r="W90" s="49">
        <v>0</v>
      </c>
      <c r="X90" s="49">
        <v>0</v>
      </c>
      <c r="Y90" s="49">
        <v>0.999997</v>
      </c>
      <c r="Z90" s="49">
        <v>0</v>
      </c>
      <c r="AA90" s="49" t="s">
        <v>3180</v>
      </c>
      <c r="AB90" s="71">
        <v>90</v>
      </c>
      <c r="AC90" s="71"/>
      <c r="AD90" s="72"/>
      <c r="AE90" s="78" t="s">
        <v>1338</v>
      </c>
      <c r="AF90" s="78">
        <v>1269</v>
      </c>
      <c r="AG90" s="78">
        <v>940</v>
      </c>
      <c r="AH90" s="78">
        <v>1295</v>
      </c>
      <c r="AI90" s="78">
        <v>1081</v>
      </c>
      <c r="AJ90" s="78"/>
      <c r="AK90" s="78" t="s">
        <v>1493</v>
      </c>
      <c r="AL90" s="78" t="s">
        <v>1618</v>
      </c>
      <c r="AM90" s="83" t="s">
        <v>1707</v>
      </c>
      <c r="AN90" s="78"/>
      <c r="AO90" s="80">
        <v>41272.205358796295</v>
      </c>
      <c r="AP90" s="83" t="s">
        <v>1838</v>
      </c>
      <c r="AQ90" s="78" t="b">
        <v>0</v>
      </c>
      <c r="AR90" s="78" t="b">
        <v>0</v>
      </c>
      <c r="AS90" s="78" t="b">
        <v>1</v>
      </c>
      <c r="AT90" s="78" t="s">
        <v>1149</v>
      </c>
      <c r="AU90" s="78">
        <v>34</v>
      </c>
      <c r="AV90" s="83" t="s">
        <v>1910</v>
      </c>
      <c r="AW90" s="78" t="b">
        <v>0</v>
      </c>
      <c r="AX90" s="78" t="s">
        <v>2028</v>
      </c>
      <c r="AY90" s="83" t="s">
        <v>2116</v>
      </c>
      <c r="AZ90" s="78" t="s">
        <v>66</v>
      </c>
      <c r="BA90" s="78" t="str">
        <f>REPLACE(INDEX(GroupVertices[Group],MATCH(Vertices[[#This Row],[Vertex]],GroupVertices[Vertex],0)),1,1,"")</f>
        <v>1</v>
      </c>
      <c r="BB90" s="48"/>
      <c r="BC90" s="48"/>
      <c r="BD90" s="48"/>
      <c r="BE90" s="48"/>
      <c r="BF90" s="48" t="s">
        <v>559</v>
      </c>
      <c r="BG90" s="48" t="s">
        <v>559</v>
      </c>
      <c r="BH90" s="121" t="s">
        <v>1130</v>
      </c>
      <c r="BI90" s="121" t="s">
        <v>1130</v>
      </c>
      <c r="BJ90" s="121" t="s">
        <v>1130</v>
      </c>
      <c r="BK90" s="121" t="s">
        <v>1130</v>
      </c>
      <c r="BL90" s="121">
        <v>0</v>
      </c>
      <c r="BM90" s="124">
        <v>0</v>
      </c>
      <c r="BN90" s="121">
        <v>0</v>
      </c>
      <c r="BO90" s="124">
        <v>0</v>
      </c>
      <c r="BP90" s="121">
        <v>0</v>
      </c>
      <c r="BQ90" s="124">
        <v>0</v>
      </c>
      <c r="BR90" s="121">
        <v>1</v>
      </c>
      <c r="BS90" s="124">
        <v>100</v>
      </c>
      <c r="BT90" s="121">
        <v>1</v>
      </c>
      <c r="BU90" s="2"/>
      <c r="BV90" s="3"/>
      <c r="BW90" s="3"/>
      <c r="BX90" s="3"/>
      <c r="BY90" s="3"/>
    </row>
    <row r="91" spans="1:77" ht="41.45" customHeight="1">
      <c r="A91" s="64" t="s">
        <v>274</v>
      </c>
      <c r="C91" s="65"/>
      <c r="D91" s="65" t="s">
        <v>64</v>
      </c>
      <c r="E91" s="66">
        <v>162.20831737763461</v>
      </c>
      <c r="F91" s="68">
        <v>99.99907256052336</v>
      </c>
      <c r="G91" s="100" t="s">
        <v>710</v>
      </c>
      <c r="H91" s="65"/>
      <c r="I91" s="69" t="s">
        <v>274</v>
      </c>
      <c r="J91" s="70"/>
      <c r="K91" s="70"/>
      <c r="L91" s="69" t="s">
        <v>2274</v>
      </c>
      <c r="M91" s="73">
        <v>1.3090846629170303</v>
      </c>
      <c r="N91" s="74">
        <v>2048.203125</v>
      </c>
      <c r="O91" s="74">
        <v>2934.347412109375</v>
      </c>
      <c r="P91" s="75"/>
      <c r="Q91" s="76"/>
      <c r="R91" s="76"/>
      <c r="S91" s="86"/>
      <c r="T91" s="48">
        <v>1</v>
      </c>
      <c r="U91" s="48">
        <v>1</v>
      </c>
      <c r="V91" s="49">
        <v>0</v>
      </c>
      <c r="W91" s="49">
        <v>0</v>
      </c>
      <c r="X91" s="49">
        <v>0</v>
      </c>
      <c r="Y91" s="49">
        <v>0.999997</v>
      </c>
      <c r="Z91" s="49">
        <v>0</v>
      </c>
      <c r="AA91" s="49" t="s">
        <v>3180</v>
      </c>
      <c r="AB91" s="71">
        <v>91</v>
      </c>
      <c r="AC91" s="71"/>
      <c r="AD91" s="72"/>
      <c r="AE91" s="78" t="s">
        <v>1339</v>
      </c>
      <c r="AF91" s="78">
        <v>855</v>
      </c>
      <c r="AG91" s="78">
        <v>2216</v>
      </c>
      <c r="AH91" s="78">
        <v>1855</v>
      </c>
      <c r="AI91" s="78">
        <v>12626</v>
      </c>
      <c r="AJ91" s="78"/>
      <c r="AK91" s="78" t="s">
        <v>1494</v>
      </c>
      <c r="AL91" s="78" t="s">
        <v>1623</v>
      </c>
      <c r="AM91" s="83" t="s">
        <v>1708</v>
      </c>
      <c r="AN91" s="78"/>
      <c r="AO91" s="80">
        <v>40461.781875</v>
      </c>
      <c r="AP91" s="83" t="s">
        <v>1839</v>
      </c>
      <c r="AQ91" s="78" t="b">
        <v>0</v>
      </c>
      <c r="AR91" s="78" t="b">
        <v>0</v>
      </c>
      <c r="AS91" s="78" t="b">
        <v>1</v>
      </c>
      <c r="AT91" s="78" t="s">
        <v>1149</v>
      </c>
      <c r="AU91" s="78">
        <v>114</v>
      </c>
      <c r="AV91" s="83" t="s">
        <v>1916</v>
      </c>
      <c r="AW91" s="78" t="b">
        <v>0</v>
      </c>
      <c r="AX91" s="78" t="s">
        <v>2028</v>
      </c>
      <c r="AY91" s="83" t="s">
        <v>2117</v>
      </c>
      <c r="AZ91" s="78" t="s">
        <v>66</v>
      </c>
      <c r="BA91" s="78" t="str">
        <f>REPLACE(INDEX(GroupVertices[Group],MATCH(Vertices[[#This Row],[Vertex]],GroupVertices[Vertex],0)),1,1,"")</f>
        <v>1</v>
      </c>
      <c r="BB91" s="48"/>
      <c r="BC91" s="48"/>
      <c r="BD91" s="48"/>
      <c r="BE91" s="48"/>
      <c r="BF91" s="48" t="s">
        <v>559</v>
      </c>
      <c r="BG91" s="48" t="s">
        <v>559</v>
      </c>
      <c r="BH91" s="121" t="s">
        <v>2816</v>
      </c>
      <c r="BI91" s="121" t="s">
        <v>2816</v>
      </c>
      <c r="BJ91" s="121" t="s">
        <v>2937</v>
      </c>
      <c r="BK91" s="121" t="s">
        <v>2937</v>
      </c>
      <c r="BL91" s="121">
        <v>0</v>
      </c>
      <c r="BM91" s="124">
        <v>0</v>
      </c>
      <c r="BN91" s="121">
        <v>0</v>
      </c>
      <c r="BO91" s="124">
        <v>0</v>
      </c>
      <c r="BP91" s="121">
        <v>0</v>
      </c>
      <c r="BQ91" s="124">
        <v>0</v>
      </c>
      <c r="BR91" s="121">
        <v>5</v>
      </c>
      <c r="BS91" s="124">
        <v>100</v>
      </c>
      <c r="BT91" s="121">
        <v>5</v>
      </c>
      <c r="BU91" s="2"/>
      <c r="BV91" s="3"/>
      <c r="BW91" s="3"/>
      <c r="BX91" s="3"/>
      <c r="BY91" s="3"/>
    </row>
    <row r="92" spans="1:77" ht="41.45" customHeight="1">
      <c r="A92" s="64" t="s">
        <v>275</v>
      </c>
      <c r="C92" s="65"/>
      <c r="D92" s="65" t="s">
        <v>64</v>
      </c>
      <c r="E92" s="66">
        <v>162.0826491900421</v>
      </c>
      <c r="F92" s="68">
        <v>99.99963204163556</v>
      </c>
      <c r="G92" s="100" t="s">
        <v>711</v>
      </c>
      <c r="H92" s="65"/>
      <c r="I92" s="69" t="s">
        <v>275</v>
      </c>
      <c r="J92" s="70"/>
      <c r="K92" s="70"/>
      <c r="L92" s="69" t="s">
        <v>2275</v>
      </c>
      <c r="M92" s="73">
        <v>1.1226282575875068</v>
      </c>
      <c r="N92" s="74">
        <v>7283.22216796875</v>
      </c>
      <c r="O92" s="74">
        <v>4685.61767578125</v>
      </c>
      <c r="P92" s="75"/>
      <c r="Q92" s="76"/>
      <c r="R92" s="76"/>
      <c r="S92" s="86"/>
      <c r="T92" s="48">
        <v>1</v>
      </c>
      <c r="U92" s="48">
        <v>2</v>
      </c>
      <c r="V92" s="49">
        <v>0</v>
      </c>
      <c r="W92" s="49">
        <v>0.004065</v>
      </c>
      <c r="X92" s="49">
        <v>0.008701</v>
      </c>
      <c r="Y92" s="49">
        <v>0.654075</v>
      </c>
      <c r="Z92" s="49">
        <v>0</v>
      </c>
      <c r="AA92" s="49">
        <v>0</v>
      </c>
      <c r="AB92" s="71">
        <v>92</v>
      </c>
      <c r="AC92" s="71"/>
      <c r="AD92" s="72"/>
      <c r="AE92" s="78" t="s">
        <v>1340</v>
      </c>
      <c r="AF92" s="78">
        <v>1740</v>
      </c>
      <c r="AG92" s="78">
        <v>881</v>
      </c>
      <c r="AH92" s="78">
        <v>11765</v>
      </c>
      <c r="AI92" s="78">
        <v>1314</v>
      </c>
      <c r="AJ92" s="78"/>
      <c r="AK92" s="78" t="s">
        <v>1495</v>
      </c>
      <c r="AL92" s="78" t="s">
        <v>1624</v>
      </c>
      <c r="AM92" s="83" t="s">
        <v>1709</v>
      </c>
      <c r="AN92" s="78"/>
      <c r="AO92" s="80">
        <v>40336.65332175926</v>
      </c>
      <c r="AP92" s="83" t="s">
        <v>1840</v>
      </c>
      <c r="AQ92" s="78" t="b">
        <v>0</v>
      </c>
      <c r="AR92" s="78" t="b">
        <v>0</v>
      </c>
      <c r="AS92" s="78" t="b">
        <v>1</v>
      </c>
      <c r="AT92" s="78" t="s">
        <v>1149</v>
      </c>
      <c r="AU92" s="78">
        <v>38</v>
      </c>
      <c r="AV92" s="83" t="s">
        <v>1911</v>
      </c>
      <c r="AW92" s="78" t="b">
        <v>0</v>
      </c>
      <c r="AX92" s="78" t="s">
        <v>2028</v>
      </c>
      <c r="AY92" s="83" t="s">
        <v>2118</v>
      </c>
      <c r="AZ92" s="78" t="s">
        <v>66</v>
      </c>
      <c r="BA92" s="78" t="str">
        <f>REPLACE(INDEX(GroupVertices[Group],MATCH(Vertices[[#This Row],[Vertex]],GroupVertices[Vertex],0)),1,1,"")</f>
        <v>6</v>
      </c>
      <c r="BB92" s="48"/>
      <c r="BC92" s="48"/>
      <c r="BD92" s="48"/>
      <c r="BE92" s="48"/>
      <c r="BF92" s="48" t="s">
        <v>579</v>
      </c>
      <c r="BG92" s="48" t="s">
        <v>2751</v>
      </c>
      <c r="BH92" s="121" t="s">
        <v>2817</v>
      </c>
      <c r="BI92" s="121" t="s">
        <v>2866</v>
      </c>
      <c r="BJ92" s="121" t="s">
        <v>2938</v>
      </c>
      <c r="BK92" s="121" t="s">
        <v>2938</v>
      </c>
      <c r="BL92" s="121">
        <v>3</v>
      </c>
      <c r="BM92" s="124">
        <v>14.285714285714286</v>
      </c>
      <c r="BN92" s="121">
        <v>0</v>
      </c>
      <c r="BO92" s="124">
        <v>0</v>
      </c>
      <c r="BP92" s="121">
        <v>0</v>
      </c>
      <c r="BQ92" s="124">
        <v>0</v>
      </c>
      <c r="BR92" s="121">
        <v>18</v>
      </c>
      <c r="BS92" s="124">
        <v>85.71428571428571</v>
      </c>
      <c r="BT92" s="121">
        <v>21</v>
      </c>
      <c r="BU92" s="2"/>
      <c r="BV92" s="3"/>
      <c r="BW92" s="3"/>
      <c r="BX92" s="3"/>
      <c r="BY92" s="3"/>
    </row>
    <row r="93" spans="1:77" ht="41.45" customHeight="1">
      <c r="A93" s="64" t="s">
        <v>276</v>
      </c>
      <c r="C93" s="65"/>
      <c r="D93" s="65" t="s">
        <v>64</v>
      </c>
      <c r="E93" s="66">
        <v>162.06749370075192</v>
      </c>
      <c r="F93" s="68">
        <v>99.9996995146386</v>
      </c>
      <c r="G93" s="100" t="s">
        <v>712</v>
      </c>
      <c r="H93" s="65"/>
      <c r="I93" s="69" t="s">
        <v>276</v>
      </c>
      <c r="J93" s="70"/>
      <c r="K93" s="70"/>
      <c r="L93" s="69" t="s">
        <v>2276</v>
      </c>
      <c r="M93" s="73">
        <v>1.1001417547724857</v>
      </c>
      <c r="N93" s="74">
        <v>2048.203125</v>
      </c>
      <c r="O93" s="74">
        <v>7064.65283203125</v>
      </c>
      <c r="P93" s="75"/>
      <c r="Q93" s="76"/>
      <c r="R93" s="76"/>
      <c r="S93" s="86"/>
      <c r="T93" s="48">
        <v>1</v>
      </c>
      <c r="U93" s="48">
        <v>1</v>
      </c>
      <c r="V93" s="49">
        <v>0</v>
      </c>
      <c r="W93" s="49">
        <v>0</v>
      </c>
      <c r="X93" s="49">
        <v>0</v>
      </c>
      <c r="Y93" s="49">
        <v>0.999997</v>
      </c>
      <c r="Z93" s="49">
        <v>0</v>
      </c>
      <c r="AA93" s="49" t="s">
        <v>3180</v>
      </c>
      <c r="AB93" s="71">
        <v>93</v>
      </c>
      <c r="AC93" s="71"/>
      <c r="AD93" s="72"/>
      <c r="AE93" s="78" t="s">
        <v>1341</v>
      </c>
      <c r="AF93" s="78">
        <v>656</v>
      </c>
      <c r="AG93" s="78">
        <v>720</v>
      </c>
      <c r="AH93" s="78">
        <v>4621</v>
      </c>
      <c r="AI93" s="78">
        <v>3384</v>
      </c>
      <c r="AJ93" s="78"/>
      <c r="AK93" s="78" t="s">
        <v>1496</v>
      </c>
      <c r="AL93" s="78" t="s">
        <v>1604</v>
      </c>
      <c r="AM93" s="78"/>
      <c r="AN93" s="78"/>
      <c r="AO93" s="80">
        <v>39894.307962962965</v>
      </c>
      <c r="AP93" s="83" t="s">
        <v>1841</v>
      </c>
      <c r="AQ93" s="78" t="b">
        <v>0</v>
      </c>
      <c r="AR93" s="78" t="b">
        <v>0</v>
      </c>
      <c r="AS93" s="78" t="b">
        <v>1</v>
      </c>
      <c r="AT93" s="78" t="s">
        <v>1149</v>
      </c>
      <c r="AU93" s="78">
        <v>30</v>
      </c>
      <c r="AV93" s="83" t="s">
        <v>1916</v>
      </c>
      <c r="AW93" s="78" t="b">
        <v>0</v>
      </c>
      <c r="AX93" s="78" t="s">
        <v>2028</v>
      </c>
      <c r="AY93" s="83" t="s">
        <v>2119</v>
      </c>
      <c r="AZ93" s="78" t="s">
        <v>66</v>
      </c>
      <c r="BA93" s="78" t="str">
        <f>REPLACE(INDEX(GroupVertices[Group],MATCH(Vertices[[#This Row],[Vertex]],GroupVertices[Vertex],0)),1,1,"")</f>
        <v>1</v>
      </c>
      <c r="BB93" s="48"/>
      <c r="BC93" s="48"/>
      <c r="BD93" s="48"/>
      <c r="BE93" s="48"/>
      <c r="BF93" s="48" t="s">
        <v>559</v>
      </c>
      <c r="BG93" s="48" t="s">
        <v>559</v>
      </c>
      <c r="BH93" s="121" t="s">
        <v>2818</v>
      </c>
      <c r="BI93" s="121" t="s">
        <v>2867</v>
      </c>
      <c r="BJ93" s="121" t="s">
        <v>2939</v>
      </c>
      <c r="BK93" s="121" t="s">
        <v>2978</v>
      </c>
      <c r="BL93" s="121">
        <v>2</v>
      </c>
      <c r="BM93" s="124">
        <v>5</v>
      </c>
      <c r="BN93" s="121">
        <v>0</v>
      </c>
      <c r="BO93" s="124">
        <v>0</v>
      </c>
      <c r="BP93" s="121">
        <v>0</v>
      </c>
      <c r="BQ93" s="124">
        <v>0</v>
      </c>
      <c r="BR93" s="121">
        <v>38</v>
      </c>
      <c r="BS93" s="124">
        <v>95</v>
      </c>
      <c r="BT93" s="121">
        <v>40</v>
      </c>
      <c r="BU93" s="2"/>
      <c r="BV93" s="3"/>
      <c r="BW93" s="3"/>
      <c r="BX93" s="3"/>
      <c r="BY93" s="3"/>
    </row>
    <row r="94" spans="1:77" ht="41.45" customHeight="1">
      <c r="A94" s="64" t="s">
        <v>277</v>
      </c>
      <c r="C94" s="65"/>
      <c r="D94" s="65" t="s">
        <v>64</v>
      </c>
      <c r="E94" s="66">
        <v>162.54267947675717</v>
      </c>
      <c r="F94" s="68">
        <v>99.99758396358659</v>
      </c>
      <c r="G94" s="100" t="s">
        <v>1987</v>
      </c>
      <c r="H94" s="65"/>
      <c r="I94" s="69" t="s">
        <v>277</v>
      </c>
      <c r="J94" s="70"/>
      <c r="K94" s="70"/>
      <c r="L94" s="69" t="s">
        <v>2277</v>
      </c>
      <c r="M94" s="73">
        <v>1.805184402040976</v>
      </c>
      <c r="N94" s="74">
        <v>9540.9560546875</v>
      </c>
      <c r="O94" s="74">
        <v>682.2847290039062</v>
      </c>
      <c r="P94" s="75"/>
      <c r="Q94" s="76"/>
      <c r="R94" s="76"/>
      <c r="S94" s="86"/>
      <c r="T94" s="48">
        <v>0</v>
      </c>
      <c r="U94" s="48">
        <v>1</v>
      </c>
      <c r="V94" s="49">
        <v>0</v>
      </c>
      <c r="W94" s="49">
        <v>1</v>
      </c>
      <c r="X94" s="49">
        <v>0</v>
      </c>
      <c r="Y94" s="49">
        <v>0.999997</v>
      </c>
      <c r="Z94" s="49">
        <v>0</v>
      </c>
      <c r="AA94" s="49">
        <v>0</v>
      </c>
      <c r="AB94" s="71">
        <v>94</v>
      </c>
      <c r="AC94" s="71"/>
      <c r="AD94" s="72"/>
      <c r="AE94" s="78" t="s">
        <v>277</v>
      </c>
      <c r="AF94" s="78">
        <v>1175</v>
      </c>
      <c r="AG94" s="78">
        <v>5768</v>
      </c>
      <c r="AH94" s="78">
        <v>23844</v>
      </c>
      <c r="AI94" s="78">
        <v>102130</v>
      </c>
      <c r="AJ94" s="78"/>
      <c r="AK94" s="78" t="s">
        <v>1497</v>
      </c>
      <c r="AL94" s="78" t="s">
        <v>1211</v>
      </c>
      <c r="AM94" s="83" t="s">
        <v>1710</v>
      </c>
      <c r="AN94" s="78"/>
      <c r="AO94" s="80">
        <v>39560.328784722224</v>
      </c>
      <c r="AP94" s="83" t="s">
        <v>1842</v>
      </c>
      <c r="AQ94" s="78" t="b">
        <v>0</v>
      </c>
      <c r="AR94" s="78" t="b">
        <v>0</v>
      </c>
      <c r="AS94" s="78" t="b">
        <v>1</v>
      </c>
      <c r="AT94" s="78" t="s">
        <v>1149</v>
      </c>
      <c r="AU94" s="78">
        <v>98</v>
      </c>
      <c r="AV94" s="83" t="s">
        <v>1910</v>
      </c>
      <c r="AW94" s="78" t="b">
        <v>0</v>
      </c>
      <c r="AX94" s="78" t="s">
        <v>2028</v>
      </c>
      <c r="AY94" s="83" t="s">
        <v>2120</v>
      </c>
      <c r="AZ94" s="78" t="s">
        <v>66</v>
      </c>
      <c r="BA94" s="78" t="str">
        <f>REPLACE(INDEX(GroupVertices[Group],MATCH(Vertices[[#This Row],[Vertex]],GroupVertices[Vertex],0)),1,1,"")</f>
        <v>12</v>
      </c>
      <c r="BB94" s="48"/>
      <c r="BC94" s="48"/>
      <c r="BD94" s="48"/>
      <c r="BE94" s="48"/>
      <c r="BF94" s="48" t="s">
        <v>559</v>
      </c>
      <c r="BG94" s="48" t="s">
        <v>559</v>
      </c>
      <c r="BH94" s="121" t="s">
        <v>351</v>
      </c>
      <c r="BI94" s="121" t="s">
        <v>351</v>
      </c>
      <c r="BJ94" s="121" t="s">
        <v>2940</v>
      </c>
      <c r="BK94" s="121" t="s">
        <v>2940</v>
      </c>
      <c r="BL94" s="121">
        <v>0</v>
      </c>
      <c r="BM94" s="124">
        <v>0</v>
      </c>
      <c r="BN94" s="121">
        <v>0</v>
      </c>
      <c r="BO94" s="124">
        <v>0</v>
      </c>
      <c r="BP94" s="121">
        <v>0</v>
      </c>
      <c r="BQ94" s="124">
        <v>0</v>
      </c>
      <c r="BR94" s="121">
        <v>5</v>
      </c>
      <c r="BS94" s="124">
        <v>100</v>
      </c>
      <c r="BT94" s="121">
        <v>5</v>
      </c>
      <c r="BU94" s="2"/>
      <c r="BV94" s="3"/>
      <c r="BW94" s="3"/>
      <c r="BX94" s="3"/>
      <c r="BY94" s="3"/>
    </row>
    <row r="95" spans="1:77" ht="41.45" customHeight="1">
      <c r="A95" s="64" t="s">
        <v>351</v>
      </c>
      <c r="C95" s="65"/>
      <c r="D95" s="65" t="s">
        <v>64</v>
      </c>
      <c r="E95" s="66">
        <v>162.08274332351596</v>
      </c>
      <c r="F95" s="68">
        <v>99.99963162254859</v>
      </c>
      <c r="G95" s="100" t="s">
        <v>1988</v>
      </c>
      <c r="H95" s="65"/>
      <c r="I95" s="69" t="s">
        <v>351</v>
      </c>
      <c r="J95" s="70"/>
      <c r="K95" s="70"/>
      <c r="L95" s="69" t="s">
        <v>2278</v>
      </c>
      <c r="M95" s="73">
        <v>1.1227679253068548</v>
      </c>
      <c r="N95" s="74">
        <v>9540.9560546875</v>
      </c>
      <c r="O95" s="74">
        <v>1341.0423583984375</v>
      </c>
      <c r="P95" s="75"/>
      <c r="Q95" s="76"/>
      <c r="R95" s="76"/>
      <c r="S95" s="86"/>
      <c r="T95" s="48">
        <v>1</v>
      </c>
      <c r="U95" s="48">
        <v>0</v>
      </c>
      <c r="V95" s="49">
        <v>0</v>
      </c>
      <c r="W95" s="49">
        <v>1</v>
      </c>
      <c r="X95" s="49">
        <v>0</v>
      </c>
      <c r="Y95" s="49">
        <v>0.999997</v>
      </c>
      <c r="Z95" s="49">
        <v>0</v>
      </c>
      <c r="AA95" s="49">
        <v>0</v>
      </c>
      <c r="AB95" s="71">
        <v>95</v>
      </c>
      <c r="AC95" s="71"/>
      <c r="AD95" s="72"/>
      <c r="AE95" s="78" t="s">
        <v>1342</v>
      </c>
      <c r="AF95" s="78">
        <v>1137</v>
      </c>
      <c r="AG95" s="78">
        <v>882</v>
      </c>
      <c r="AH95" s="78">
        <v>4526</v>
      </c>
      <c r="AI95" s="78">
        <v>15534</v>
      </c>
      <c r="AJ95" s="78"/>
      <c r="AK95" s="78" t="s">
        <v>1498</v>
      </c>
      <c r="AL95" s="78" t="s">
        <v>1625</v>
      </c>
      <c r="AM95" s="78"/>
      <c r="AN95" s="78"/>
      <c r="AO95" s="80">
        <v>39961.94695601852</v>
      </c>
      <c r="AP95" s="83" t="s">
        <v>1843</v>
      </c>
      <c r="AQ95" s="78" t="b">
        <v>0</v>
      </c>
      <c r="AR95" s="78" t="b">
        <v>0</v>
      </c>
      <c r="AS95" s="78" t="b">
        <v>1</v>
      </c>
      <c r="AT95" s="78"/>
      <c r="AU95" s="78">
        <v>33</v>
      </c>
      <c r="AV95" s="83" t="s">
        <v>1916</v>
      </c>
      <c r="AW95" s="78" t="b">
        <v>0</v>
      </c>
      <c r="AX95" s="78" t="s">
        <v>2028</v>
      </c>
      <c r="AY95" s="83" t="s">
        <v>2121</v>
      </c>
      <c r="AZ95" s="78" t="s">
        <v>65</v>
      </c>
      <c r="BA95" s="78" t="str">
        <f>REPLACE(INDEX(GroupVertices[Group],MATCH(Vertices[[#This Row],[Vertex]],GroupVertices[Vertex],0)),1,1,"")</f>
        <v>12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278</v>
      </c>
      <c r="C96" s="65"/>
      <c r="D96" s="65" t="s">
        <v>64</v>
      </c>
      <c r="E96" s="66">
        <v>162.07154144012756</v>
      </c>
      <c r="F96" s="68">
        <v>99.99968149389866</v>
      </c>
      <c r="G96" s="100" t="s">
        <v>713</v>
      </c>
      <c r="H96" s="65"/>
      <c r="I96" s="69" t="s">
        <v>278</v>
      </c>
      <c r="J96" s="70"/>
      <c r="K96" s="70"/>
      <c r="L96" s="69" t="s">
        <v>2279</v>
      </c>
      <c r="M96" s="73">
        <v>1.1061474667044477</v>
      </c>
      <c r="N96" s="74">
        <v>3107.226806640625</v>
      </c>
      <c r="O96" s="74">
        <v>7064.65283203125</v>
      </c>
      <c r="P96" s="75"/>
      <c r="Q96" s="76"/>
      <c r="R96" s="76"/>
      <c r="S96" s="86"/>
      <c r="T96" s="48">
        <v>1</v>
      </c>
      <c r="U96" s="48">
        <v>1</v>
      </c>
      <c r="V96" s="49">
        <v>0</v>
      </c>
      <c r="W96" s="49">
        <v>0</v>
      </c>
      <c r="X96" s="49">
        <v>0</v>
      </c>
      <c r="Y96" s="49">
        <v>0.999997</v>
      </c>
      <c r="Z96" s="49">
        <v>0</v>
      </c>
      <c r="AA96" s="49" t="s">
        <v>3180</v>
      </c>
      <c r="AB96" s="71">
        <v>96</v>
      </c>
      <c r="AC96" s="71"/>
      <c r="AD96" s="72"/>
      <c r="AE96" s="78" t="s">
        <v>1343</v>
      </c>
      <c r="AF96" s="78">
        <v>1152</v>
      </c>
      <c r="AG96" s="78">
        <v>763</v>
      </c>
      <c r="AH96" s="78">
        <v>19241</v>
      </c>
      <c r="AI96" s="78">
        <v>3254</v>
      </c>
      <c r="AJ96" s="78"/>
      <c r="AK96" s="78" t="s">
        <v>1499</v>
      </c>
      <c r="AL96" s="78" t="s">
        <v>1626</v>
      </c>
      <c r="AM96" s="78"/>
      <c r="AN96" s="78"/>
      <c r="AO96" s="80">
        <v>40587.78175925926</v>
      </c>
      <c r="AP96" s="83" t="s">
        <v>1844</v>
      </c>
      <c r="AQ96" s="78" t="b">
        <v>0</v>
      </c>
      <c r="AR96" s="78" t="b">
        <v>0</v>
      </c>
      <c r="AS96" s="78" t="b">
        <v>1</v>
      </c>
      <c r="AT96" s="78" t="s">
        <v>1149</v>
      </c>
      <c r="AU96" s="78">
        <v>25</v>
      </c>
      <c r="AV96" s="83" t="s">
        <v>1916</v>
      </c>
      <c r="AW96" s="78" t="b">
        <v>0</v>
      </c>
      <c r="AX96" s="78" t="s">
        <v>2028</v>
      </c>
      <c r="AY96" s="83" t="s">
        <v>2122</v>
      </c>
      <c r="AZ96" s="78" t="s">
        <v>66</v>
      </c>
      <c r="BA96" s="78" t="str">
        <f>REPLACE(INDEX(GroupVertices[Group],MATCH(Vertices[[#This Row],[Vertex]],GroupVertices[Vertex],0)),1,1,"")</f>
        <v>1</v>
      </c>
      <c r="BB96" s="48"/>
      <c r="BC96" s="48"/>
      <c r="BD96" s="48"/>
      <c r="BE96" s="48"/>
      <c r="BF96" s="48" t="s">
        <v>559</v>
      </c>
      <c r="BG96" s="48" t="s">
        <v>559</v>
      </c>
      <c r="BH96" s="121" t="s">
        <v>2819</v>
      </c>
      <c r="BI96" s="121" t="s">
        <v>2819</v>
      </c>
      <c r="BJ96" s="121" t="s">
        <v>2941</v>
      </c>
      <c r="BK96" s="121" t="s">
        <v>2941</v>
      </c>
      <c r="BL96" s="121">
        <v>1</v>
      </c>
      <c r="BM96" s="124">
        <v>6.666666666666667</v>
      </c>
      <c r="BN96" s="121">
        <v>0</v>
      </c>
      <c r="BO96" s="124">
        <v>0</v>
      </c>
      <c r="BP96" s="121">
        <v>0</v>
      </c>
      <c r="BQ96" s="124">
        <v>0</v>
      </c>
      <c r="BR96" s="121">
        <v>14</v>
      </c>
      <c r="BS96" s="124">
        <v>93.33333333333333</v>
      </c>
      <c r="BT96" s="121">
        <v>15</v>
      </c>
      <c r="BU96" s="2"/>
      <c r="BV96" s="3"/>
      <c r="BW96" s="3"/>
      <c r="BX96" s="3"/>
      <c r="BY96" s="3"/>
    </row>
    <row r="97" spans="1:77" ht="41.45" customHeight="1">
      <c r="A97" s="64" t="s">
        <v>279</v>
      </c>
      <c r="C97" s="65"/>
      <c r="D97" s="65" t="s">
        <v>64</v>
      </c>
      <c r="E97" s="66">
        <v>162.08547319425767</v>
      </c>
      <c r="F97" s="68">
        <v>99.9996194690263</v>
      </c>
      <c r="G97" s="100" t="s">
        <v>1989</v>
      </c>
      <c r="H97" s="65"/>
      <c r="I97" s="69" t="s">
        <v>279</v>
      </c>
      <c r="J97" s="70"/>
      <c r="K97" s="70"/>
      <c r="L97" s="69" t="s">
        <v>2280</v>
      </c>
      <c r="M97" s="73">
        <v>1.1268182891679455</v>
      </c>
      <c r="N97" s="74">
        <v>6677.20361328125</v>
      </c>
      <c r="O97" s="74">
        <v>3610.351806640625</v>
      </c>
      <c r="P97" s="75"/>
      <c r="Q97" s="76"/>
      <c r="R97" s="76"/>
      <c r="S97" s="86"/>
      <c r="T97" s="48">
        <v>1</v>
      </c>
      <c r="U97" s="48">
        <v>3</v>
      </c>
      <c r="V97" s="49">
        <v>136</v>
      </c>
      <c r="W97" s="49">
        <v>0.004098</v>
      </c>
      <c r="X97" s="49">
        <v>0.008914</v>
      </c>
      <c r="Y97" s="49">
        <v>1.058339</v>
      </c>
      <c r="Z97" s="49">
        <v>0</v>
      </c>
      <c r="AA97" s="49">
        <v>0</v>
      </c>
      <c r="AB97" s="71">
        <v>97</v>
      </c>
      <c r="AC97" s="71"/>
      <c r="AD97" s="72"/>
      <c r="AE97" s="78" t="s">
        <v>1344</v>
      </c>
      <c r="AF97" s="78">
        <v>381</v>
      </c>
      <c r="AG97" s="78">
        <v>911</v>
      </c>
      <c r="AH97" s="78">
        <v>10137</v>
      </c>
      <c r="AI97" s="78">
        <v>1141</v>
      </c>
      <c r="AJ97" s="78"/>
      <c r="AK97" s="78" t="s">
        <v>1500</v>
      </c>
      <c r="AL97" s="78" t="s">
        <v>1627</v>
      </c>
      <c r="AM97" s="83" t="s">
        <v>1711</v>
      </c>
      <c r="AN97" s="78"/>
      <c r="AO97" s="80">
        <v>40590.10430555556</v>
      </c>
      <c r="AP97" s="83" t="s">
        <v>1845</v>
      </c>
      <c r="AQ97" s="78" t="b">
        <v>0</v>
      </c>
      <c r="AR97" s="78" t="b">
        <v>0</v>
      </c>
      <c r="AS97" s="78" t="b">
        <v>1</v>
      </c>
      <c r="AT97" s="78" t="s">
        <v>1149</v>
      </c>
      <c r="AU97" s="78">
        <v>39</v>
      </c>
      <c r="AV97" s="83" t="s">
        <v>1910</v>
      </c>
      <c r="AW97" s="78" t="b">
        <v>0</v>
      </c>
      <c r="AX97" s="78" t="s">
        <v>2028</v>
      </c>
      <c r="AY97" s="83" t="s">
        <v>2123</v>
      </c>
      <c r="AZ97" s="78" t="s">
        <v>66</v>
      </c>
      <c r="BA97" s="78" t="str">
        <f>REPLACE(INDEX(GroupVertices[Group],MATCH(Vertices[[#This Row],[Vertex]],GroupVertices[Vertex],0)),1,1,"")</f>
        <v>6</v>
      </c>
      <c r="BB97" s="48"/>
      <c r="BC97" s="48"/>
      <c r="BD97" s="48"/>
      <c r="BE97" s="48"/>
      <c r="BF97" s="48" t="s">
        <v>580</v>
      </c>
      <c r="BG97" s="48" t="s">
        <v>580</v>
      </c>
      <c r="BH97" s="121" t="s">
        <v>2820</v>
      </c>
      <c r="BI97" s="121" t="s">
        <v>2868</v>
      </c>
      <c r="BJ97" s="121" t="s">
        <v>2942</v>
      </c>
      <c r="BK97" s="121" t="s">
        <v>2979</v>
      </c>
      <c r="BL97" s="121">
        <v>2</v>
      </c>
      <c r="BM97" s="124">
        <v>6.0606060606060606</v>
      </c>
      <c r="BN97" s="121">
        <v>0</v>
      </c>
      <c r="BO97" s="124">
        <v>0</v>
      </c>
      <c r="BP97" s="121">
        <v>0</v>
      </c>
      <c r="BQ97" s="124">
        <v>0</v>
      </c>
      <c r="BR97" s="121">
        <v>31</v>
      </c>
      <c r="BS97" s="124">
        <v>93.93939393939394</v>
      </c>
      <c r="BT97" s="121">
        <v>33</v>
      </c>
      <c r="BU97" s="2"/>
      <c r="BV97" s="3"/>
      <c r="BW97" s="3"/>
      <c r="BX97" s="3"/>
      <c r="BY97" s="3"/>
    </row>
    <row r="98" spans="1:77" ht="41.45" customHeight="1">
      <c r="A98" s="64" t="s">
        <v>352</v>
      </c>
      <c r="C98" s="65"/>
      <c r="D98" s="65" t="s">
        <v>64</v>
      </c>
      <c r="E98" s="66">
        <v>162.58475713956906</v>
      </c>
      <c r="F98" s="68">
        <v>99.99739663170857</v>
      </c>
      <c r="G98" s="100" t="s">
        <v>1990</v>
      </c>
      <c r="H98" s="65"/>
      <c r="I98" s="69" t="s">
        <v>352</v>
      </c>
      <c r="J98" s="70"/>
      <c r="K98" s="70"/>
      <c r="L98" s="69" t="s">
        <v>2281</v>
      </c>
      <c r="M98" s="73">
        <v>1.867615872589513</v>
      </c>
      <c r="N98" s="74">
        <v>6906.2509765625</v>
      </c>
      <c r="O98" s="74">
        <v>2870.30126953125</v>
      </c>
      <c r="P98" s="75"/>
      <c r="Q98" s="76"/>
      <c r="R98" s="76"/>
      <c r="S98" s="86"/>
      <c r="T98" s="48">
        <v>1</v>
      </c>
      <c r="U98" s="48">
        <v>0</v>
      </c>
      <c r="V98" s="49">
        <v>0</v>
      </c>
      <c r="W98" s="49">
        <v>0.003205</v>
      </c>
      <c r="X98" s="49">
        <v>0.001277</v>
      </c>
      <c r="Y98" s="49">
        <v>0.449862</v>
      </c>
      <c r="Z98" s="49">
        <v>0</v>
      </c>
      <c r="AA98" s="49">
        <v>0</v>
      </c>
      <c r="AB98" s="71">
        <v>98</v>
      </c>
      <c r="AC98" s="71"/>
      <c r="AD98" s="72"/>
      <c r="AE98" s="78" t="s">
        <v>1345</v>
      </c>
      <c r="AF98" s="78">
        <v>1231</v>
      </c>
      <c r="AG98" s="78">
        <v>6215</v>
      </c>
      <c r="AH98" s="78">
        <v>3102</v>
      </c>
      <c r="AI98" s="78">
        <v>400</v>
      </c>
      <c r="AJ98" s="78"/>
      <c r="AK98" s="78" t="s">
        <v>1501</v>
      </c>
      <c r="AL98" s="78" t="s">
        <v>1628</v>
      </c>
      <c r="AM98" s="83" t="s">
        <v>1712</v>
      </c>
      <c r="AN98" s="78"/>
      <c r="AO98" s="80">
        <v>39861.864328703705</v>
      </c>
      <c r="AP98" s="83" t="s">
        <v>1846</v>
      </c>
      <c r="AQ98" s="78" t="b">
        <v>0</v>
      </c>
      <c r="AR98" s="78" t="b">
        <v>0</v>
      </c>
      <c r="AS98" s="78" t="b">
        <v>0</v>
      </c>
      <c r="AT98" s="78"/>
      <c r="AU98" s="78">
        <v>324</v>
      </c>
      <c r="AV98" s="83" t="s">
        <v>1910</v>
      </c>
      <c r="AW98" s="78" t="b">
        <v>0</v>
      </c>
      <c r="AX98" s="78" t="s">
        <v>2028</v>
      </c>
      <c r="AY98" s="83" t="s">
        <v>2124</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280</v>
      </c>
      <c r="C99" s="65"/>
      <c r="D99" s="65" t="s">
        <v>64</v>
      </c>
      <c r="E99" s="66">
        <v>162.1842192083285</v>
      </c>
      <c r="F99" s="68">
        <v>99.99917984678906</v>
      </c>
      <c r="G99" s="100" t="s">
        <v>1991</v>
      </c>
      <c r="H99" s="65"/>
      <c r="I99" s="69" t="s">
        <v>280</v>
      </c>
      <c r="J99" s="70"/>
      <c r="K99" s="70"/>
      <c r="L99" s="69" t="s">
        <v>2282</v>
      </c>
      <c r="M99" s="73">
        <v>1.2733297267639532</v>
      </c>
      <c r="N99" s="74">
        <v>5705.33447265625</v>
      </c>
      <c r="O99" s="74">
        <v>4680.68701171875</v>
      </c>
      <c r="P99" s="75"/>
      <c r="Q99" s="76"/>
      <c r="R99" s="76"/>
      <c r="S99" s="86"/>
      <c r="T99" s="48">
        <v>0</v>
      </c>
      <c r="U99" s="48">
        <v>1</v>
      </c>
      <c r="V99" s="49">
        <v>0</v>
      </c>
      <c r="W99" s="49">
        <v>0.004065</v>
      </c>
      <c r="X99" s="49">
        <v>0.007454</v>
      </c>
      <c r="Y99" s="49">
        <v>0.376093</v>
      </c>
      <c r="Z99" s="49">
        <v>0</v>
      </c>
      <c r="AA99" s="49">
        <v>0</v>
      </c>
      <c r="AB99" s="71">
        <v>99</v>
      </c>
      <c r="AC99" s="71"/>
      <c r="AD99" s="72"/>
      <c r="AE99" s="78" t="s">
        <v>1346</v>
      </c>
      <c r="AF99" s="78">
        <v>855</v>
      </c>
      <c r="AG99" s="78">
        <v>1960</v>
      </c>
      <c r="AH99" s="78">
        <v>26252</v>
      </c>
      <c r="AI99" s="78">
        <v>32223</v>
      </c>
      <c r="AJ99" s="78"/>
      <c r="AK99" s="78" t="s">
        <v>1502</v>
      </c>
      <c r="AL99" s="78" t="s">
        <v>1629</v>
      </c>
      <c r="AM99" s="83" t="s">
        <v>1713</v>
      </c>
      <c r="AN99" s="78"/>
      <c r="AO99" s="80">
        <v>41211.18383101852</v>
      </c>
      <c r="AP99" s="83" t="s">
        <v>1847</v>
      </c>
      <c r="AQ99" s="78" t="b">
        <v>0</v>
      </c>
      <c r="AR99" s="78" t="b">
        <v>0</v>
      </c>
      <c r="AS99" s="78" t="b">
        <v>1</v>
      </c>
      <c r="AT99" s="78" t="s">
        <v>1149</v>
      </c>
      <c r="AU99" s="78">
        <v>131</v>
      </c>
      <c r="AV99" s="83" t="s">
        <v>1910</v>
      </c>
      <c r="AW99" s="78" t="b">
        <v>0</v>
      </c>
      <c r="AX99" s="78" t="s">
        <v>2028</v>
      </c>
      <c r="AY99" s="83" t="s">
        <v>2125</v>
      </c>
      <c r="AZ99" s="78" t="s">
        <v>66</v>
      </c>
      <c r="BA99" s="78" t="str">
        <f>REPLACE(INDEX(GroupVertices[Group],MATCH(Vertices[[#This Row],[Vertex]],GroupVertices[Vertex],0)),1,1,"")</f>
        <v>6</v>
      </c>
      <c r="BB99" s="48"/>
      <c r="BC99" s="48"/>
      <c r="BD99" s="48"/>
      <c r="BE99" s="48"/>
      <c r="BF99" s="48" t="s">
        <v>575</v>
      </c>
      <c r="BG99" s="48" t="s">
        <v>575</v>
      </c>
      <c r="BH99" s="121" t="s">
        <v>2821</v>
      </c>
      <c r="BI99" s="121" t="s">
        <v>2821</v>
      </c>
      <c r="BJ99" s="121" t="s">
        <v>2943</v>
      </c>
      <c r="BK99" s="121" t="s">
        <v>2943</v>
      </c>
      <c r="BL99" s="121">
        <v>0</v>
      </c>
      <c r="BM99" s="124">
        <v>0</v>
      </c>
      <c r="BN99" s="121">
        <v>0</v>
      </c>
      <c r="BO99" s="124">
        <v>0</v>
      </c>
      <c r="BP99" s="121">
        <v>0</v>
      </c>
      <c r="BQ99" s="124">
        <v>0</v>
      </c>
      <c r="BR99" s="121">
        <v>8</v>
      </c>
      <c r="BS99" s="124">
        <v>100</v>
      </c>
      <c r="BT99" s="121">
        <v>8</v>
      </c>
      <c r="BU99" s="2"/>
      <c r="BV99" s="3"/>
      <c r="BW99" s="3"/>
      <c r="BX99" s="3"/>
      <c r="BY99" s="3"/>
    </row>
    <row r="100" spans="1:77" ht="41.45" customHeight="1">
      <c r="A100" s="64" t="s">
        <v>281</v>
      </c>
      <c r="C100" s="65"/>
      <c r="D100" s="65" t="s">
        <v>64</v>
      </c>
      <c r="E100" s="66">
        <v>162.0171322922411</v>
      </c>
      <c r="F100" s="68">
        <v>99.99992372617046</v>
      </c>
      <c r="G100" s="100" t="s">
        <v>1992</v>
      </c>
      <c r="H100" s="65"/>
      <c r="I100" s="69" t="s">
        <v>281</v>
      </c>
      <c r="J100" s="70"/>
      <c r="K100" s="70"/>
      <c r="L100" s="69" t="s">
        <v>2283</v>
      </c>
      <c r="M100" s="73">
        <v>1.0254195249213283</v>
      </c>
      <c r="N100" s="74">
        <v>989.1798095703125</v>
      </c>
      <c r="O100" s="74">
        <v>9129.8056640625</v>
      </c>
      <c r="P100" s="75"/>
      <c r="Q100" s="76"/>
      <c r="R100" s="76"/>
      <c r="S100" s="86"/>
      <c r="T100" s="48">
        <v>1</v>
      </c>
      <c r="U100" s="48">
        <v>1</v>
      </c>
      <c r="V100" s="49">
        <v>0</v>
      </c>
      <c r="W100" s="49">
        <v>0</v>
      </c>
      <c r="X100" s="49">
        <v>0</v>
      </c>
      <c r="Y100" s="49">
        <v>0.999997</v>
      </c>
      <c r="Z100" s="49">
        <v>0</v>
      </c>
      <c r="AA100" s="49" t="s">
        <v>3180</v>
      </c>
      <c r="AB100" s="71">
        <v>100</v>
      </c>
      <c r="AC100" s="71"/>
      <c r="AD100" s="72"/>
      <c r="AE100" s="78" t="s">
        <v>1347</v>
      </c>
      <c r="AF100" s="78">
        <v>175</v>
      </c>
      <c r="AG100" s="78">
        <v>185</v>
      </c>
      <c r="AH100" s="78">
        <v>370</v>
      </c>
      <c r="AI100" s="78">
        <v>831</v>
      </c>
      <c r="AJ100" s="78"/>
      <c r="AK100" s="78" t="s">
        <v>1503</v>
      </c>
      <c r="AL100" s="78" t="s">
        <v>1630</v>
      </c>
      <c r="AM100" s="83" t="s">
        <v>1714</v>
      </c>
      <c r="AN100" s="78"/>
      <c r="AO100" s="80">
        <v>39902.74358796296</v>
      </c>
      <c r="AP100" s="83" t="s">
        <v>1848</v>
      </c>
      <c r="AQ100" s="78" t="b">
        <v>0</v>
      </c>
      <c r="AR100" s="78" t="b">
        <v>0</v>
      </c>
      <c r="AS100" s="78" t="b">
        <v>0</v>
      </c>
      <c r="AT100" s="78" t="s">
        <v>1149</v>
      </c>
      <c r="AU100" s="78">
        <v>16</v>
      </c>
      <c r="AV100" s="83" t="s">
        <v>1911</v>
      </c>
      <c r="AW100" s="78" t="b">
        <v>0</v>
      </c>
      <c r="AX100" s="78" t="s">
        <v>2028</v>
      </c>
      <c r="AY100" s="83" t="s">
        <v>2126</v>
      </c>
      <c r="AZ100" s="78" t="s">
        <v>66</v>
      </c>
      <c r="BA100" s="78" t="str">
        <f>REPLACE(INDEX(GroupVertices[Group],MATCH(Vertices[[#This Row],[Vertex]],GroupVertices[Vertex],0)),1,1,"")</f>
        <v>1</v>
      </c>
      <c r="BB100" s="48"/>
      <c r="BC100" s="48"/>
      <c r="BD100" s="48"/>
      <c r="BE100" s="48"/>
      <c r="BF100" s="48" t="s">
        <v>582</v>
      </c>
      <c r="BG100" s="48" t="s">
        <v>582</v>
      </c>
      <c r="BH100" s="121" t="s">
        <v>2822</v>
      </c>
      <c r="BI100" s="121" t="s">
        <v>2822</v>
      </c>
      <c r="BJ100" s="121" t="s">
        <v>2944</v>
      </c>
      <c r="BK100" s="121" t="s">
        <v>2944</v>
      </c>
      <c r="BL100" s="121">
        <v>0</v>
      </c>
      <c r="BM100" s="124">
        <v>0</v>
      </c>
      <c r="BN100" s="121">
        <v>0</v>
      </c>
      <c r="BO100" s="124">
        <v>0</v>
      </c>
      <c r="BP100" s="121">
        <v>0</v>
      </c>
      <c r="BQ100" s="124">
        <v>0</v>
      </c>
      <c r="BR100" s="121">
        <v>6</v>
      </c>
      <c r="BS100" s="124">
        <v>100</v>
      </c>
      <c r="BT100" s="121">
        <v>6</v>
      </c>
      <c r="BU100" s="2"/>
      <c r="BV100" s="3"/>
      <c r="BW100" s="3"/>
      <c r="BX100" s="3"/>
      <c r="BY100" s="3"/>
    </row>
    <row r="101" spans="1:77" ht="41.45" customHeight="1">
      <c r="A101" s="64" t="s">
        <v>282</v>
      </c>
      <c r="C101" s="65"/>
      <c r="D101" s="65" t="s">
        <v>64</v>
      </c>
      <c r="E101" s="66">
        <v>162.1357404692947</v>
      </c>
      <c r="F101" s="68">
        <v>99.99939567658141</v>
      </c>
      <c r="G101" s="100" t="s">
        <v>714</v>
      </c>
      <c r="H101" s="65"/>
      <c r="I101" s="69" t="s">
        <v>282</v>
      </c>
      <c r="J101" s="70"/>
      <c r="K101" s="70"/>
      <c r="L101" s="69" t="s">
        <v>2284</v>
      </c>
      <c r="M101" s="73">
        <v>1.201400851299755</v>
      </c>
      <c r="N101" s="74">
        <v>3107.226806640625</v>
      </c>
      <c r="O101" s="74">
        <v>4999.5</v>
      </c>
      <c r="P101" s="75"/>
      <c r="Q101" s="76"/>
      <c r="R101" s="76"/>
      <c r="S101" s="86"/>
      <c r="T101" s="48">
        <v>1</v>
      </c>
      <c r="U101" s="48">
        <v>1</v>
      </c>
      <c r="V101" s="49">
        <v>0</v>
      </c>
      <c r="W101" s="49">
        <v>0</v>
      </c>
      <c r="X101" s="49">
        <v>0</v>
      </c>
      <c r="Y101" s="49">
        <v>0.999997</v>
      </c>
      <c r="Z101" s="49">
        <v>0</v>
      </c>
      <c r="AA101" s="49" t="s">
        <v>3180</v>
      </c>
      <c r="AB101" s="71">
        <v>101</v>
      </c>
      <c r="AC101" s="71"/>
      <c r="AD101" s="72"/>
      <c r="AE101" s="78" t="s">
        <v>1348</v>
      </c>
      <c r="AF101" s="78">
        <v>695</v>
      </c>
      <c r="AG101" s="78">
        <v>1445</v>
      </c>
      <c r="AH101" s="78">
        <v>42828</v>
      </c>
      <c r="AI101" s="78">
        <v>52599</v>
      </c>
      <c r="AJ101" s="78"/>
      <c r="AK101" s="78" t="s">
        <v>1504</v>
      </c>
      <c r="AL101" s="78" t="s">
        <v>1590</v>
      </c>
      <c r="AM101" s="83" t="s">
        <v>1715</v>
      </c>
      <c r="AN101" s="78"/>
      <c r="AO101" s="80">
        <v>40661.05631944445</v>
      </c>
      <c r="AP101" s="83" t="s">
        <v>1849</v>
      </c>
      <c r="AQ101" s="78" t="b">
        <v>0</v>
      </c>
      <c r="AR101" s="78" t="b">
        <v>0</v>
      </c>
      <c r="AS101" s="78" t="b">
        <v>1</v>
      </c>
      <c r="AT101" s="78" t="s">
        <v>1149</v>
      </c>
      <c r="AU101" s="78">
        <v>36</v>
      </c>
      <c r="AV101" s="83" t="s">
        <v>1925</v>
      </c>
      <c r="AW101" s="78" t="b">
        <v>1</v>
      </c>
      <c r="AX101" s="78" t="s">
        <v>2028</v>
      </c>
      <c r="AY101" s="83" t="s">
        <v>2127</v>
      </c>
      <c r="AZ101" s="78" t="s">
        <v>66</v>
      </c>
      <c r="BA101" s="78" t="str">
        <f>REPLACE(INDEX(GroupVertices[Group],MATCH(Vertices[[#This Row],[Vertex]],GroupVertices[Vertex],0)),1,1,"")</f>
        <v>1</v>
      </c>
      <c r="BB101" s="48"/>
      <c r="BC101" s="48"/>
      <c r="BD101" s="48"/>
      <c r="BE101" s="48"/>
      <c r="BF101" s="48" t="s">
        <v>559</v>
      </c>
      <c r="BG101" s="48" t="s">
        <v>559</v>
      </c>
      <c r="BH101" s="121" t="s">
        <v>2823</v>
      </c>
      <c r="BI101" s="121" t="s">
        <v>2823</v>
      </c>
      <c r="BJ101" s="121" t="s">
        <v>2945</v>
      </c>
      <c r="BK101" s="121" t="s">
        <v>2945</v>
      </c>
      <c r="BL101" s="121">
        <v>0</v>
      </c>
      <c r="BM101" s="124">
        <v>0</v>
      </c>
      <c r="BN101" s="121">
        <v>0</v>
      </c>
      <c r="BO101" s="124">
        <v>0</v>
      </c>
      <c r="BP101" s="121">
        <v>0</v>
      </c>
      <c r="BQ101" s="124">
        <v>0</v>
      </c>
      <c r="BR101" s="121">
        <v>13</v>
      </c>
      <c r="BS101" s="124">
        <v>100</v>
      </c>
      <c r="BT101" s="121">
        <v>13</v>
      </c>
      <c r="BU101" s="2"/>
      <c r="BV101" s="3"/>
      <c r="BW101" s="3"/>
      <c r="BX101" s="3"/>
      <c r="BY101" s="3"/>
    </row>
    <row r="102" spans="1:77" ht="41.45" customHeight="1">
      <c r="A102" s="64" t="s">
        <v>283</v>
      </c>
      <c r="C102" s="65"/>
      <c r="D102" s="65" t="s">
        <v>64</v>
      </c>
      <c r="E102" s="66">
        <v>162.13404606676534</v>
      </c>
      <c r="F102" s="68">
        <v>99.99940322014697</v>
      </c>
      <c r="G102" s="100" t="s">
        <v>715</v>
      </c>
      <c r="H102" s="65"/>
      <c r="I102" s="69" t="s">
        <v>283</v>
      </c>
      <c r="J102" s="70"/>
      <c r="K102" s="70"/>
      <c r="L102" s="69" t="s">
        <v>2285</v>
      </c>
      <c r="M102" s="73">
        <v>1.1988868323514916</v>
      </c>
      <c r="N102" s="74">
        <v>6875.546875</v>
      </c>
      <c r="O102" s="74">
        <v>5038.9189453125</v>
      </c>
      <c r="P102" s="75"/>
      <c r="Q102" s="76"/>
      <c r="R102" s="76"/>
      <c r="S102" s="86"/>
      <c r="T102" s="48">
        <v>0</v>
      </c>
      <c r="U102" s="48">
        <v>2</v>
      </c>
      <c r="V102" s="49">
        <v>60.964835</v>
      </c>
      <c r="W102" s="49">
        <v>0.00431</v>
      </c>
      <c r="X102" s="49">
        <v>0.011029</v>
      </c>
      <c r="Y102" s="49">
        <v>0.619199</v>
      </c>
      <c r="Z102" s="49">
        <v>0</v>
      </c>
      <c r="AA102" s="49">
        <v>0</v>
      </c>
      <c r="AB102" s="71">
        <v>102</v>
      </c>
      <c r="AC102" s="71"/>
      <c r="AD102" s="72"/>
      <c r="AE102" s="78" t="s">
        <v>1349</v>
      </c>
      <c r="AF102" s="78">
        <v>1117</v>
      </c>
      <c r="AG102" s="78">
        <v>1427</v>
      </c>
      <c r="AH102" s="78">
        <v>3531</v>
      </c>
      <c r="AI102" s="78">
        <v>7289</v>
      </c>
      <c r="AJ102" s="78"/>
      <c r="AK102" s="78" t="s">
        <v>1505</v>
      </c>
      <c r="AL102" s="78" t="s">
        <v>1191</v>
      </c>
      <c r="AM102" s="83" t="s">
        <v>1716</v>
      </c>
      <c r="AN102" s="78"/>
      <c r="AO102" s="80">
        <v>41141.763240740744</v>
      </c>
      <c r="AP102" s="83" t="s">
        <v>1850</v>
      </c>
      <c r="AQ102" s="78" t="b">
        <v>1</v>
      </c>
      <c r="AR102" s="78" t="b">
        <v>0</v>
      </c>
      <c r="AS102" s="78" t="b">
        <v>1</v>
      </c>
      <c r="AT102" s="78" t="s">
        <v>1149</v>
      </c>
      <c r="AU102" s="78">
        <v>31</v>
      </c>
      <c r="AV102" s="83" t="s">
        <v>1910</v>
      </c>
      <c r="AW102" s="78" t="b">
        <v>0</v>
      </c>
      <c r="AX102" s="78" t="s">
        <v>2028</v>
      </c>
      <c r="AY102" s="83" t="s">
        <v>2128</v>
      </c>
      <c r="AZ102" s="78" t="s">
        <v>66</v>
      </c>
      <c r="BA102" s="78" t="str">
        <f>REPLACE(INDEX(GroupVertices[Group],MATCH(Vertices[[#This Row],[Vertex]],GroupVertices[Vertex],0)),1,1,"")</f>
        <v>6</v>
      </c>
      <c r="BB102" s="48"/>
      <c r="BC102" s="48"/>
      <c r="BD102" s="48"/>
      <c r="BE102" s="48"/>
      <c r="BF102" s="48" t="s">
        <v>559</v>
      </c>
      <c r="BG102" s="48" t="s">
        <v>559</v>
      </c>
      <c r="BH102" s="121" t="s">
        <v>2824</v>
      </c>
      <c r="BI102" s="121" t="s">
        <v>2869</v>
      </c>
      <c r="BJ102" s="121" t="s">
        <v>2946</v>
      </c>
      <c r="BK102" s="121" t="s">
        <v>2980</v>
      </c>
      <c r="BL102" s="121">
        <v>1</v>
      </c>
      <c r="BM102" s="124">
        <v>4.3478260869565215</v>
      </c>
      <c r="BN102" s="121">
        <v>0</v>
      </c>
      <c r="BO102" s="124">
        <v>0</v>
      </c>
      <c r="BP102" s="121">
        <v>0</v>
      </c>
      <c r="BQ102" s="124">
        <v>0</v>
      </c>
      <c r="BR102" s="121">
        <v>22</v>
      </c>
      <c r="BS102" s="124">
        <v>95.65217391304348</v>
      </c>
      <c r="BT102" s="121">
        <v>23</v>
      </c>
      <c r="BU102" s="2"/>
      <c r="BV102" s="3"/>
      <c r="BW102" s="3"/>
      <c r="BX102" s="3"/>
      <c r="BY102" s="3"/>
    </row>
    <row r="103" spans="1:77" ht="41.45" customHeight="1">
      <c r="A103" s="64" t="s">
        <v>284</v>
      </c>
      <c r="C103" s="65"/>
      <c r="D103" s="65" t="s">
        <v>64</v>
      </c>
      <c r="E103" s="66">
        <v>162.27901161649754</v>
      </c>
      <c r="F103" s="68">
        <v>99.9987578262048</v>
      </c>
      <c r="G103" s="100" t="s">
        <v>1993</v>
      </c>
      <c r="H103" s="65"/>
      <c r="I103" s="69" t="s">
        <v>284</v>
      </c>
      <c r="J103" s="70"/>
      <c r="K103" s="70"/>
      <c r="L103" s="69" t="s">
        <v>2286</v>
      </c>
      <c r="M103" s="73">
        <v>1.4139751201473465</v>
      </c>
      <c r="N103" s="74">
        <v>4519.705078125</v>
      </c>
      <c r="O103" s="74">
        <v>7963.05419921875</v>
      </c>
      <c r="P103" s="75"/>
      <c r="Q103" s="76"/>
      <c r="R103" s="76"/>
      <c r="S103" s="86"/>
      <c r="T103" s="48">
        <v>0</v>
      </c>
      <c r="U103" s="48">
        <v>1</v>
      </c>
      <c r="V103" s="49">
        <v>0</v>
      </c>
      <c r="W103" s="49">
        <v>0.004115</v>
      </c>
      <c r="X103" s="49">
        <v>0.00225</v>
      </c>
      <c r="Y103" s="49">
        <v>0.489365</v>
      </c>
      <c r="Z103" s="49">
        <v>0</v>
      </c>
      <c r="AA103" s="49">
        <v>0</v>
      </c>
      <c r="AB103" s="71">
        <v>103</v>
      </c>
      <c r="AC103" s="71"/>
      <c r="AD103" s="72"/>
      <c r="AE103" s="78" t="s">
        <v>1350</v>
      </c>
      <c r="AF103" s="78">
        <v>1830</v>
      </c>
      <c r="AG103" s="78">
        <v>2967</v>
      </c>
      <c r="AH103" s="78">
        <v>40242</v>
      </c>
      <c r="AI103" s="78">
        <v>3310</v>
      </c>
      <c r="AJ103" s="78"/>
      <c r="AK103" s="78" t="s">
        <v>1506</v>
      </c>
      <c r="AL103" s="78" t="s">
        <v>1631</v>
      </c>
      <c r="AM103" s="83" t="s">
        <v>1717</v>
      </c>
      <c r="AN103" s="78"/>
      <c r="AO103" s="80">
        <v>39391.719039351854</v>
      </c>
      <c r="AP103" s="83" t="s">
        <v>1851</v>
      </c>
      <c r="AQ103" s="78" t="b">
        <v>0</v>
      </c>
      <c r="AR103" s="78" t="b">
        <v>0</v>
      </c>
      <c r="AS103" s="78" t="b">
        <v>1</v>
      </c>
      <c r="AT103" s="78" t="s">
        <v>1149</v>
      </c>
      <c r="AU103" s="78">
        <v>231</v>
      </c>
      <c r="AV103" s="83" t="s">
        <v>1911</v>
      </c>
      <c r="AW103" s="78" t="b">
        <v>0</v>
      </c>
      <c r="AX103" s="78" t="s">
        <v>2028</v>
      </c>
      <c r="AY103" s="83" t="s">
        <v>2129</v>
      </c>
      <c r="AZ103" s="78" t="s">
        <v>66</v>
      </c>
      <c r="BA103" s="78" t="str">
        <f>REPLACE(INDEX(GroupVertices[Group],MATCH(Vertices[[#This Row],[Vertex]],GroupVertices[Vertex],0)),1,1,"")</f>
        <v>3</v>
      </c>
      <c r="BB103" s="48"/>
      <c r="BC103" s="48"/>
      <c r="BD103" s="48"/>
      <c r="BE103" s="48"/>
      <c r="BF103" s="48" t="s">
        <v>559</v>
      </c>
      <c r="BG103" s="48" t="s">
        <v>559</v>
      </c>
      <c r="BH103" s="121" t="s">
        <v>2825</v>
      </c>
      <c r="BI103" s="121" t="s">
        <v>2825</v>
      </c>
      <c r="BJ103" s="121" t="s">
        <v>2947</v>
      </c>
      <c r="BK103" s="121" t="s">
        <v>2947</v>
      </c>
      <c r="BL103" s="121">
        <v>0</v>
      </c>
      <c r="BM103" s="124">
        <v>0</v>
      </c>
      <c r="BN103" s="121">
        <v>0</v>
      </c>
      <c r="BO103" s="124">
        <v>0</v>
      </c>
      <c r="BP103" s="121">
        <v>0</v>
      </c>
      <c r="BQ103" s="124">
        <v>0</v>
      </c>
      <c r="BR103" s="121">
        <v>7</v>
      </c>
      <c r="BS103" s="124">
        <v>100</v>
      </c>
      <c r="BT103" s="121">
        <v>7</v>
      </c>
      <c r="BU103" s="2"/>
      <c r="BV103" s="3"/>
      <c r="BW103" s="3"/>
      <c r="BX103" s="3"/>
      <c r="BY103" s="3"/>
    </row>
    <row r="104" spans="1:77" ht="41.45" customHeight="1">
      <c r="A104" s="64" t="s">
        <v>285</v>
      </c>
      <c r="C104" s="65"/>
      <c r="D104" s="65" t="s">
        <v>64</v>
      </c>
      <c r="E104" s="66">
        <v>162.14327114720285</v>
      </c>
      <c r="F104" s="68">
        <v>99.99936214962338</v>
      </c>
      <c r="G104" s="100" t="s">
        <v>1994</v>
      </c>
      <c r="H104" s="65"/>
      <c r="I104" s="69" t="s">
        <v>285</v>
      </c>
      <c r="J104" s="70"/>
      <c r="K104" s="70"/>
      <c r="L104" s="69" t="s">
        <v>2287</v>
      </c>
      <c r="M104" s="73">
        <v>1.2125742688475916</v>
      </c>
      <c r="N104" s="74">
        <v>4853.990234375</v>
      </c>
      <c r="O104" s="74">
        <v>6975.73681640625</v>
      </c>
      <c r="P104" s="75"/>
      <c r="Q104" s="76"/>
      <c r="R104" s="76"/>
      <c r="S104" s="86"/>
      <c r="T104" s="48">
        <v>0</v>
      </c>
      <c r="U104" s="48">
        <v>1</v>
      </c>
      <c r="V104" s="49">
        <v>0</v>
      </c>
      <c r="W104" s="49">
        <v>0.004115</v>
      </c>
      <c r="X104" s="49">
        <v>0.00225</v>
      </c>
      <c r="Y104" s="49">
        <v>0.489365</v>
      </c>
      <c r="Z104" s="49">
        <v>0</v>
      </c>
      <c r="AA104" s="49">
        <v>0</v>
      </c>
      <c r="AB104" s="71">
        <v>104</v>
      </c>
      <c r="AC104" s="71"/>
      <c r="AD104" s="72"/>
      <c r="AE104" s="78" t="s">
        <v>1351</v>
      </c>
      <c r="AF104" s="78">
        <v>1408</v>
      </c>
      <c r="AG104" s="78">
        <v>1525</v>
      </c>
      <c r="AH104" s="78">
        <v>2581</v>
      </c>
      <c r="AI104" s="78">
        <v>72811</v>
      </c>
      <c r="AJ104" s="78"/>
      <c r="AK104" s="78" t="s">
        <v>1507</v>
      </c>
      <c r="AL104" s="78" t="s">
        <v>1192</v>
      </c>
      <c r="AM104" s="83" t="s">
        <v>1718</v>
      </c>
      <c r="AN104" s="78"/>
      <c r="AO104" s="80">
        <v>41068.19556712963</v>
      </c>
      <c r="AP104" s="83" t="s">
        <v>1852</v>
      </c>
      <c r="AQ104" s="78" t="b">
        <v>0</v>
      </c>
      <c r="AR104" s="78" t="b">
        <v>0</v>
      </c>
      <c r="AS104" s="78" t="b">
        <v>1</v>
      </c>
      <c r="AT104" s="78" t="s">
        <v>1149</v>
      </c>
      <c r="AU104" s="78">
        <v>16</v>
      </c>
      <c r="AV104" s="83" t="s">
        <v>1910</v>
      </c>
      <c r="AW104" s="78" t="b">
        <v>0</v>
      </c>
      <c r="AX104" s="78" t="s">
        <v>2028</v>
      </c>
      <c r="AY104" s="83" t="s">
        <v>2130</v>
      </c>
      <c r="AZ104" s="78" t="s">
        <v>66</v>
      </c>
      <c r="BA104" s="78" t="str">
        <f>REPLACE(INDEX(GroupVertices[Group],MATCH(Vertices[[#This Row],[Vertex]],GroupVertices[Vertex],0)),1,1,"")</f>
        <v>3</v>
      </c>
      <c r="BB104" s="48"/>
      <c r="BC104" s="48"/>
      <c r="BD104" s="48"/>
      <c r="BE104" s="48"/>
      <c r="BF104" s="48" t="s">
        <v>559</v>
      </c>
      <c r="BG104" s="48" t="s">
        <v>559</v>
      </c>
      <c r="BH104" s="121" t="s">
        <v>2826</v>
      </c>
      <c r="BI104" s="121" t="s">
        <v>2826</v>
      </c>
      <c r="BJ104" s="121" t="s">
        <v>2948</v>
      </c>
      <c r="BK104" s="121" t="s">
        <v>2948</v>
      </c>
      <c r="BL104" s="121">
        <v>0</v>
      </c>
      <c r="BM104" s="124">
        <v>0</v>
      </c>
      <c r="BN104" s="121">
        <v>0</v>
      </c>
      <c r="BO104" s="124">
        <v>0</v>
      </c>
      <c r="BP104" s="121">
        <v>0</v>
      </c>
      <c r="BQ104" s="124">
        <v>0</v>
      </c>
      <c r="BR104" s="121">
        <v>19</v>
      </c>
      <c r="BS104" s="124">
        <v>100</v>
      </c>
      <c r="BT104" s="121">
        <v>19</v>
      </c>
      <c r="BU104" s="2"/>
      <c r="BV104" s="3"/>
      <c r="BW104" s="3"/>
      <c r="BX104" s="3"/>
      <c r="BY104" s="3"/>
    </row>
    <row r="105" spans="1:77" ht="41.45" customHeight="1">
      <c r="A105" s="64" t="s">
        <v>286</v>
      </c>
      <c r="C105" s="65"/>
      <c r="D105" s="65" t="s">
        <v>64</v>
      </c>
      <c r="E105" s="66">
        <v>162.4758447103222</v>
      </c>
      <c r="F105" s="68">
        <v>99.99788151533916</v>
      </c>
      <c r="G105" s="100" t="s">
        <v>1995</v>
      </c>
      <c r="H105" s="65"/>
      <c r="I105" s="69" t="s">
        <v>286</v>
      </c>
      <c r="J105" s="70"/>
      <c r="K105" s="70"/>
      <c r="L105" s="69" t="s">
        <v>2288</v>
      </c>
      <c r="M105" s="73">
        <v>1.706020321303926</v>
      </c>
      <c r="N105" s="74">
        <v>5003.98486328125</v>
      </c>
      <c r="O105" s="74">
        <v>7758.6259765625</v>
      </c>
      <c r="P105" s="75"/>
      <c r="Q105" s="76"/>
      <c r="R105" s="76"/>
      <c r="S105" s="86"/>
      <c r="T105" s="48">
        <v>1</v>
      </c>
      <c r="U105" s="48">
        <v>3</v>
      </c>
      <c r="V105" s="49">
        <v>270</v>
      </c>
      <c r="W105" s="49">
        <v>0.004184</v>
      </c>
      <c r="X105" s="49">
        <v>0.002346</v>
      </c>
      <c r="Y105" s="49">
        <v>1.436074</v>
      </c>
      <c r="Z105" s="49">
        <v>0</v>
      </c>
      <c r="AA105" s="49">
        <v>0.3333333333333333</v>
      </c>
      <c r="AB105" s="71">
        <v>105</v>
      </c>
      <c r="AC105" s="71"/>
      <c r="AD105" s="72"/>
      <c r="AE105" s="78" t="s">
        <v>1352</v>
      </c>
      <c r="AF105" s="78">
        <v>1678</v>
      </c>
      <c r="AG105" s="78">
        <v>5058</v>
      </c>
      <c r="AH105" s="78">
        <v>11624</v>
      </c>
      <c r="AI105" s="78">
        <v>12905</v>
      </c>
      <c r="AJ105" s="78"/>
      <c r="AK105" s="78" t="s">
        <v>1508</v>
      </c>
      <c r="AL105" s="78" t="s">
        <v>1632</v>
      </c>
      <c r="AM105" s="83" t="s">
        <v>1719</v>
      </c>
      <c r="AN105" s="78"/>
      <c r="AO105" s="80">
        <v>39918.69128472222</v>
      </c>
      <c r="AP105" s="83" t="s">
        <v>1853</v>
      </c>
      <c r="AQ105" s="78" t="b">
        <v>0</v>
      </c>
      <c r="AR105" s="78" t="b">
        <v>0</v>
      </c>
      <c r="AS105" s="78" t="b">
        <v>1</v>
      </c>
      <c r="AT105" s="78" t="s">
        <v>1149</v>
      </c>
      <c r="AU105" s="78">
        <v>233</v>
      </c>
      <c r="AV105" s="83" t="s">
        <v>1916</v>
      </c>
      <c r="AW105" s="78" t="b">
        <v>0</v>
      </c>
      <c r="AX105" s="78" t="s">
        <v>2028</v>
      </c>
      <c r="AY105" s="83" t="s">
        <v>2131</v>
      </c>
      <c r="AZ105" s="78" t="s">
        <v>66</v>
      </c>
      <c r="BA105" s="78" t="str">
        <f>REPLACE(INDEX(GroupVertices[Group],MATCH(Vertices[[#This Row],[Vertex]],GroupVertices[Vertex],0)),1,1,"")</f>
        <v>3</v>
      </c>
      <c r="BB105" s="48"/>
      <c r="BC105" s="48"/>
      <c r="BD105" s="48"/>
      <c r="BE105" s="48"/>
      <c r="BF105" s="48" t="s">
        <v>559</v>
      </c>
      <c r="BG105" s="48" t="s">
        <v>559</v>
      </c>
      <c r="BH105" s="121" t="s">
        <v>2827</v>
      </c>
      <c r="BI105" s="121" t="s">
        <v>2827</v>
      </c>
      <c r="BJ105" s="121" t="s">
        <v>2949</v>
      </c>
      <c r="BK105" s="121" t="s">
        <v>2949</v>
      </c>
      <c r="BL105" s="121">
        <v>1</v>
      </c>
      <c r="BM105" s="124">
        <v>2.5</v>
      </c>
      <c r="BN105" s="121">
        <v>0</v>
      </c>
      <c r="BO105" s="124">
        <v>0</v>
      </c>
      <c r="BP105" s="121">
        <v>0</v>
      </c>
      <c r="BQ105" s="124">
        <v>0</v>
      </c>
      <c r="BR105" s="121">
        <v>39</v>
      </c>
      <c r="BS105" s="124">
        <v>97.5</v>
      </c>
      <c r="BT105" s="121">
        <v>40</v>
      </c>
      <c r="BU105" s="2"/>
      <c r="BV105" s="3"/>
      <c r="BW105" s="3"/>
      <c r="BX105" s="3"/>
      <c r="BY105" s="3"/>
    </row>
    <row r="106" spans="1:77" ht="41.45" customHeight="1">
      <c r="A106" s="64" t="s">
        <v>353</v>
      </c>
      <c r="C106" s="65"/>
      <c r="D106" s="65" t="s">
        <v>64</v>
      </c>
      <c r="E106" s="66">
        <v>162.15842663649303</v>
      </c>
      <c r="F106" s="68">
        <v>99.99929467662034</v>
      </c>
      <c r="G106" s="100" t="s">
        <v>1996</v>
      </c>
      <c r="H106" s="65"/>
      <c r="I106" s="69" t="s">
        <v>353</v>
      </c>
      <c r="J106" s="70"/>
      <c r="K106" s="70"/>
      <c r="L106" s="69" t="s">
        <v>2289</v>
      </c>
      <c r="M106" s="73">
        <v>1.2350607716626127</v>
      </c>
      <c r="N106" s="74">
        <v>5373.08203125</v>
      </c>
      <c r="O106" s="74">
        <v>7462.26318359375</v>
      </c>
      <c r="P106" s="75"/>
      <c r="Q106" s="76"/>
      <c r="R106" s="76"/>
      <c r="S106" s="86"/>
      <c r="T106" s="48">
        <v>1</v>
      </c>
      <c r="U106" s="48">
        <v>0</v>
      </c>
      <c r="V106" s="49">
        <v>0</v>
      </c>
      <c r="W106" s="49">
        <v>0.003257</v>
      </c>
      <c r="X106" s="49">
        <v>0.000336</v>
      </c>
      <c r="Y106" s="49">
        <v>0.556887</v>
      </c>
      <c r="Z106" s="49">
        <v>0</v>
      </c>
      <c r="AA106" s="49">
        <v>0</v>
      </c>
      <c r="AB106" s="71">
        <v>106</v>
      </c>
      <c r="AC106" s="71"/>
      <c r="AD106" s="72"/>
      <c r="AE106" s="78" t="s">
        <v>1353</v>
      </c>
      <c r="AF106" s="78">
        <v>136</v>
      </c>
      <c r="AG106" s="78">
        <v>1686</v>
      </c>
      <c r="AH106" s="78">
        <v>3406</v>
      </c>
      <c r="AI106" s="78">
        <v>11467</v>
      </c>
      <c r="AJ106" s="78"/>
      <c r="AK106" s="78" t="s">
        <v>1509</v>
      </c>
      <c r="AL106" s="78" t="s">
        <v>1185</v>
      </c>
      <c r="AM106" s="83" t="s">
        <v>1720</v>
      </c>
      <c r="AN106" s="78"/>
      <c r="AO106" s="80">
        <v>40029.11570601852</v>
      </c>
      <c r="AP106" s="83" t="s">
        <v>1854</v>
      </c>
      <c r="AQ106" s="78" t="b">
        <v>0</v>
      </c>
      <c r="AR106" s="78" t="b">
        <v>0</v>
      </c>
      <c r="AS106" s="78" t="b">
        <v>1</v>
      </c>
      <c r="AT106" s="78"/>
      <c r="AU106" s="78">
        <v>80</v>
      </c>
      <c r="AV106" s="83" t="s">
        <v>1910</v>
      </c>
      <c r="AW106" s="78" t="b">
        <v>0</v>
      </c>
      <c r="AX106" s="78" t="s">
        <v>2028</v>
      </c>
      <c r="AY106" s="83" t="s">
        <v>2132</v>
      </c>
      <c r="AZ106" s="78" t="s">
        <v>65</v>
      </c>
      <c r="BA106" s="78" t="str">
        <f>REPLACE(INDEX(GroupVertices[Group],MATCH(Vertices[[#This Row],[Vertex]],GroupVertices[Vertex],0)),1,1,"")</f>
        <v>3</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287</v>
      </c>
      <c r="C107" s="65"/>
      <c r="D107" s="65" t="s">
        <v>64</v>
      </c>
      <c r="E107" s="66">
        <v>162.13329299897453</v>
      </c>
      <c r="F107" s="68">
        <v>99.99940657284277</v>
      </c>
      <c r="G107" s="100" t="s">
        <v>1997</v>
      </c>
      <c r="H107" s="65"/>
      <c r="I107" s="69" t="s">
        <v>287</v>
      </c>
      <c r="J107" s="70"/>
      <c r="K107" s="70"/>
      <c r="L107" s="69" t="s">
        <v>2290</v>
      </c>
      <c r="M107" s="73">
        <v>1.197769490596708</v>
      </c>
      <c r="N107" s="74">
        <v>5251.78125</v>
      </c>
      <c r="O107" s="74">
        <v>8539.5224609375</v>
      </c>
      <c r="P107" s="75"/>
      <c r="Q107" s="76"/>
      <c r="R107" s="76"/>
      <c r="S107" s="86"/>
      <c r="T107" s="48">
        <v>1</v>
      </c>
      <c r="U107" s="48">
        <v>1</v>
      </c>
      <c r="V107" s="49">
        <v>0</v>
      </c>
      <c r="W107" s="49">
        <v>0.003257</v>
      </c>
      <c r="X107" s="49">
        <v>0.000336</v>
      </c>
      <c r="Y107" s="49">
        <v>0.556887</v>
      </c>
      <c r="Z107" s="49">
        <v>0</v>
      </c>
      <c r="AA107" s="49">
        <v>1</v>
      </c>
      <c r="AB107" s="71">
        <v>107</v>
      </c>
      <c r="AC107" s="71"/>
      <c r="AD107" s="72"/>
      <c r="AE107" s="78" t="s">
        <v>1354</v>
      </c>
      <c r="AF107" s="78">
        <v>620</v>
      </c>
      <c r="AG107" s="78">
        <v>1419</v>
      </c>
      <c r="AH107" s="78">
        <v>7329</v>
      </c>
      <c r="AI107" s="78">
        <v>9004</v>
      </c>
      <c r="AJ107" s="78"/>
      <c r="AK107" s="78" t="s">
        <v>1510</v>
      </c>
      <c r="AL107" s="78" t="s">
        <v>1633</v>
      </c>
      <c r="AM107" s="83" t="s">
        <v>1721</v>
      </c>
      <c r="AN107" s="78"/>
      <c r="AO107" s="80">
        <v>40638.87719907407</v>
      </c>
      <c r="AP107" s="83" t="s">
        <v>1855</v>
      </c>
      <c r="AQ107" s="78" t="b">
        <v>0</v>
      </c>
      <c r="AR107" s="78" t="b">
        <v>0</v>
      </c>
      <c r="AS107" s="78" t="b">
        <v>1</v>
      </c>
      <c r="AT107" s="78" t="s">
        <v>1149</v>
      </c>
      <c r="AU107" s="78">
        <v>40</v>
      </c>
      <c r="AV107" s="83" t="s">
        <v>1910</v>
      </c>
      <c r="AW107" s="78" t="b">
        <v>0</v>
      </c>
      <c r="AX107" s="78" t="s">
        <v>2028</v>
      </c>
      <c r="AY107" s="83" t="s">
        <v>2133</v>
      </c>
      <c r="AZ107" s="78" t="s">
        <v>66</v>
      </c>
      <c r="BA107" s="78" t="str">
        <f>REPLACE(INDEX(GroupVertices[Group],MATCH(Vertices[[#This Row],[Vertex]],GroupVertices[Vertex],0)),1,1,"")</f>
        <v>3</v>
      </c>
      <c r="BB107" s="48"/>
      <c r="BC107" s="48"/>
      <c r="BD107" s="48"/>
      <c r="BE107" s="48"/>
      <c r="BF107" s="48" t="s">
        <v>559</v>
      </c>
      <c r="BG107" s="48" t="s">
        <v>559</v>
      </c>
      <c r="BH107" s="121" t="s">
        <v>2828</v>
      </c>
      <c r="BI107" s="121" t="s">
        <v>2828</v>
      </c>
      <c r="BJ107" s="121" t="s">
        <v>2950</v>
      </c>
      <c r="BK107" s="121" t="s">
        <v>2950</v>
      </c>
      <c r="BL107" s="121">
        <v>0</v>
      </c>
      <c r="BM107" s="124">
        <v>0</v>
      </c>
      <c r="BN107" s="121">
        <v>0</v>
      </c>
      <c r="BO107" s="124">
        <v>0</v>
      </c>
      <c r="BP107" s="121">
        <v>0</v>
      </c>
      <c r="BQ107" s="124">
        <v>0</v>
      </c>
      <c r="BR107" s="121">
        <v>4</v>
      </c>
      <c r="BS107" s="124">
        <v>100</v>
      </c>
      <c r="BT107" s="121">
        <v>4</v>
      </c>
      <c r="BU107" s="2"/>
      <c r="BV107" s="3"/>
      <c r="BW107" s="3"/>
      <c r="BX107" s="3"/>
      <c r="BY107" s="3"/>
    </row>
    <row r="108" spans="1:77" ht="41.45" customHeight="1">
      <c r="A108" s="64" t="s">
        <v>288</v>
      </c>
      <c r="C108" s="65"/>
      <c r="D108" s="65" t="s">
        <v>64</v>
      </c>
      <c r="E108" s="66">
        <v>162.1368700709809</v>
      </c>
      <c r="F108" s="68">
        <v>99.99939064753771</v>
      </c>
      <c r="G108" s="100" t="s">
        <v>1998</v>
      </c>
      <c r="H108" s="65"/>
      <c r="I108" s="69" t="s">
        <v>288</v>
      </c>
      <c r="J108" s="70"/>
      <c r="K108" s="70"/>
      <c r="L108" s="69" t="s">
        <v>2291</v>
      </c>
      <c r="M108" s="73">
        <v>1.2030768639319305</v>
      </c>
      <c r="N108" s="74">
        <v>459.6681213378906</v>
      </c>
      <c r="O108" s="74">
        <v>3966.923583984375</v>
      </c>
      <c r="P108" s="75"/>
      <c r="Q108" s="76"/>
      <c r="R108" s="76"/>
      <c r="S108" s="86"/>
      <c r="T108" s="48">
        <v>1</v>
      </c>
      <c r="U108" s="48">
        <v>1</v>
      </c>
      <c r="V108" s="49">
        <v>0</v>
      </c>
      <c r="W108" s="49">
        <v>0</v>
      </c>
      <c r="X108" s="49">
        <v>0</v>
      </c>
      <c r="Y108" s="49">
        <v>0.999997</v>
      </c>
      <c r="Z108" s="49">
        <v>0</v>
      </c>
      <c r="AA108" s="49" t="s">
        <v>3180</v>
      </c>
      <c r="AB108" s="71">
        <v>108</v>
      </c>
      <c r="AC108" s="71"/>
      <c r="AD108" s="72"/>
      <c r="AE108" s="78" t="s">
        <v>1355</v>
      </c>
      <c r="AF108" s="78">
        <v>761</v>
      </c>
      <c r="AG108" s="78">
        <v>1457</v>
      </c>
      <c r="AH108" s="78">
        <v>7036</v>
      </c>
      <c r="AI108" s="78">
        <v>29097</v>
      </c>
      <c r="AJ108" s="78"/>
      <c r="AK108" s="78" t="s">
        <v>1511</v>
      </c>
      <c r="AL108" s="78" t="s">
        <v>1634</v>
      </c>
      <c r="AM108" s="83" t="s">
        <v>1722</v>
      </c>
      <c r="AN108" s="78"/>
      <c r="AO108" s="80">
        <v>39931.899375</v>
      </c>
      <c r="AP108" s="83" t="s">
        <v>1856</v>
      </c>
      <c r="AQ108" s="78" t="b">
        <v>0</v>
      </c>
      <c r="AR108" s="78" t="b">
        <v>0</v>
      </c>
      <c r="AS108" s="78" t="b">
        <v>1</v>
      </c>
      <c r="AT108" s="78" t="s">
        <v>1149</v>
      </c>
      <c r="AU108" s="78">
        <v>27</v>
      </c>
      <c r="AV108" s="83" t="s">
        <v>1917</v>
      </c>
      <c r="AW108" s="78" t="b">
        <v>0</v>
      </c>
      <c r="AX108" s="78" t="s">
        <v>2028</v>
      </c>
      <c r="AY108" s="83" t="s">
        <v>2134</v>
      </c>
      <c r="AZ108" s="78" t="s">
        <v>66</v>
      </c>
      <c r="BA108" s="78" t="str">
        <f>REPLACE(INDEX(GroupVertices[Group],MATCH(Vertices[[#This Row],[Vertex]],GroupVertices[Vertex],0)),1,1,"")</f>
        <v>1</v>
      </c>
      <c r="BB108" s="48"/>
      <c r="BC108" s="48"/>
      <c r="BD108" s="48"/>
      <c r="BE108" s="48"/>
      <c r="BF108" s="48" t="s">
        <v>559</v>
      </c>
      <c r="BG108" s="48" t="s">
        <v>559</v>
      </c>
      <c r="BH108" s="121" t="s">
        <v>1130</v>
      </c>
      <c r="BI108" s="121" t="s">
        <v>1130</v>
      </c>
      <c r="BJ108" s="121" t="s">
        <v>1130</v>
      </c>
      <c r="BK108" s="121" t="s">
        <v>1130</v>
      </c>
      <c r="BL108" s="121">
        <v>0</v>
      </c>
      <c r="BM108" s="124">
        <v>0</v>
      </c>
      <c r="BN108" s="121">
        <v>0</v>
      </c>
      <c r="BO108" s="124">
        <v>0</v>
      </c>
      <c r="BP108" s="121">
        <v>0</v>
      </c>
      <c r="BQ108" s="124">
        <v>0</v>
      </c>
      <c r="BR108" s="121">
        <v>3</v>
      </c>
      <c r="BS108" s="124">
        <v>100</v>
      </c>
      <c r="BT108" s="121">
        <v>3</v>
      </c>
      <c r="BU108" s="2"/>
      <c r="BV108" s="3"/>
      <c r="BW108" s="3"/>
      <c r="BX108" s="3"/>
      <c r="BY108" s="3"/>
    </row>
    <row r="109" spans="1:77" ht="41.45" customHeight="1">
      <c r="A109" s="64" t="s">
        <v>289</v>
      </c>
      <c r="C109" s="65"/>
      <c r="D109" s="65" t="s">
        <v>64</v>
      </c>
      <c r="E109" s="66">
        <v>162.0840611921499</v>
      </c>
      <c r="F109" s="68">
        <v>99.99962575533094</v>
      </c>
      <c r="G109" s="100" t="s">
        <v>1999</v>
      </c>
      <c r="H109" s="65"/>
      <c r="I109" s="69" t="s">
        <v>289</v>
      </c>
      <c r="J109" s="70"/>
      <c r="K109" s="70"/>
      <c r="L109" s="69" t="s">
        <v>2292</v>
      </c>
      <c r="M109" s="73">
        <v>1.1247232733777262</v>
      </c>
      <c r="N109" s="74">
        <v>2048.203125</v>
      </c>
      <c r="O109" s="74">
        <v>6032.07666015625</v>
      </c>
      <c r="P109" s="75"/>
      <c r="Q109" s="76"/>
      <c r="R109" s="76"/>
      <c r="S109" s="86"/>
      <c r="T109" s="48">
        <v>1</v>
      </c>
      <c r="U109" s="48">
        <v>1</v>
      </c>
      <c r="V109" s="49">
        <v>0</v>
      </c>
      <c r="W109" s="49">
        <v>0</v>
      </c>
      <c r="X109" s="49">
        <v>0</v>
      </c>
      <c r="Y109" s="49">
        <v>0.999997</v>
      </c>
      <c r="Z109" s="49">
        <v>0</v>
      </c>
      <c r="AA109" s="49" t="s">
        <v>3180</v>
      </c>
      <c r="AB109" s="71">
        <v>109</v>
      </c>
      <c r="AC109" s="71"/>
      <c r="AD109" s="72"/>
      <c r="AE109" s="78" t="s">
        <v>1356</v>
      </c>
      <c r="AF109" s="78">
        <v>573</v>
      </c>
      <c r="AG109" s="78">
        <v>896</v>
      </c>
      <c r="AH109" s="78">
        <v>3387</v>
      </c>
      <c r="AI109" s="78">
        <v>1462</v>
      </c>
      <c r="AJ109" s="78"/>
      <c r="AK109" s="78" t="s">
        <v>1512</v>
      </c>
      <c r="AL109" s="78" t="s">
        <v>1635</v>
      </c>
      <c r="AM109" s="83" t="s">
        <v>1723</v>
      </c>
      <c r="AN109" s="78"/>
      <c r="AO109" s="80">
        <v>40296.03414351852</v>
      </c>
      <c r="AP109" s="83" t="s">
        <v>1857</v>
      </c>
      <c r="AQ109" s="78" t="b">
        <v>0</v>
      </c>
      <c r="AR109" s="78" t="b">
        <v>0</v>
      </c>
      <c r="AS109" s="78" t="b">
        <v>1</v>
      </c>
      <c r="AT109" s="78" t="s">
        <v>1149</v>
      </c>
      <c r="AU109" s="78">
        <v>26</v>
      </c>
      <c r="AV109" s="83" t="s">
        <v>1927</v>
      </c>
      <c r="AW109" s="78" t="b">
        <v>0</v>
      </c>
      <c r="AX109" s="78" t="s">
        <v>2028</v>
      </c>
      <c r="AY109" s="83" t="s">
        <v>2135</v>
      </c>
      <c r="AZ109" s="78" t="s">
        <v>66</v>
      </c>
      <c r="BA109" s="78" t="str">
        <f>REPLACE(INDEX(GroupVertices[Group],MATCH(Vertices[[#This Row],[Vertex]],GroupVertices[Vertex],0)),1,1,"")</f>
        <v>1</v>
      </c>
      <c r="BB109" s="48"/>
      <c r="BC109" s="48"/>
      <c r="BD109" s="48"/>
      <c r="BE109" s="48"/>
      <c r="BF109" s="48" t="s">
        <v>559</v>
      </c>
      <c r="BG109" s="48" t="s">
        <v>559</v>
      </c>
      <c r="BH109" s="121" t="s">
        <v>2829</v>
      </c>
      <c r="BI109" s="121" t="s">
        <v>2829</v>
      </c>
      <c r="BJ109" s="121" t="s">
        <v>2951</v>
      </c>
      <c r="BK109" s="121" t="s">
        <v>2951</v>
      </c>
      <c r="BL109" s="121">
        <v>2</v>
      </c>
      <c r="BM109" s="124">
        <v>15.384615384615385</v>
      </c>
      <c r="BN109" s="121">
        <v>0</v>
      </c>
      <c r="BO109" s="124">
        <v>0</v>
      </c>
      <c r="BP109" s="121">
        <v>0</v>
      </c>
      <c r="BQ109" s="124">
        <v>0</v>
      </c>
      <c r="BR109" s="121">
        <v>11</v>
      </c>
      <c r="BS109" s="124">
        <v>84.61538461538461</v>
      </c>
      <c r="BT109" s="121">
        <v>13</v>
      </c>
      <c r="BU109" s="2"/>
      <c r="BV109" s="3"/>
      <c r="BW109" s="3"/>
      <c r="BX109" s="3"/>
      <c r="BY109" s="3"/>
    </row>
    <row r="110" spans="1:77" ht="41.45" customHeight="1">
      <c r="A110" s="64" t="s">
        <v>290</v>
      </c>
      <c r="C110" s="65"/>
      <c r="D110" s="65" t="s">
        <v>64</v>
      </c>
      <c r="E110" s="66">
        <v>162.28503615882406</v>
      </c>
      <c r="F110" s="68">
        <v>99.99873100463837</v>
      </c>
      <c r="G110" s="100" t="s">
        <v>2000</v>
      </c>
      <c r="H110" s="65"/>
      <c r="I110" s="69" t="s">
        <v>290</v>
      </c>
      <c r="J110" s="70"/>
      <c r="K110" s="70"/>
      <c r="L110" s="69" t="s">
        <v>2293</v>
      </c>
      <c r="M110" s="73">
        <v>1.422913854185616</v>
      </c>
      <c r="N110" s="74">
        <v>1518.6915283203125</v>
      </c>
      <c r="O110" s="74">
        <v>1901.7708740234375</v>
      </c>
      <c r="P110" s="75"/>
      <c r="Q110" s="76"/>
      <c r="R110" s="76"/>
      <c r="S110" s="86"/>
      <c r="T110" s="48">
        <v>1</v>
      </c>
      <c r="U110" s="48">
        <v>1</v>
      </c>
      <c r="V110" s="49">
        <v>0</v>
      </c>
      <c r="W110" s="49">
        <v>0</v>
      </c>
      <c r="X110" s="49">
        <v>0</v>
      </c>
      <c r="Y110" s="49">
        <v>0.999997</v>
      </c>
      <c r="Z110" s="49">
        <v>0</v>
      </c>
      <c r="AA110" s="49" t="s">
        <v>3180</v>
      </c>
      <c r="AB110" s="71">
        <v>110</v>
      </c>
      <c r="AC110" s="71"/>
      <c r="AD110" s="72"/>
      <c r="AE110" s="78" t="s">
        <v>1357</v>
      </c>
      <c r="AF110" s="78">
        <v>5833</v>
      </c>
      <c r="AG110" s="78">
        <v>3031</v>
      </c>
      <c r="AH110" s="78">
        <v>12343</v>
      </c>
      <c r="AI110" s="78">
        <v>11672</v>
      </c>
      <c r="AJ110" s="78"/>
      <c r="AK110" s="78" t="s">
        <v>1513</v>
      </c>
      <c r="AL110" s="78" t="s">
        <v>1636</v>
      </c>
      <c r="AM110" s="83" t="s">
        <v>1724</v>
      </c>
      <c r="AN110" s="78"/>
      <c r="AO110" s="80">
        <v>39867.97219907407</v>
      </c>
      <c r="AP110" s="83" t="s">
        <v>1858</v>
      </c>
      <c r="AQ110" s="78" t="b">
        <v>0</v>
      </c>
      <c r="AR110" s="78" t="b">
        <v>0</v>
      </c>
      <c r="AS110" s="78" t="b">
        <v>1</v>
      </c>
      <c r="AT110" s="78" t="s">
        <v>1149</v>
      </c>
      <c r="AU110" s="78">
        <v>101</v>
      </c>
      <c r="AV110" s="83" t="s">
        <v>1916</v>
      </c>
      <c r="AW110" s="78" t="b">
        <v>1</v>
      </c>
      <c r="AX110" s="78" t="s">
        <v>2028</v>
      </c>
      <c r="AY110" s="83" t="s">
        <v>2136</v>
      </c>
      <c r="AZ110" s="78" t="s">
        <v>66</v>
      </c>
      <c r="BA110" s="78" t="str">
        <f>REPLACE(INDEX(GroupVertices[Group],MATCH(Vertices[[#This Row],[Vertex]],GroupVertices[Vertex],0)),1,1,"")</f>
        <v>1</v>
      </c>
      <c r="BB110" s="48"/>
      <c r="BC110" s="48"/>
      <c r="BD110" s="48"/>
      <c r="BE110" s="48"/>
      <c r="BF110" s="48" t="s">
        <v>583</v>
      </c>
      <c r="BG110" s="48" t="s">
        <v>2752</v>
      </c>
      <c r="BH110" s="121" t="s">
        <v>2830</v>
      </c>
      <c r="BI110" s="121" t="s">
        <v>2830</v>
      </c>
      <c r="BJ110" s="121" t="s">
        <v>2952</v>
      </c>
      <c r="BK110" s="121" t="s">
        <v>2952</v>
      </c>
      <c r="BL110" s="121">
        <v>3</v>
      </c>
      <c r="BM110" s="124">
        <v>15</v>
      </c>
      <c r="BN110" s="121">
        <v>0</v>
      </c>
      <c r="BO110" s="124">
        <v>0</v>
      </c>
      <c r="BP110" s="121">
        <v>0</v>
      </c>
      <c r="BQ110" s="124">
        <v>0</v>
      </c>
      <c r="BR110" s="121">
        <v>17</v>
      </c>
      <c r="BS110" s="124">
        <v>85</v>
      </c>
      <c r="BT110" s="121">
        <v>20</v>
      </c>
      <c r="BU110" s="2"/>
      <c r="BV110" s="3"/>
      <c r="BW110" s="3"/>
      <c r="BX110" s="3"/>
      <c r="BY110" s="3"/>
    </row>
    <row r="111" spans="1:77" ht="41.45" customHeight="1">
      <c r="A111" s="64" t="s">
        <v>291</v>
      </c>
      <c r="C111" s="65"/>
      <c r="D111" s="65" t="s">
        <v>64</v>
      </c>
      <c r="E111" s="66">
        <v>162.201728034465</v>
      </c>
      <c r="F111" s="68">
        <v>99.99910189661163</v>
      </c>
      <c r="G111" s="100" t="s">
        <v>716</v>
      </c>
      <c r="H111" s="65"/>
      <c r="I111" s="69" t="s">
        <v>291</v>
      </c>
      <c r="J111" s="70"/>
      <c r="K111" s="70"/>
      <c r="L111" s="69" t="s">
        <v>2294</v>
      </c>
      <c r="M111" s="73">
        <v>1.2993079225626731</v>
      </c>
      <c r="N111" s="74">
        <v>1518.6915283203125</v>
      </c>
      <c r="O111" s="74">
        <v>2934.347412109375</v>
      </c>
      <c r="P111" s="75"/>
      <c r="Q111" s="76"/>
      <c r="R111" s="76"/>
      <c r="S111" s="86"/>
      <c r="T111" s="48">
        <v>1</v>
      </c>
      <c r="U111" s="48">
        <v>1</v>
      </c>
      <c r="V111" s="49">
        <v>0</v>
      </c>
      <c r="W111" s="49">
        <v>0</v>
      </c>
      <c r="X111" s="49">
        <v>0</v>
      </c>
      <c r="Y111" s="49">
        <v>0.999997</v>
      </c>
      <c r="Z111" s="49">
        <v>0</v>
      </c>
      <c r="AA111" s="49" t="s">
        <v>3180</v>
      </c>
      <c r="AB111" s="71">
        <v>111</v>
      </c>
      <c r="AC111" s="71"/>
      <c r="AD111" s="72"/>
      <c r="AE111" s="78" t="s">
        <v>1358</v>
      </c>
      <c r="AF111" s="78">
        <v>1457</v>
      </c>
      <c r="AG111" s="78">
        <v>2146</v>
      </c>
      <c r="AH111" s="78">
        <v>13930</v>
      </c>
      <c r="AI111" s="78">
        <v>1385</v>
      </c>
      <c r="AJ111" s="78"/>
      <c r="AK111" s="78" t="s">
        <v>1514</v>
      </c>
      <c r="AL111" s="78" t="s">
        <v>1637</v>
      </c>
      <c r="AM111" s="83" t="s">
        <v>1725</v>
      </c>
      <c r="AN111" s="78"/>
      <c r="AO111" s="80">
        <v>39868.91321759259</v>
      </c>
      <c r="AP111" s="83" t="s">
        <v>1859</v>
      </c>
      <c r="AQ111" s="78" t="b">
        <v>0</v>
      </c>
      <c r="AR111" s="78" t="b">
        <v>0</v>
      </c>
      <c r="AS111" s="78" t="b">
        <v>1</v>
      </c>
      <c r="AT111" s="78" t="s">
        <v>1149</v>
      </c>
      <c r="AU111" s="78">
        <v>161</v>
      </c>
      <c r="AV111" s="83" t="s">
        <v>1913</v>
      </c>
      <c r="AW111" s="78" t="b">
        <v>0</v>
      </c>
      <c r="AX111" s="78" t="s">
        <v>2028</v>
      </c>
      <c r="AY111" s="83" t="s">
        <v>2137</v>
      </c>
      <c r="AZ111" s="78" t="s">
        <v>66</v>
      </c>
      <c r="BA111" s="78" t="str">
        <f>REPLACE(INDEX(GroupVertices[Group],MATCH(Vertices[[#This Row],[Vertex]],GroupVertices[Vertex],0)),1,1,"")</f>
        <v>1</v>
      </c>
      <c r="BB111" s="48"/>
      <c r="BC111" s="48"/>
      <c r="BD111" s="48"/>
      <c r="BE111" s="48"/>
      <c r="BF111" s="48" t="s">
        <v>559</v>
      </c>
      <c r="BG111" s="48" t="s">
        <v>559</v>
      </c>
      <c r="BH111" s="121" t="s">
        <v>2831</v>
      </c>
      <c r="BI111" s="121" t="s">
        <v>2831</v>
      </c>
      <c r="BJ111" s="121" t="s">
        <v>2953</v>
      </c>
      <c r="BK111" s="121" t="s">
        <v>2953</v>
      </c>
      <c r="BL111" s="121">
        <v>0</v>
      </c>
      <c r="BM111" s="124">
        <v>0</v>
      </c>
      <c r="BN111" s="121">
        <v>0</v>
      </c>
      <c r="BO111" s="124">
        <v>0</v>
      </c>
      <c r="BP111" s="121">
        <v>0</v>
      </c>
      <c r="BQ111" s="124">
        <v>0</v>
      </c>
      <c r="BR111" s="121">
        <v>14</v>
      </c>
      <c r="BS111" s="124">
        <v>100</v>
      </c>
      <c r="BT111" s="121">
        <v>14</v>
      </c>
      <c r="BU111" s="2"/>
      <c r="BV111" s="3"/>
      <c r="BW111" s="3"/>
      <c r="BX111" s="3"/>
      <c r="BY111" s="3"/>
    </row>
    <row r="112" spans="1:77" ht="41.45" customHeight="1">
      <c r="A112" s="64" t="s">
        <v>293</v>
      </c>
      <c r="C112" s="65"/>
      <c r="D112" s="65" t="s">
        <v>64</v>
      </c>
      <c r="E112" s="66">
        <v>162.07982518582656</v>
      </c>
      <c r="F112" s="68">
        <v>99.99964461424483</v>
      </c>
      <c r="G112" s="100" t="s">
        <v>2001</v>
      </c>
      <c r="H112" s="65"/>
      <c r="I112" s="69" t="s">
        <v>293</v>
      </c>
      <c r="J112" s="70"/>
      <c r="K112" s="70"/>
      <c r="L112" s="69" t="s">
        <v>2295</v>
      </c>
      <c r="M112" s="73">
        <v>1.118438226007068</v>
      </c>
      <c r="N112" s="74">
        <v>459.6681213378906</v>
      </c>
      <c r="O112" s="74">
        <v>6032.07666015625</v>
      </c>
      <c r="P112" s="75"/>
      <c r="Q112" s="76"/>
      <c r="R112" s="76"/>
      <c r="S112" s="86"/>
      <c r="T112" s="48">
        <v>1</v>
      </c>
      <c r="U112" s="48">
        <v>1</v>
      </c>
      <c r="V112" s="49">
        <v>0</v>
      </c>
      <c r="W112" s="49">
        <v>0</v>
      </c>
      <c r="X112" s="49">
        <v>0</v>
      </c>
      <c r="Y112" s="49">
        <v>0.999997</v>
      </c>
      <c r="Z112" s="49">
        <v>0</v>
      </c>
      <c r="AA112" s="49" t="s">
        <v>3180</v>
      </c>
      <c r="AB112" s="71">
        <v>112</v>
      </c>
      <c r="AC112" s="71"/>
      <c r="AD112" s="72"/>
      <c r="AE112" s="78" t="s">
        <v>1359</v>
      </c>
      <c r="AF112" s="78">
        <v>193</v>
      </c>
      <c r="AG112" s="78">
        <v>851</v>
      </c>
      <c r="AH112" s="78">
        <v>55788</v>
      </c>
      <c r="AI112" s="78">
        <v>1</v>
      </c>
      <c r="AJ112" s="78"/>
      <c r="AK112" s="78" t="s">
        <v>1515</v>
      </c>
      <c r="AL112" s="78" t="s">
        <v>1211</v>
      </c>
      <c r="AM112" s="83" t="s">
        <v>1726</v>
      </c>
      <c r="AN112" s="78"/>
      <c r="AO112" s="80">
        <v>40254.284780092596</v>
      </c>
      <c r="AP112" s="83" t="s">
        <v>1860</v>
      </c>
      <c r="AQ112" s="78" t="b">
        <v>0</v>
      </c>
      <c r="AR112" s="78" t="b">
        <v>0</v>
      </c>
      <c r="AS112" s="78" t="b">
        <v>1</v>
      </c>
      <c r="AT112" s="78" t="s">
        <v>1149</v>
      </c>
      <c r="AU112" s="78">
        <v>161</v>
      </c>
      <c r="AV112" s="83" t="s">
        <v>1910</v>
      </c>
      <c r="AW112" s="78" t="b">
        <v>0</v>
      </c>
      <c r="AX112" s="78" t="s">
        <v>2028</v>
      </c>
      <c r="AY112" s="83" t="s">
        <v>2138</v>
      </c>
      <c r="AZ112" s="78" t="s">
        <v>66</v>
      </c>
      <c r="BA112" s="78" t="str">
        <f>REPLACE(INDEX(GroupVertices[Group],MATCH(Vertices[[#This Row],[Vertex]],GroupVertices[Vertex],0)),1,1,"")</f>
        <v>1</v>
      </c>
      <c r="BB112" s="48" t="s">
        <v>548</v>
      </c>
      <c r="BC112" s="48" t="s">
        <v>548</v>
      </c>
      <c r="BD112" s="48" t="s">
        <v>557</v>
      </c>
      <c r="BE112" s="48" t="s">
        <v>557</v>
      </c>
      <c r="BF112" s="48" t="s">
        <v>584</v>
      </c>
      <c r="BG112" s="48" t="s">
        <v>584</v>
      </c>
      <c r="BH112" s="121" t="s">
        <v>2832</v>
      </c>
      <c r="BI112" s="121" t="s">
        <v>2832</v>
      </c>
      <c r="BJ112" s="121" t="s">
        <v>2954</v>
      </c>
      <c r="BK112" s="121" t="s">
        <v>2954</v>
      </c>
      <c r="BL112" s="121">
        <v>0</v>
      </c>
      <c r="BM112" s="124">
        <v>0</v>
      </c>
      <c r="BN112" s="121">
        <v>0</v>
      </c>
      <c r="BO112" s="124">
        <v>0</v>
      </c>
      <c r="BP112" s="121">
        <v>0</v>
      </c>
      <c r="BQ112" s="124">
        <v>0</v>
      </c>
      <c r="BR112" s="121">
        <v>6</v>
      </c>
      <c r="BS112" s="124">
        <v>100</v>
      </c>
      <c r="BT112" s="121">
        <v>6</v>
      </c>
      <c r="BU112" s="2"/>
      <c r="BV112" s="3"/>
      <c r="BW112" s="3"/>
      <c r="BX112" s="3"/>
      <c r="BY112" s="3"/>
    </row>
    <row r="113" spans="1:77" ht="41.45" customHeight="1">
      <c r="A113" s="64" t="s">
        <v>294</v>
      </c>
      <c r="C113" s="65"/>
      <c r="D113" s="65" t="s">
        <v>64</v>
      </c>
      <c r="E113" s="66">
        <v>162.55708189825654</v>
      </c>
      <c r="F113" s="68">
        <v>99.99751984327935</v>
      </c>
      <c r="G113" s="100" t="s">
        <v>717</v>
      </c>
      <c r="H113" s="65"/>
      <c r="I113" s="69" t="s">
        <v>294</v>
      </c>
      <c r="J113" s="70"/>
      <c r="K113" s="70"/>
      <c r="L113" s="69" t="s">
        <v>2296</v>
      </c>
      <c r="M113" s="73">
        <v>1.8265535631012133</v>
      </c>
      <c r="N113" s="74">
        <v>1518.6915283203125</v>
      </c>
      <c r="O113" s="74">
        <v>869.1943969726562</v>
      </c>
      <c r="P113" s="75"/>
      <c r="Q113" s="76"/>
      <c r="R113" s="76"/>
      <c r="S113" s="86"/>
      <c r="T113" s="48">
        <v>1</v>
      </c>
      <c r="U113" s="48">
        <v>1</v>
      </c>
      <c r="V113" s="49">
        <v>0</v>
      </c>
      <c r="W113" s="49">
        <v>0</v>
      </c>
      <c r="X113" s="49">
        <v>0</v>
      </c>
      <c r="Y113" s="49">
        <v>0.999997</v>
      </c>
      <c r="Z113" s="49">
        <v>0</v>
      </c>
      <c r="AA113" s="49" t="s">
        <v>3180</v>
      </c>
      <c r="AB113" s="71">
        <v>113</v>
      </c>
      <c r="AC113" s="71"/>
      <c r="AD113" s="72"/>
      <c r="AE113" s="78" t="s">
        <v>1360</v>
      </c>
      <c r="AF113" s="78">
        <v>1345</v>
      </c>
      <c r="AG113" s="78">
        <v>5921</v>
      </c>
      <c r="AH113" s="78">
        <v>132287</v>
      </c>
      <c r="AI113" s="78">
        <v>60980</v>
      </c>
      <c r="AJ113" s="78"/>
      <c r="AK113" s="78" t="s">
        <v>1516</v>
      </c>
      <c r="AL113" s="78" t="s">
        <v>1638</v>
      </c>
      <c r="AM113" s="83" t="s">
        <v>1727</v>
      </c>
      <c r="AN113" s="78"/>
      <c r="AO113" s="80">
        <v>40694.17288194445</v>
      </c>
      <c r="AP113" s="83" t="s">
        <v>1861</v>
      </c>
      <c r="AQ113" s="78" t="b">
        <v>0</v>
      </c>
      <c r="AR113" s="78" t="b">
        <v>0</v>
      </c>
      <c r="AS113" s="78" t="b">
        <v>1</v>
      </c>
      <c r="AT113" s="78" t="s">
        <v>1149</v>
      </c>
      <c r="AU113" s="78">
        <v>203</v>
      </c>
      <c r="AV113" s="83" t="s">
        <v>1910</v>
      </c>
      <c r="AW113" s="78" t="b">
        <v>1</v>
      </c>
      <c r="AX113" s="78" t="s">
        <v>2028</v>
      </c>
      <c r="AY113" s="83" t="s">
        <v>2139</v>
      </c>
      <c r="AZ113" s="78" t="s">
        <v>66</v>
      </c>
      <c r="BA113" s="78" t="str">
        <f>REPLACE(INDEX(GroupVertices[Group],MATCH(Vertices[[#This Row],[Vertex]],GroupVertices[Vertex],0)),1,1,"")</f>
        <v>1</v>
      </c>
      <c r="BB113" s="48"/>
      <c r="BC113" s="48"/>
      <c r="BD113" s="48"/>
      <c r="BE113" s="48"/>
      <c r="BF113" s="48" t="s">
        <v>585</v>
      </c>
      <c r="BG113" s="48" t="s">
        <v>2753</v>
      </c>
      <c r="BH113" s="121" t="s">
        <v>2833</v>
      </c>
      <c r="BI113" s="121" t="s">
        <v>2833</v>
      </c>
      <c r="BJ113" s="121" t="s">
        <v>2955</v>
      </c>
      <c r="BK113" s="121" t="s">
        <v>2955</v>
      </c>
      <c r="BL113" s="121">
        <v>0</v>
      </c>
      <c r="BM113" s="124">
        <v>0</v>
      </c>
      <c r="BN113" s="121">
        <v>1</v>
      </c>
      <c r="BO113" s="124">
        <v>2.380952380952381</v>
      </c>
      <c r="BP113" s="121">
        <v>0</v>
      </c>
      <c r="BQ113" s="124">
        <v>0</v>
      </c>
      <c r="BR113" s="121">
        <v>41</v>
      </c>
      <c r="BS113" s="124">
        <v>97.61904761904762</v>
      </c>
      <c r="BT113" s="121">
        <v>42</v>
      </c>
      <c r="BU113" s="2"/>
      <c r="BV113" s="3"/>
      <c r="BW113" s="3"/>
      <c r="BX113" s="3"/>
      <c r="BY113" s="3"/>
    </row>
    <row r="114" spans="1:77" ht="41.45" customHeight="1">
      <c r="A114" s="64" t="s">
        <v>295</v>
      </c>
      <c r="C114" s="65"/>
      <c r="D114" s="65" t="s">
        <v>64</v>
      </c>
      <c r="E114" s="66">
        <v>162.08500252688842</v>
      </c>
      <c r="F114" s="68">
        <v>99.99962156446118</v>
      </c>
      <c r="G114" s="100" t="s">
        <v>2002</v>
      </c>
      <c r="H114" s="65"/>
      <c r="I114" s="69" t="s">
        <v>295</v>
      </c>
      <c r="J114" s="70"/>
      <c r="K114" s="70"/>
      <c r="L114" s="69" t="s">
        <v>2297</v>
      </c>
      <c r="M114" s="73">
        <v>1.1261199505712058</v>
      </c>
      <c r="N114" s="74">
        <v>2577.71484375</v>
      </c>
      <c r="O114" s="74">
        <v>6032.07666015625</v>
      </c>
      <c r="P114" s="75"/>
      <c r="Q114" s="76"/>
      <c r="R114" s="76"/>
      <c r="S114" s="86"/>
      <c r="T114" s="48">
        <v>1</v>
      </c>
      <c r="U114" s="48">
        <v>1</v>
      </c>
      <c r="V114" s="49">
        <v>0</v>
      </c>
      <c r="W114" s="49">
        <v>0</v>
      </c>
      <c r="X114" s="49">
        <v>0</v>
      </c>
      <c r="Y114" s="49">
        <v>0.999997</v>
      </c>
      <c r="Z114" s="49">
        <v>0</v>
      </c>
      <c r="AA114" s="49" t="s">
        <v>3180</v>
      </c>
      <c r="AB114" s="71">
        <v>114</v>
      </c>
      <c r="AC114" s="71"/>
      <c r="AD114" s="72"/>
      <c r="AE114" s="78" t="s">
        <v>1361</v>
      </c>
      <c r="AF114" s="78">
        <v>1016</v>
      </c>
      <c r="AG114" s="78">
        <v>906</v>
      </c>
      <c r="AH114" s="78">
        <v>5573</v>
      </c>
      <c r="AI114" s="78">
        <v>8424</v>
      </c>
      <c r="AJ114" s="78"/>
      <c r="AK114" s="78" t="s">
        <v>1517</v>
      </c>
      <c r="AL114" s="78" t="s">
        <v>1637</v>
      </c>
      <c r="AM114" s="78"/>
      <c r="AN114" s="78"/>
      <c r="AO114" s="80">
        <v>40679.4975462963</v>
      </c>
      <c r="AP114" s="83" t="s">
        <v>1862</v>
      </c>
      <c r="AQ114" s="78" t="b">
        <v>0</v>
      </c>
      <c r="AR114" s="78" t="b">
        <v>0</v>
      </c>
      <c r="AS114" s="78" t="b">
        <v>1</v>
      </c>
      <c r="AT114" s="78" t="s">
        <v>1149</v>
      </c>
      <c r="AU114" s="78">
        <v>8</v>
      </c>
      <c r="AV114" s="83" t="s">
        <v>1911</v>
      </c>
      <c r="AW114" s="78" t="b">
        <v>0</v>
      </c>
      <c r="AX114" s="78" t="s">
        <v>2028</v>
      </c>
      <c r="AY114" s="83" t="s">
        <v>2140</v>
      </c>
      <c r="AZ114" s="78" t="s">
        <v>66</v>
      </c>
      <c r="BA114" s="78" t="str">
        <f>REPLACE(INDEX(GroupVertices[Group],MATCH(Vertices[[#This Row],[Vertex]],GroupVertices[Vertex],0)),1,1,"")</f>
        <v>1</v>
      </c>
      <c r="BB114" s="48"/>
      <c r="BC114" s="48"/>
      <c r="BD114" s="48"/>
      <c r="BE114" s="48"/>
      <c r="BF114" s="48" t="s">
        <v>575</v>
      </c>
      <c r="BG114" s="48" t="s">
        <v>560</v>
      </c>
      <c r="BH114" s="121" t="s">
        <v>2834</v>
      </c>
      <c r="BI114" s="121" t="s">
        <v>2834</v>
      </c>
      <c r="BJ114" s="121" t="s">
        <v>2956</v>
      </c>
      <c r="BK114" s="121" t="s">
        <v>2956</v>
      </c>
      <c r="BL114" s="121">
        <v>1</v>
      </c>
      <c r="BM114" s="124">
        <v>9.090909090909092</v>
      </c>
      <c r="BN114" s="121">
        <v>0</v>
      </c>
      <c r="BO114" s="124">
        <v>0</v>
      </c>
      <c r="BP114" s="121">
        <v>0</v>
      </c>
      <c r="BQ114" s="124">
        <v>0</v>
      </c>
      <c r="BR114" s="121">
        <v>10</v>
      </c>
      <c r="BS114" s="124">
        <v>90.9090909090909</v>
      </c>
      <c r="BT114" s="121">
        <v>11</v>
      </c>
      <c r="BU114" s="2"/>
      <c r="BV114" s="3"/>
      <c r="BW114" s="3"/>
      <c r="BX114" s="3"/>
      <c r="BY114" s="3"/>
    </row>
    <row r="115" spans="1:77" ht="41.45" customHeight="1">
      <c r="A115" s="64" t="s">
        <v>296</v>
      </c>
      <c r="C115" s="65"/>
      <c r="D115" s="65" t="s">
        <v>64</v>
      </c>
      <c r="E115" s="66">
        <v>162.17941840116205</v>
      </c>
      <c r="F115" s="68">
        <v>99.99920122022482</v>
      </c>
      <c r="G115" s="100" t="s">
        <v>2003</v>
      </c>
      <c r="H115" s="65"/>
      <c r="I115" s="69" t="s">
        <v>296</v>
      </c>
      <c r="J115" s="70"/>
      <c r="K115" s="70"/>
      <c r="L115" s="69" t="s">
        <v>2298</v>
      </c>
      <c r="M115" s="73">
        <v>1.2662066730772072</v>
      </c>
      <c r="N115" s="74">
        <v>459.6681213378906</v>
      </c>
      <c r="O115" s="74">
        <v>2934.347412109375</v>
      </c>
      <c r="P115" s="75"/>
      <c r="Q115" s="76"/>
      <c r="R115" s="76"/>
      <c r="S115" s="86"/>
      <c r="T115" s="48">
        <v>1</v>
      </c>
      <c r="U115" s="48">
        <v>1</v>
      </c>
      <c r="V115" s="49">
        <v>0</v>
      </c>
      <c r="W115" s="49">
        <v>0</v>
      </c>
      <c r="X115" s="49">
        <v>0</v>
      </c>
      <c r="Y115" s="49">
        <v>0.999997</v>
      </c>
      <c r="Z115" s="49">
        <v>0</v>
      </c>
      <c r="AA115" s="49" t="s">
        <v>3180</v>
      </c>
      <c r="AB115" s="71">
        <v>115</v>
      </c>
      <c r="AC115" s="71"/>
      <c r="AD115" s="72"/>
      <c r="AE115" s="78" t="s">
        <v>1362</v>
      </c>
      <c r="AF115" s="78">
        <v>668</v>
      </c>
      <c r="AG115" s="78">
        <v>1909</v>
      </c>
      <c r="AH115" s="78">
        <v>3654</v>
      </c>
      <c r="AI115" s="78">
        <v>20280</v>
      </c>
      <c r="AJ115" s="78"/>
      <c r="AK115" s="78" t="s">
        <v>1518</v>
      </c>
      <c r="AL115" s="78" t="s">
        <v>1639</v>
      </c>
      <c r="AM115" s="78"/>
      <c r="AN115" s="78"/>
      <c r="AO115" s="80">
        <v>42124.590219907404</v>
      </c>
      <c r="AP115" s="83" t="s">
        <v>1863</v>
      </c>
      <c r="AQ115" s="78" t="b">
        <v>0</v>
      </c>
      <c r="AR115" s="78" t="b">
        <v>0</v>
      </c>
      <c r="AS115" s="78" t="b">
        <v>0</v>
      </c>
      <c r="AT115" s="78" t="s">
        <v>1149</v>
      </c>
      <c r="AU115" s="78">
        <v>30</v>
      </c>
      <c r="AV115" s="83" t="s">
        <v>1924</v>
      </c>
      <c r="AW115" s="78" t="b">
        <v>0</v>
      </c>
      <c r="AX115" s="78" t="s">
        <v>2028</v>
      </c>
      <c r="AY115" s="83" t="s">
        <v>2141</v>
      </c>
      <c r="AZ115" s="78" t="s">
        <v>66</v>
      </c>
      <c r="BA115" s="78" t="str">
        <f>REPLACE(INDEX(GroupVertices[Group],MATCH(Vertices[[#This Row],[Vertex]],GroupVertices[Vertex],0)),1,1,"")</f>
        <v>1</v>
      </c>
      <c r="BB115" s="48"/>
      <c r="BC115" s="48"/>
      <c r="BD115" s="48"/>
      <c r="BE115" s="48"/>
      <c r="BF115" s="48" t="s">
        <v>559</v>
      </c>
      <c r="BG115" s="48" t="s">
        <v>559</v>
      </c>
      <c r="BH115" s="121" t="s">
        <v>2835</v>
      </c>
      <c r="BI115" s="121" t="s">
        <v>2835</v>
      </c>
      <c r="BJ115" s="121" t="s">
        <v>2957</v>
      </c>
      <c r="BK115" s="121" t="s">
        <v>2957</v>
      </c>
      <c r="BL115" s="121">
        <v>0</v>
      </c>
      <c r="BM115" s="124">
        <v>0</v>
      </c>
      <c r="BN115" s="121">
        <v>0</v>
      </c>
      <c r="BO115" s="124">
        <v>0</v>
      </c>
      <c r="BP115" s="121">
        <v>0</v>
      </c>
      <c r="BQ115" s="124">
        <v>0</v>
      </c>
      <c r="BR115" s="121">
        <v>9</v>
      </c>
      <c r="BS115" s="124">
        <v>100</v>
      </c>
      <c r="BT115" s="121">
        <v>9</v>
      </c>
      <c r="BU115" s="2"/>
      <c r="BV115" s="3"/>
      <c r="BW115" s="3"/>
      <c r="BX115" s="3"/>
      <c r="BY115" s="3"/>
    </row>
    <row r="116" spans="1:77" ht="41.45" customHeight="1">
      <c r="A116" s="64" t="s">
        <v>299</v>
      </c>
      <c r="C116" s="65"/>
      <c r="D116" s="65" t="s">
        <v>64</v>
      </c>
      <c r="E116" s="66">
        <v>162.132351664236</v>
      </c>
      <c r="F116" s="68">
        <v>99.99941076371253</v>
      </c>
      <c r="G116" s="100" t="s">
        <v>719</v>
      </c>
      <c r="H116" s="65"/>
      <c r="I116" s="69" t="s">
        <v>299</v>
      </c>
      <c r="J116" s="70"/>
      <c r="K116" s="70"/>
      <c r="L116" s="69" t="s">
        <v>2299</v>
      </c>
      <c r="M116" s="73">
        <v>1.1963728134032285</v>
      </c>
      <c r="N116" s="74">
        <v>5373.08203125</v>
      </c>
      <c r="O116" s="74">
        <v>3338.029296875</v>
      </c>
      <c r="P116" s="75"/>
      <c r="Q116" s="76"/>
      <c r="R116" s="76"/>
      <c r="S116" s="86"/>
      <c r="T116" s="48">
        <v>1</v>
      </c>
      <c r="U116" s="48">
        <v>2</v>
      </c>
      <c r="V116" s="49">
        <v>0</v>
      </c>
      <c r="W116" s="49">
        <v>0.003861</v>
      </c>
      <c r="X116" s="49">
        <v>0.004174</v>
      </c>
      <c r="Y116" s="49">
        <v>0.683662</v>
      </c>
      <c r="Z116" s="49">
        <v>0</v>
      </c>
      <c r="AA116" s="49">
        <v>0</v>
      </c>
      <c r="AB116" s="71">
        <v>116</v>
      </c>
      <c r="AC116" s="71"/>
      <c r="AD116" s="72"/>
      <c r="AE116" s="78" t="s">
        <v>1363</v>
      </c>
      <c r="AF116" s="78">
        <v>1651</v>
      </c>
      <c r="AG116" s="78">
        <v>1409</v>
      </c>
      <c r="AH116" s="78">
        <v>5532</v>
      </c>
      <c r="AI116" s="78">
        <v>20791</v>
      </c>
      <c r="AJ116" s="78"/>
      <c r="AK116" s="78" t="s">
        <v>1519</v>
      </c>
      <c r="AL116" s="78" t="s">
        <v>1640</v>
      </c>
      <c r="AM116" s="78"/>
      <c r="AN116" s="78"/>
      <c r="AO116" s="80">
        <v>41845.845821759256</v>
      </c>
      <c r="AP116" s="83" t="s">
        <v>1864</v>
      </c>
      <c r="AQ116" s="78" t="b">
        <v>0</v>
      </c>
      <c r="AR116" s="78" t="b">
        <v>0</v>
      </c>
      <c r="AS116" s="78" t="b">
        <v>1</v>
      </c>
      <c r="AT116" s="78" t="s">
        <v>1149</v>
      </c>
      <c r="AU116" s="78">
        <v>73</v>
      </c>
      <c r="AV116" s="83" t="s">
        <v>1923</v>
      </c>
      <c r="AW116" s="78" t="b">
        <v>0</v>
      </c>
      <c r="AX116" s="78" t="s">
        <v>2028</v>
      </c>
      <c r="AY116" s="83" t="s">
        <v>2142</v>
      </c>
      <c r="AZ116" s="78" t="s">
        <v>66</v>
      </c>
      <c r="BA116" s="78" t="str">
        <f>REPLACE(INDEX(GroupVertices[Group],MATCH(Vertices[[#This Row],[Vertex]],GroupVertices[Vertex],0)),1,1,"")</f>
        <v>2</v>
      </c>
      <c r="BB116" s="48" t="s">
        <v>545</v>
      </c>
      <c r="BC116" s="48" t="s">
        <v>545</v>
      </c>
      <c r="BD116" s="48" t="s">
        <v>554</v>
      </c>
      <c r="BE116" s="48" t="s">
        <v>554</v>
      </c>
      <c r="BF116" s="48" t="s">
        <v>575</v>
      </c>
      <c r="BG116" s="48" t="s">
        <v>560</v>
      </c>
      <c r="BH116" s="121" t="s">
        <v>2836</v>
      </c>
      <c r="BI116" s="121" t="s">
        <v>2870</v>
      </c>
      <c r="BJ116" s="121" t="s">
        <v>2958</v>
      </c>
      <c r="BK116" s="121" t="s">
        <v>2958</v>
      </c>
      <c r="BL116" s="121">
        <v>3</v>
      </c>
      <c r="BM116" s="124">
        <v>8.333333333333334</v>
      </c>
      <c r="BN116" s="121">
        <v>0</v>
      </c>
      <c r="BO116" s="124">
        <v>0</v>
      </c>
      <c r="BP116" s="121">
        <v>0</v>
      </c>
      <c r="BQ116" s="124">
        <v>0</v>
      </c>
      <c r="BR116" s="121">
        <v>33</v>
      </c>
      <c r="BS116" s="124">
        <v>91.66666666666667</v>
      </c>
      <c r="BT116" s="121">
        <v>36</v>
      </c>
      <c r="BU116" s="2"/>
      <c r="BV116" s="3"/>
      <c r="BW116" s="3"/>
      <c r="BX116" s="3"/>
      <c r="BY116" s="3"/>
    </row>
    <row r="117" spans="1:77" ht="41.45" customHeight="1">
      <c r="A117" s="64" t="s">
        <v>354</v>
      </c>
      <c r="C117" s="65"/>
      <c r="D117" s="65" t="s">
        <v>64</v>
      </c>
      <c r="E117" s="66">
        <v>166.01065078694123</v>
      </c>
      <c r="F117" s="68">
        <v>99.98214438032444</v>
      </c>
      <c r="G117" s="100" t="s">
        <v>2004</v>
      </c>
      <c r="H117" s="65"/>
      <c r="I117" s="69" t="s">
        <v>354</v>
      </c>
      <c r="J117" s="70"/>
      <c r="K117" s="70"/>
      <c r="L117" s="69" t="s">
        <v>2300</v>
      </c>
      <c r="M117" s="73">
        <v>6.950682850539084</v>
      </c>
      <c r="N117" s="74">
        <v>8140.83642578125</v>
      </c>
      <c r="O117" s="74">
        <v>1940.9822998046875</v>
      </c>
      <c r="P117" s="75"/>
      <c r="Q117" s="76"/>
      <c r="R117" s="76"/>
      <c r="S117" s="86"/>
      <c r="T117" s="48">
        <v>1</v>
      </c>
      <c r="U117" s="48">
        <v>0</v>
      </c>
      <c r="V117" s="49">
        <v>0</v>
      </c>
      <c r="W117" s="49">
        <v>0.2</v>
      </c>
      <c r="X117" s="49">
        <v>0</v>
      </c>
      <c r="Y117" s="49">
        <v>0.557236</v>
      </c>
      <c r="Z117" s="49">
        <v>0</v>
      </c>
      <c r="AA117" s="49">
        <v>0</v>
      </c>
      <c r="AB117" s="71">
        <v>117</v>
      </c>
      <c r="AC117" s="71"/>
      <c r="AD117" s="72"/>
      <c r="AE117" s="78" t="s">
        <v>1364</v>
      </c>
      <c r="AF117" s="78">
        <v>632</v>
      </c>
      <c r="AG117" s="78">
        <v>42609</v>
      </c>
      <c r="AH117" s="78">
        <v>22443</v>
      </c>
      <c r="AI117" s="78">
        <v>4089</v>
      </c>
      <c r="AJ117" s="78"/>
      <c r="AK117" s="78" t="s">
        <v>1520</v>
      </c>
      <c r="AL117" s="78" t="s">
        <v>1641</v>
      </c>
      <c r="AM117" s="83" t="s">
        <v>1728</v>
      </c>
      <c r="AN117" s="78"/>
      <c r="AO117" s="80">
        <v>39876.70539351852</v>
      </c>
      <c r="AP117" s="83" t="s">
        <v>1865</v>
      </c>
      <c r="AQ117" s="78" t="b">
        <v>0</v>
      </c>
      <c r="AR117" s="78" t="b">
        <v>0</v>
      </c>
      <c r="AS117" s="78" t="b">
        <v>1</v>
      </c>
      <c r="AT117" s="78"/>
      <c r="AU117" s="78">
        <v>463</v>
      </c>
      <c r="AV117" s="83" t="s">
        <v>1910</v>
      </c>
      <c r="AW117" s="78" t="b">
        <v>1</v>
      </c>
      <c r="AX117" s="78" t="s">
        <v>2028</v>
      </c>
      <c r="AY117" s="83" t="s">
        <v>2143</v>
      </c>
      <c r="AZ117" s="78" t="s">
        <v>65</v>
      </c>
      <c r="BA117" s="78" t="str">
        <f>REPLACE(INDEX(GroupVertices[Group],MATCH(Vertices[[#This Row],[Vertex]],GroupVertices[Vertex],0)),1,1,"")</f>
        <v>10</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301</v>
      </c>
      <c r="C118" s="65"/>
      <c r="D118" s="65" t="s">
        <v>64</v>
      </c>
      <c r="E118" s="66">
        <v>162.1524020941665</v>
      </c>
      <c r="F118" s="68">
        <v>99.99932149818676</v>
      </c>
      <c r="G118" s="100" t="s">
        <v>2005</v>
      </c>
      <c r="H118" s="65"/>
      <c r="I118" s="69" t="s">
        <v>301</v>
      </c>
      <c r="J118" s="70"/>
      <c r="K118" s="70"/>
      <c r="L118" s="69" t="s">
        <v>2301</v>
      </c>
      <c r="M118" s="73">
        <v>1.2261220376243434</v>
      </c>
      <c r="N118" s="74">
        <v>7699.03515625</v>
      </c>
      <c r="O118" s="74">
        <v>2882.064697265625</v>
      </c>
      <c r="P118" s="75"/>
      <c r="Q118" s="76"/>
      <c r="R118" s="76"/>
      <c r="S118" s="86"/>
      <c r="T118" s="48">
        <v>2</v>
      </c>
      <c r="U118" s="48">
        <v>1</v>
      </c>
      <c r="V118" s="49">
        <v>0</v>
      </c>
      <c r="W118" s="49">
        <v>0.2</v>
      </c>
      <c r="X118" s="49">
        <v>0</v>
      </c>
      <c r="Y118" s="49">
        <v>0.969107</v>
      </c>
      <c r="Z118" s="49">
        <v>0</v>
      </c>
      <c r="AA118" s="49">
        <v>0</v>
      </c>
      <c r="AB118" s="71">
        <v>118</v>
      </c>
      <c r="AC118" s="71"/>
      <c r="AD118" s="72"/>
      <c r="AE118" s="78" t="s">
        <v>1365</v>
      </c>
      <c r="AF118" s="78">
        <v>788</v>
      </c>
      <c r="AG118" s="78">
        <v>1622</v>
      </c>
      <c r="AH118" s="78">
        <v>27527</v>
      </c>
      <c r="AI118" s="78">
        <v>3878</v>
      </c>
      <c r="AJ118" s="78"/>
      <c r="AK118" s="78" t="s">
        <v>1521</v>
      </c>
      <c r="AL118" s="78" t="s">
        <v>1642</v>
      </c>
      <c r="AM118" s="83" t="s">
        <v>1729</v>
      </c>
      <c r="AN118" s="78"/>
      <c r="AO118" s="80">
        <v>39920.93115740741</v>
      </c>
      <c r="AP118" s="83" t="s">
        <v>1866</v>
      </c>
      <c r="AQ118" s="78" t="b">
        <v>0</v>
      </c>
      <c r="AR118" s="78" t="b">
        <v>0</v>
      </c>
      <c r="AS118" s="78" t="b">
        <v>1</v>
      </c>
      <c r="AT118" s="78" t="s">
        <v>1149</v>
      </c>
      <c r="AU118" s="78">
        <v>98</v>
      </c>
      <c r="AV118" s="83" t="s">
        <v>1927</v>
      </c>
      <c r="AW118" s="78" t="b">
        <v>0</v>
      </c>
      <c r="AX118" s="78" t="s">
        <v>2028</v>
      </c>
      <c r="AY118" s="83" t="s">
        <v>2144</v>
      </c>
      <c r="AZ118" s="78" t="s">
        <v>66</v>
      </c>
      <c r="BA118" s="78" t="str">
        <f>REPLACE(INDEX(GroupVertices[Group],MATCH(Vertices[[#This Row],[Vertex]],GroupVertices[Vertex],0)),1,1,"")</f>
        <v>10</v>
      </c>
      <c r="BB118" s="48"/>
      <c r="BC118" s="48"/>
      <c r="BD118" s="48"/>
      <c r="BE118" s="48"/>
      <c r="BF118" s="48" t="s">
        <v>559</v>
      </c>
      <c r="BG118" s="48" t="s">
        <v>559</v>
      </c>
      <c r="BH118" s="121" t="s">
        <v>2837</v>
      </c>
      <c r="BI118" s="121" t="s">
        <v>2837</v>
      </c>
      <c r="BJ118" s="121" t="s">
        <v>2959</v>
      </c>
      <c r="BK118" s="121" t="s">
        <v>2959</v>
      </c>
      <c r="BL118" s="121">
        <v>0</v>
      </c>
      <c r="BM118" s="124">
        <v>0</v>
      </c>
      <c r="BN118" s="121">
        <v>0</v>
      </c>
      <c r="BO118" s="124">
        <v>0</v>
      </c>
      <c r="BP118" s="121">
        <v>0</v>
      </c>
      <c r="BQ118" s="124">
        <v>0</v>
      </c>
      <c r="BR118" s="121">
        <v>33</v>
      </c>
      <c r="BS118" s="124">
        <v>100</v>
      </c>
      <c r="BT118" s="121">
        <v>33</v>
      </c>
      <c r="BU118" s="2"/>
      <c r="BV118" s="3"/>
      <c r="BW118" s="3"/>
      <c r="BX118" s="3"/>
      <c r="BY118" s="3"/>
    </row>
    <row r="119" spans="1:77" ht="41.45" customHeight="1">
      <c r="A119" s="64" t="s">
        <v>302</v>
      </c>
      <c r="C119" s="65"/>
      <c r="D119" s="65" t="s">
        <v>64</v>
      </c>
      <c r="E119" s="66">
        <v>162.13376366634378</v>
      </c>
      <c r="F119" s="68">
        <v>99.99940447740791</v>
      </c>
      <c r="G119" s="100" t="s">
        <v>720</v>
      </c>
      <c r="H119" s="65"/>
      <c r="I119" s="69" t="s">
        <v>302</v>
      </c>
      <c r="J119" s="70"/>
      <c r="K119" s="70"/>
      <c r="L119" s="69" t="s">
        <v>2302</v>
      </c>
      <c r="M119" s="73">
        <v>1.1984678291934479</v>
      </c>
      <c r="N119" s="74">
        <v>7666.5498046875</v>
      </c>
      <c r="O119" s="74">
        <v>8091.24462890625</v>
      </c>
      <c r="P119" s="75"/>
      <c r="Q119" s="76"/>
      <c r="R119" s="76"/>
      <c r="S119" s="86"/>
      <c r="T119" s="48">
        <v>0</v>
      </c>
      <c r="U119" s="48">
        <v>1</v>
      </c>
      <c r="V119" s="49">
        <v>0</v>
      </c>
      <c r="W119" s="49">
        <v>0.004184</v>
      </c>
      <c r="X119" s="49">
        <v>0.007165</v>
      </c>
      <c r="Y119" s="49">
        <v>0.389843</v>
      </c>
      <c r="Z119" s="49">
        <v>0</v>
      </c>
      <c r="AA119" s="49">
        <v>0</v>
      </c>
      <c r="AB119" s="71">
        <v>119</v>
      </c>
      <c r="AC119" s="71"/>
      <c r="AD119" s="72"/>
      <c r="AE119" s="78" t="s">
        <v>1366</v>
      </c>
      <c r="AF119" s="78">
        <v>1509</v>
      </c>
      <c r="AG119" s="78">
        <v>1424</v>
      </c>
      <c r="AH119" s="78">
        <v>44885</v>
      </c>
      <c r="AI119" s="78">
        <v>9879</v>
      </c>
      <c r="AJ119" s="78"/>
      <c r="AK119" s="78" t="s">
        <v>1522</v>
      </c>
      <c r="AL119" s="78" t="s">
        <v>1643</v>
      </c>
      <c r="AM119" s="78"/>
      <c r="AN119" s="78"/>
      <c r="AO119" s="80">
        <v>39978.000231481485</v>
      </c>
      <c r="AP119" s="83" t="s">
        <v>1867</v>
      </c>
      <c r="AQ119" s="78" t="b">
        <v>0</v>
      </c>
      <c r="AR119" s="78" t="b">
        <v>0</v>
      </c>
      <c r="AS119" s="78" t="b">
        <v>1</v>
      </c>
      <c r="AT119" s="78" t="s">
        <v>1149</v>
      </c>
      <c r="AU119" s="78">
        <v>104</v>
      </c>
      <c r="AV119" s="83" t="s">
        <v>1919</v>
      </c>
      <c r="AW119" s="78" t="b">
        <v>0</v>
      </c>
      <c r="AX119" s="78" t="s">
        <v>2028</v>
      </c>
      <c r="AY119" s="83" t="s">
        <v>2145</v>
      </c>
      <c r="AZ119" s="78" t="s">
        <v>66</v>
      </c>
      <c r="BA119" s="78" t="str">
        <f>REPLACE(INDEX(GroupVertices[Group],MATCH(Vertices[[#This Row],[Vertex]],GroupVertices[Vertex],0)),1,1,"")</f>
        <v>4</v>
      </c>
      <c r="BB119" s="48"/>
      <c r="BC119" s="48"/>
      <c r="BD119" s="48"/>
      <c r="BE119" s="48"/>
      <c r="BF119" s="48" t="s">
        <v>559</v>
      </c>
      <c r="BG119" s="48" t="s">
        <v>559</v>
      </c>
      <c r="BH119" s="121" t="s">
        <v>2838</v>
      </c>
      <c r="BI119" s="121" t="s">
        <v>2838</v>
      </c>
      <c r="BJ119" s="121" t="s">
        <v>2960</v>
      </c>
      <c r="BK119" s="121" t="s">
        <v>2960</v>
      </c>
      <c r="BL119" s="121">
        <v>0</v>
      </c>
      <c r="BM119" s="124">
        <v>0</v>
      </c>
      <c r="BN119" s="121">
        <v>0</v>
      </c>
      <c r="BO119" s="124">
        <v>0</v>
      </c>
      <c r="BP119" s="121">
        <v>0</v>
      </c>
      <c r="BQ119" s="124">
        <v>0</v>
      </c>
      <c r="BR119" s="121">
        <v>23</v>
      </c>
      <c r="BS119" s="124">
        <v>100</v>
      </c>
      <c r="BT119" s="121">
        <v>23</v>
      </c>
      <c r="BU119" s="2"/>
      <c r="BV119" s="3"/>
      <c r="BW119" s="3"/>
      <c r="BX119" s="3"/>
      <c r="BY119" s="3"/>
    </row>
    <row r="120" spans="1:77" ht="41.45" customHeight="1">
      <c r="A120" s="64" t="s">
        <v>308</v>
      </c>
      <c r="C120" s="65"/>
      <c r="D120" s="65" t="s">
        <v>64</v>
      </c>
      <c r="E120" s="66">
        <v>162.43452011530115</v>
      </c>
      <c r="F120" s="68">
        <v>99.99806549452137</v>
      </c>
      <c r="G120" s="100" t="s">
        <v>722</v>
      </c>
      <c r="H120" s="65"/>
      <c r="I120" s="69" t="s">
        <v>308</v>
      </c>
      <c r="J120" s="70"/>
      <c r="K120" s="70"/>
      <c r="L120" s="69" t="s">
        <v>2303</v>
      </c>
      <c r="M120" s="73">
        <v>1.6447061925101725</v>
      </c>
      <c r="N120" s="74">
        <v>6615.0595703125</v>
      </c>
      <c r="O120" s="74">
        <v>8518.568359375</v>
      </c>
      <c r="P120" s="75"/>
      <c r="Q120" s="76"/>
      <c r="R120" s="76"/>
      <c r="S120" s="86"/>
      <c r="T120" s="48">
        <v>11</v>
      </c>
      <c r="U120" s="48">
        <v>6</v>
      </c>
      <c r="V120" s="49">
        <v>1624.080952</v>
      </c>
      <c r="W120" s="49">
        <v>0.005848</v>
      </c>
      <c r="X120" s="49">
        <v>0.049996</v>
      </c>
      <c r="Y120" s="49">
        <v>4.514689</v>
      </c>
      <c r="Z120" s="49">
        <v>0.03333333333333333</v>
      </c>
      <c r="AA120" s="49">
        <v>0</v>
      </c>
      <c r="AB120" s="71">
        <v>120</v>
      </c>
      <c r="AC120" s="71"/>
      <c r="AD120" s="72"/>
      <c r="AE120" s="78" t="s">
        <v>1367</v>
      </c>
      <c r="AF120" s="78">
        <v>1561</v>
      </c>
      <c r="AG120" s="78">
        <v>4619</v>
      </c>
      <c r="AH120" s="78">
        <v>10321</v>
      </c>
      <c r="AI120" s="78">
        <v>10525</v>
      </c>
      <c r="AJ120" s="78"/>
      <c r="AK120" s="78" t="s">
        <v>1523</v>
      </c>
      <c r="AL120" s="78" t="s">
        <v>1644</v>
      </c>
      <c r="AM120" s="83" t="s">
        <v>1730</v>
      </c>
      <c r="AN120" s="78"/>
      <c r="AO120" s="80">
        <v>40935.80483796296</v>
      </c>
      <c r="AP120" s="83" t="s">
        <v>1868</v>
      </c>
      <c r="AQ120" s="78" t="b">
        <v>0</v>
      </c>
      <c r="AR120" s="78" t="b">
        <v>0</v>
      </c>
      <c r="AS120" s="78" t="b">
        <v>1</v>
      </c>
      <c r="AT120" s="78" t="s">
        <v>1149</v>
      </c>
      <c r="AU120" s="78">
        <v>139</v>
      </c>
      <c r="AV120" s="83" t="s">
        <v>1916</v>
      </c>
      <c r="AW120" s="78" t="b">
        <v>1</v>
      </c>
      <c r="AX120" s="78" t="s">
        <v>2028</v>
      </c>
      <c r="AY120" s="83" t="s">
        <v>2146</v>
      </c>
      <c r="AZ120" s="78" t="s">
        <v>66</v>
      </c>
      <c r="BA120" s="78" t="str">
        <f>REPLACE(INDEX(GroupVertices[Group],MATCH(Vertices[[#This Row],[Vertex]],GroupVertices[Vertex],0)),1,1,"")</f>
        <v>4</v>
      </c>
      <c r="BB120" s="48"/>
      <c r="BC120" s="48"/>
      <c r="BD120" s="48"/>
      <c r="BE120" s="48"/>
      <c r="BF120" s="48" t="s">
        <v>559</v>
      </c>
      <c r="BG120" s="48" t="s">
        <v>559</v>
      </c>
      <c r="BH120" s="121" t="s">
        <v>2839</v>
      </c>
      <c r="BI120" s="121" t="s">
        <v>2871</v>
      </c>
      <c r="BJ120" s="121" t="s">
        <v>2961</v>
      </c>
      <c r="BK120" s="121" t="s">
        <v>2961</v>
      </c>
      <c r="BL120" s="121">
        <v>2</v>
      </c>
      <c r="BM120" s="124">
        <v>3.1746031746031744</v>
      </c>
      <c r="BN120" s="121">
        <v>0</v>
      </c>
      <c r="BO120" s="124">
        <v>0</v>
      </c>
      <c r="BP120" s="121">
        <v>0</v>
      </c>
      <c r="BQ120" s="124">
        <v>0</v>
      </c>
      <c r="BR120" s="121">
        <v>61</v>
      </c>
      <c r="BS120" s="124">
        <v>96.82539682539682</v>
      </c>
      <c r="BT120" s="121">
        <v>63</v>
      </c>
      <c r="BU120" s="2"/>
      <c r="BV120" s="3"/>
      <c r="BW120" s="3"/>
      <c r="BX120" s="3"/>
      <c r="BY120" s="3"/>
    </row>
    <row r="121" spans="1:77" ht="41.45" customHeight="1">
      <c r="A121" s="64" t="s">
        <v>303</v>
      </c>
      <c r="C121" s="65"/>
      <c r="D121" s="65" t="s">
        <v>64</v>
      </c>
      <c r="E121" s="66">
        <v>162.2541603794006</v>
      </c>
      <c r="F121" s="68">
        <v>99.99886846516631</v>
      </c>
      <c r="G121" s="100" t="s">
        <v>721</v>
      </c>
      <c r="H121" s="65"/>
      <c r="I121" s="69" t="s">
        <v>303</v>
      </c>
      <c r="J121" s="70"/>
      <c r="K121" s="70"/>
      <c r="L121" s="69" t="s">
        <v>2304</v>
      </c>
      <c r="M121" s="73">
        <v>1.3771028422394858</v>
      </c>
      <c r="N121" s="74">
        <v>5567.994140625</v>
      </c>
      <c r="O121" s="74">
        <v>8628.9560546875</v>
      </c>
      <c r="P121" s="75"/>
      <c r="Q121" s="76"/>
      <c r="R121" s="76"/>
      <c r="S121" s="86"/>
      <c r="T121" s="48">
        <v>0</v>
      </c>
      <c r="U121" s="48">
        <v>1</v>
      </c>
      <c r="V121" s="49">
        <v>0</v>
      </c>
      <c r="W121" s="49">
        <v>0.004184</v>
      </c>
      <c r="X121" s="49">
        <v>0.007165</v>
      </c>
      <c r="Y121" s="49">
        <v>0.389843</v>
      </c>
      <c r="Z121" s="49">
        <v>0</v>
      </c>
      <c r="AA121" s="49">
        <v>0</v>
      </c>
      <c r="AB121" s="71">
        <v>121</v>
      </c>
      <c r="AC121" s="71"/>
      <c r="AD121" s="72"/>
      <c r="AE121" s="78" t="s">
        <v>1368</v>
      </c>
      <c r="AF121" s="78">
        <v>2176</v>
      </c>
      <c r="AG121" s="78">
        <v>2703</v>
      </c>
      <c r="AH121" s="78">
        <v>23094</v>
      </c>
      <c r="AI121" s="78">
        <v>78290</v>
      </c>
      <c r="AJ121" s="78"/>
      <c r="AK121" s="78" t="s">
        <v>1524</v>
      </c>
      <c r="AL121" s="78" t="s">
        <v>1566</v>
      </c>
      <c r="AM121" s="83" t="s">
        <v>1731</v>
      </c>
      <c r="AN121" s="78"/>
      <c r="AO121" s="80">
        <v>40694.77315972222</v>
      </c>
      <c r="AP121" s="83" t="s">
        <v>1869</v>
      </c>
      <c r="AQ121" s="78" t="b">
        <v>0</v>
      </c>
      <c r="AR121" s="78" t="b">
        <v>0</v>
      </c>
      <c r="AS121" s="78" t="b">
        <v>1</v>
      </c>
      <c r="AT121" s="78" t="s">
        <v>1149</v>
      </c>
      <c r="AU121" s="78">
        <v>63</v>
      </c>
      <c r="AV121" s="83" t="s">
        <v>1921</v>
      </c>
      <c r="AW121" s="78" t="b">
        <v>0</v>
      </c>
      <c r="AX121" s="78" t="s">
        <v>2028</v>
      </c>
      <c r="AY121" s="83" t="s">
        <v>2147</v>
      </c>
      <c r="AZ121" s="78" t="s">
        <v>66</v>
      </c>
      <c r="BA121" s="78" t="str">
        <f>REPLACE(INDEX(GroupVertices[Group],MATCH(Vertices[[#This Row],[Vertex]],GroupVertices[Vertex],0)),1,1,"")</f>
        <v>4</v>
      </c>
      <c r="BB121" s="48"/>
      <c r="BC121" s="48"/>
      <c r="BD121" s="48"/>
      <c r="BE121" s="48"/>
      <c r="BF121" s="48" t="s">
        <v>559</v>
      </c>
      <c r="BG121" s="48" t="s">
        <v>559</v>
      </c>
      <c r="BH121" s="121" t="s">
        <v>2838</v>
      </c>
      <c r="BI121" s="121" t="s">
        <v>2838</v>
      </c>
      <c r="BJ121" s="121" t="s">
        <v>2960</v>
      </c>
      <c r="BK121" s="121" t="s">
        <v>2960</v>
      </c>
      <c r="BL121" s="121">
        <v>0</v>
      </c>
      <c r="BM121" s="124">
        <v>0</v>
      </c>
      <c r="BN121" s="121">
        <v>0</v>
      </c>
      <c r="BO121" s="124">
        <v>0</v>
      </c>
      <c r="BP121" s="121">
        <v>0</v>
      </c>
      <c r="BQ121" s="124">
        <v>0</v>
      </c>
      <c r="BR121" s="121">
        <v>23</v>
      </c>
      <c r="BS121" s="124">
        <v>100</v>
      </c>
      <c r="BT121" s="121">
        <v>23</v>
      </c>
      <c r="BU121" s="2"/>
      <c r="BV121" s="3"/>
      <c r="BW121" s="3"/>
      <c r="BX121" s="3"/>
      <c r="BY121" s="3"/>
    </row>
    <row r="122" spans="1:77" ht="41.45" customHeight="1">
      <c r="A122" s="64" t="s">
        <v>304</v>
      </c>
      <c r="C122" s="65"/>
      <c r="D122" s="65" t="s">
        <v>64</v>
      </c>
      <c r="E122" s="66">
        <v>162.04725500387374</v>
      </c>
      <c r="F122" s="68">
        <v>99.99978961833833</v>
      </c>
      <c r="G122" s="100" t="s">
        <v>2006</v>
      </c>
      <c r="H122" s="65"/>
      <c r="I122" s="69" t="s">
        <v>304</v>
      </c>
      <c r="J122" s="70"/>
      <c r="K122" s="70"/>
      <c r="L122" s="69" t="s">
        <v>2305</v>
      </c>
      <c r="M122" s="73">
        <v>1.0701131951126748</v>
      </c>
      <c r="N122" s="74">
        <v>2048.203125</v>
      </c>
      <c r="O122" s="74">
        <v>8097.2294921875</v>
      </c>
      <c r="P122" s="75"/>
      <c r="Q122" s="76"/>
      <c r="R122" s="76"/>
      <c r="S122" s="86"/>
      <c r="T122" s="48">
        <v>1</v>
      </c>
      <c r="U122" s="48">
        <v>1</v>
      </c>
      <c r="V122" s="49">
        <v>0</v>
      </c>
      <c r="W122" s="49">
        <v>0</v>
      </c>
      <c r="X122" s="49">
        <v>0</v>
      </c>
      <c r="Y122" s="49">
        <v>0.999997</v>
      </c>
      <c r="Z122" s="49">
        <v>0</v>
      </c>
      <c r="AA122" s="49" t="s">
        <v>3180</v>
      </c>
      <c r="AB122" s="71">
        <v>122</v>
      </c>
      <c r="AC122" s="71"/>
      <c r="AD122" s="72"/>
      <c r="AE122" s="78" t="s">
        <v>1369</v>
      </c>
      <c r="AF122" s="78">
        <v>418</v>
      </c>
      <c r="AG122" s="78">
        <v>505</v>
      </c>
      <c r="AH122" s="78">
        <v>3984</v>
      </c>
      <c r="AI122" s="78">
        <v>21691</v>
      </c>
      <c r="AJ122" s="78"/>
      <c r="AK122" s="78" t="s">
        <v>1525</v>
      </c>
      <c r="AL122" s="78" t="s">
        <v>1645</v>
      </c>
      <c r="AM122" s="78"/>
      <c r="AN122" s="78"/>
      <c r="AO122" s="80">
        <v>40108.05709490741</v>
      </c>
      <c r="AP122" s="83" t="s">
        <v>1870</v>
      </c>
      <c r="AQ122" s="78" t="b">
        <v>0</v>
      </c>
      <c r="AR122" s="78" t="b">
        <v>0</v>
      </c>
      <c r="AS122" s="78" t="b">
        <v>1</v>
      </c>
      <c r="AT122" s="78" t="s">
        <v>1149</v>
      </c>
      <c r="AU122" s="78">
        <v>4</v>
      </c>
      <c r="AV122" s="83" t="s">
        <v>1910</v>
      </c>
      <c r="AW122" s="78" t="b">
        <v>0</v>
      </c>
      <c r="AX122" s="78" t="s">
        <v>2028</v>
      </c>
      <c r="AY122" s="83" t="s">
        <v>2148</v>
      </c>
      <c r="AZ122" s="78" t="s">
        <v>66</v>
      </c>
      <c r="BA122" s="78" t="str">
        <f>REPLACE(INDEX(GroupVertices[Group],MATCH(Vertices[[#This Row],[Vertex]],GroupVertices[Vertex],0)),1,1,"")</f>
        <v>1</v>
      </c>
      <c r="BB122" s="48"/>
      <c r="BC122" s="48"/>
      <c r="BD122" s="48"/>
      <c r="BE122" s="48"/>
      <c r="BF122" s="48" t="s">
        <v>559</v>
      </c>
      <c r="BG122" s="48" t="s">
        <v>559</v>
      </c>
      <c r="BH122" s="121" t="s">
        <v>1130</v>
      </c>
      <c r="BI122" s="121" t="s">
        <v>1130</v>
      </c>
      <c r="BJ122" s="121" t="s">
        <v>1130</v>
      </c>
      <c r="BK122" s="121" t="s">
        <v>1130</v>
      </c>
      <c r="BL122" s="121">
        <v>0</v>
      </c>
      <c r="BM122" s="124">
        <v>0</v>
      </c>
      <c r="BN122" s="121">
        <v>0</v>
      </c>
      <c r="BO122" s="124">
        <v>0</v>
      </c>
      <c r="BP122" s="121">
        <v>0</v>
      </c>
      <c r="BQ122" s="124">
        <v>0</v>
      </c>
      <c r="BR122" s="121">
        <v>1</v>
      </c>
      <c r="BS122" s="124">
        <v>100</v>
      </c>
      <c r="BT122" s="121">
        <v>1</v>
      </c>
      <c r="BU122" s="2"/>
      <c r="BV122" s="3"/>
      <c r="BW122" s="3"/>
      <c r="BX122" s="3"/>
      <c r="BY122" s="3"/>
    </row>
    <row r="123" spans="1:77" ht="41.45" customHeight="1">
      <c r="A123" s="64" t="s">
        <v>305</v>
      </c>
      <c r="C123" s="65"/>
      <c r="D123" s="65" t="s">
        <v>64</v>
      </c>
      <c r="E123" s="66">
        <v>163.19455378318276</v>
      </c>
      <c r="F123" s="68">
        <v>99.99468178628167</v>
      </c>
      <c r="G123" s="100" t="s">
        <v>2007</v>
      </c>
      <c r="H123" s="65"/>
      <c r="I123" s="69" t="s">
        <v>305</v>
      </c>
      <c r="J123" s="70"/>
      <c r="K123" s="70"/>
      <c r="L123" s="69" t="s">
        <v>2306</v>
      </c>
      <c r="M123" s="73">
        <v>2.772383358525583</v>
      </c>
      <c r="N123" s="74">
        <v>4233.58642578125</v>
      </c>
      <c r="O123" s="74">
        <v>419.1453552246094</v>
      </c>
      <c r="P123" s="75"/>
      <c r="Q123" s="76"/>
      <c r="R123" s="76"/>
      <c r="S123" s="86"/>
      <c r="T123" s="48">
        <v>0</v>
      </c>
      <c r="U123" s="48">
        <v>1</v>
      </c>
      <c r="V123" s="49">
        <v>0</v>
      </c>
      <c r="W123" s="49">
        <v>0.003731</v>
      </c>
      <c r="X123" s="49">
        <v>0.002539</v>
      </c>
      <c r="Y123" s="49">
        <v>0.410756</v>
      </c>
      <c r="Z123" s="49">
        <v>0</v>
      </c>
      <c r="AA123" s="49">
        <v>0</v>
      </c>
      <c r="AB123" s="71">
        <v>123</v>
      </c>
      <c r="AC123" s="71"/>
      <c r="AD123" s="72"/>
      <c r="AE123" s="78" t="s">
        <v>1370</v>
      </c>
      <c r="AF123" s="78">
        <v>2439</v>
      </c>
      <c r="AG123" s="78">
        <v>12693</v>
      </c>
      <c r="AH123" s="78">
        <v>65022</v>
      </c>
      <c r="AI123" s="78">
        <v>90261</v>
      </c>
      <c r="AJ123" s="78"/>
      <c r="AK123" s="78" t="s">
        <v>1526</v>
      </c>
      <c r="AL123" s="78" t="s">
        <v>1646</v>
      </c>
      <c r="AM123" s="78"/>
      <c r="AN123" s="78"/>
      <c r="AO123" s="80">
        <v>39650.69186342593</v>
      </c>
      <c r="AP123" s="83" t="s">
        <v>1871</v>
      </c>
      <c r="AQ123" s="78" t="b">
        <v>0</v>
      </c>
      <c r="AR123" s="78" t="b">
        <v>0</v>
      </c>
      <c r="AS123" s="78" t="b">
        <v>1</v>
      </c>
      <c r="AT123" s="78" t="s">
        <v>1149</v>
      </c>
      <c r="AU123" s="78">
        <v>214</v>
      </c>
      <c r="AV123" s="83" t="s">
        <v>1910</v>
      </c>
      <c r="AW123" s="78" t="b">
        <v>1</v>
      </c>
      <c r="AX123" s="78" t="s">
        <v>2028</v>
      </c>
      <c r="AY123" s="83" t="s">
        <v>2149</v>
      </c>
      <c r="AZ123" s="78" t="s">
        <v>66</v>
      </c>
      <c r="BA123" s="78" t="str">
        <f>REPLACE(INDEX(GroupVertices[Group],MATCH(Vertices[[#This Row],[Vertex]],GroupVertices[Vertex],0)),1,1,"")</f>
        <v>2</v>
      </c>
      <c r="BB123" s="48"/>
      <c r="BC123" s="48"/>
      <c r="BD123" s="48"/>
      <c r="BE123" s="48"/>
      <c r="BF123" s="48" t="s">
        <v>559</v>
      </c>
      <c r="BG123" s="48" t="s">
        <v>559</v>
      </c>
      <c r="BH123" s="121" t="s">
        <v>2840</v>
      </c>
      <c r="BI123" s="121" t="s">
        <v>2840</v>
      </c>
      <c r="BJ123" s="121" t="s">
        <v>2962</v>
      </c>
      <c r="BK123" s="121" t="s">
        <v>2962</v>
      </c>
      <c r="BL123" s="121">
        <v>1</v>
      </c>
      <c r="BM123" s="124">
        <v>9.090909090909092</v>
      </c>
      <c r="BN123" s="121">
        <v>0</v>
      </c>
      <c r="BO123" s="124">
        <v>0</v>
      </c>
      <c r="BP123" s="121">
        <v>0</v>
      </c>
      <c r="BQ123" s="124">
        <v>0</v>
      </c>
      <c r="BR123" s="121">
        <v>10</v>
      </c>
      <c r="BS123" s="124">
        <v>90.9090909090909</v>
      </c>
      <c r="BT123" s="121">
        <v>11</v>
      </c>
      <c r="BU123" s="2"/>
      <c r="BV123" s="3"/>
      <c r="BW123" s="3"/>
      <c r="BX123" s="3"/>
      <c r="BY123" s="3"/>
    </row>
    <row r="124" spans="1:77" ht="41.45" customHeight="1">
      <c r="A124" s="64" t="s">
        <v>306</v>
      </c>
      <c r="C124" s="65"/>
      <c r="D124" s="65" t="s">
        <v>64</v>
      </c>
      <c r="E124" s="66">
        <v>162.04904353987692</v>
      </c>
      <c r="F124" s="68">
        <v>99.9997816556858</v>
      </c>
      <c r="G124" s="100" t="s">
        <v>2008</v>
      </c>
      <c r="H124" s="65"/>
      <c r="I124" s="69" t="s">
        <v>306</v>
      </c>
      <c r="J124" s="70"/>
      <c r="K124" s="70"/>
      <c r="L124" s="69" t="s">
        <v>2307</v>
      </c>
      <c r="M124" s="73">
        <v>1.072766881780286</v>
      </c>
      <c r="N124" s="74">
        <v>3107.226806640625</v>
      </c>
      <c r="O124" s="74">
        <v>8097.2294921875</v>
      </c>
      <c r="P124" s="75"/>
      <c r="Q124" s="76"/>
      <c r="R124" s="76"/>
      <c r="S124" s="86"/>
      <c r="T124" s="48">
        <v>1</v>
      </c>
      <c r="U124" s="48">
        <v>1</v>
      </c>
      <c r="V124" s="49">
        <v>0</v>
      </c>
      <c r="W124" s="49">
        <v>0</v>
      </c>
      <c r="X124" s="49">
        <v>0</v>
      </c>
      <c r="Y124" s="49">
        <v>0.999997</v>
      </c>
      <c r="Z124" s="49">
        <v>0</v>
      </c>
      <c r="AA124" s="49" t="s">
        <v>3180</v>
      </c>
      <c r="AB124" s="71">
        <v>124</v>
      </c>
      <c r="AC124" s="71"/>
      <c r="AD124" s="72"/>
      <c r="AE124" s="78" t="s">
        <v>1371</v>
      </c>
      <c r="AF124" s="78">
        <v>1111</v>
      </c>
      <c r="AG124" s="78">
        <v>524</v>
      </c>
      <c r="AH124" s="78">
        <v>2109</v>
      </c>
      <c r="AI124" s="78">
        <v>3501</v>
      </c>
      <c r="AJ124" s="78"/>
      <c r="AK124" s="78" t="s">
        <v>1527</v>
      </c>
      <c r="AL124" s="78"/>
      <c r="AM124" s="78"/>
      <c r="AN124" s="78"/>
      <c r="AO124" s="80">
        <v>40743.63637731481</v>
      </c>
      <c r="AP124" s="83" t="s">
        <v>1872</v>
      </c>
      <c r="AQ124" s="78" t="b">
        <v>0</v>
      </c>
      <c r="AR124" s="78" t="b">
        <v>0</v>
      </c>
      <c r="AS124" s="78" t="b">
        <v>1</v>
      </c>
      <c r="AT124" s="78" t="s">
        <v>1149</v>
      </c>
      <c r="AU124" s="78">
        <v>26</v>
      </c>
      <c r="AV124" s="83" t="s">
        <v>1920</v>
      </c>
      <c r="AW124" s="78" t="b">
        <v>0</v>
      </c>
      <c r="AX124" s="78" t="s">
        <v>2028</v>
      </c>
      <c r="AY124" s="83" t="s">
        <v>2150</v>
      </c>
      <c r="AZ124" s="78" t="s">
        <v>66</v>
      </c>
      <c r="BA124" s="78" t="str">
        <f>REPLACE(INDEX(GroupVertices[Group],MATCH(Vertices[[#This Row],[Vertex]],GroupVertices[Vertex],0)),1,1,"")</f>
        <v>1</v>
      </c>
      <c r="BB124" s="48"/>
      <c r="BC124" s="48"/>
      <c r="BD124" s="48"/>
      <c r="BE124" s="48"/>
      <c r="BF124" s="48" t="s">
        <v>559</v>
      </c>
      <c r="BG124" s="48" t="s">
        <v>559</v>
      </c>
      <c r="BH124" s="121" t="s">
        <v>1130</v>
      </c>
      <c r="BI124" s="121" t="s">
        <v>1130</v>
      </c>
      <c r="BJ124" s="121" t="s">
        <v>1130</v>
      </c>
      <c r="BK124" s="121" t="s">
        <v>1130</v>
      </c>
      <c r="BL124" s="121">
        <v>0</v>
      </c>
      <c r="BM124" s="124">
        <v>0</v>
      </c>
      <c r="BN124" s="121">
        <v>0</v>
      </c>
      <c r="BO124" s="124">
        <v>0</v>
      </c>
      <c r="BP124" s="121">
        <v>0</v>
      </c>
      <c r="BQ124" s="124">
        <v>0</v>
      </c>
      <c r="BR124" s="121">
        <v>1</v>
      </c>
      <c r="BS124" s="124">
        <v>100</v>
      </c>
      <c r="BT124" s="121">
        <v>1</v>
      </c>
      <c r="BU124" s="2"/>
      <c r="BV124" s="3"/>
      <c r="BW124" s="3"/>
      <c r="BX124" s="3"/>
      <c r="BY124" s="3"/>
    </row>
    <row r="125" spans="1:77" ht="41.45" customHeight="1">
      <c r="A125" s="64" t="s">
        <v>307</v>
      </c>
      <c r="C125" s="65"/>
      <c r="D125" s="65" t="s">
        <v>64</v>
      </c>
      <c r="E125" s="66">
        <v>162.03765338954082</v>
      </c>
      <c r="F125" s="68">
        <v>99.99983236520983</v>
      </c>
      <c r="G125" s="100" t="s">
        <v>2009</v>
      </c>
      <c r="H125" s="65"/>
      <c r="I125" s="69" t="s">
        <v>307</v>
      </c>
      <c r="J125" s="70"/>
      <c r="K125" s="70"/>
      <c r="L125" s="69" t="s">
        <v>2308</v>
      </c>
      <c r="M125" s="73">
        <v>1.0558670877391831</v>
      </c>
      <c r="N125" s="74">
        <v>7145.9169921875</v>
      </c>
      <c r="O125" s="74">
        <v>4165.49755859375</v>
      </c>
      <c r="P125" s="75"/>
      <c r="Q125" s="76"/>
      <c r="R125" s="76"/>
      <c r="S125" s="86"/>
      <c r="T125" s="48">
        <v>0</v>
      </c>
      <c r="U125" s="48">
        <v>1</v>
      </c>
      <c r="V125" s="49">
        <v>0</v>
      </c>
      <c r="W125" s="49">
        <v>0.004065</v>
      </c>
      <c r="X125" s="49">
        <v>0.007454</v>
      </c>
      <c r="Y125" s="49">
        <v>0.376093</v>
      </c>
      <c r="Z125" s="49">
        <v>0</v>
      </c>
      <c r="AA125" s="49">
        <v>0</v>
      </c>
      <c r="AB125" s="71">
        <v>125</v>
      </c>
      <c r="AC125" s="71"/>
      <c r="AD125" s="72"/>
      <c r="AE125" s="78" t="s">
        <v>1372</v>
      </c>
      <c r="AF125" s="78">
        <v>718</v>
      </c>
      <c r="AG125" s="78">
        <v>403</v>
      </c>
      <c r="AH125" s="78">
        <v>7588</v>
      </c>
      <c r="AI125" s="78">
        <v>1357</v>
      </c>
      <c r="AJ125" s="78"/>
      <c r="AK125" s="78" t="s">
        <v>1528</v>
      </c>
      <c r="AL125" s="78" t="s">
        <v>1647</v>
      </c>
      <c r="AM125" s="83" t="s">
        <v>1732</v>
      </c>
      <c r="AN125" s="78"/>
      <c r="AO125" s="80">
        <v>40002.669583333336</v>
      </c>
      <c r="AP125" s="83" t="s">
        <v>1873</v>
      </c>
      <c r="AQ125" s="78" t="b">
        <v>0</v>
      </c>
      <c r="AR125" s="78" t="b">
        <v>0</v>
      </c>
      <c r="AS125" s="78" t="b">
        <v>1</v>
      </c>
      <c r="AT125" s="78" t="s">
        <v>1149</v>
      </c>
      <c r="AU125" s="78">
        <v>25</v>
      </c>
      <c r="AV125" s="83" t="s">
        <v>1915</v>
      </c>
      <c r="AW125" s="78" t="b">
        <v>0</v>
      </c>
      <c r="AX125" s="78" t="s">
        <v>2028</v>
      </c>
      <c r="AY125" s="83" t="s">
        <v>2151</v>
      </c>
      <c r="AZ125" s="78" t="s">
        <v>66</v>
      </c>
      <c r="BA125" s="78" t="str">
        <f>REPLACE(INDEX(GroupVertices[Group],MATCH(Vertices[[#This Row],[Vertex]],GroupVertices[Vertex],0)),1,1,"")</f>
        <v>6</v>
      </c>
      <c r="BB125" s="48"/>
      <c r="BC125" s="48"/>
      <c r="BD125" s="48"/>
      <c r="BE125" s="48"/>
      <c r="BF125" s="48" t="s">
        <v>559</v>
      </c>
      <c r="BG125" s="48" t="s">
        <v>559</v>
      </c>
      <c r="BH125" s="121" t="s">
        <v>2841</v>
      </c>
      <c r="BI125" s="121" t="s">
        <v>2841</v>
      </c>
      <c r="BJ125" s="121" t="s">
        <v>2963</v>
      </c>
      <c r="BK125" s="121" t="s">
        <v>2963</v>
      </c>
      <c r="BL125" s="121">
        <v>0</v>
      </c>
      <c r="BM125" s="124">
        <v>0</v>
      </c>
      <c r="BN125" s="121">
        <v>0</v>
      </c>
      <c r="BO125" s="124">
        <v>0</v>
      </c>
      <c r="BP125" s="121">
        <v>0</v>
      </c>
      <c r="BQ125" s="124">
        <v>0</v>
      </c>
      <c r="BR125" s="121">
        <v>7</v>
      </c>
      <c r="BS125" s="124">
        <v>100</v>
      </c>
      <c r="BT125" s="121">
        <v>7</v>
      </c>
      <c r="BU125" s="2"/>
      <c r="BV125" s="3"/>
      <c r="BW125" s="3"/>
      <c r="BX125" s="3"/>
      <c r="BY125" s="3"/>
    </row>
    <row r="126" spans="1:77" ht="41.45" customHeight="1">
      <c r="A126" s="64" t="s">
        <v>355</v>
      </c>
      <c r="C126" s="65"/>
      <c r="D126" s="65" t="s">
        <v>64</v>
      </c>
      <c r="E126" s="66">
        <v>402.3807449642242</v>
      </c>
      <c r="F126" s="68">
        <v>98.92981279412746</v>
      </c>
      <c r="G126" s="100" t="s">
        <v>2010</v>
      </c>
      <c r="H126" s="65"/>
      <c r="I126" s="69" t="s">
        <v>355</v>
      </c>
      <c r="J126" s="70"/>
      <c r="K126" s="70"/>
      <c r="L126" s="69" t="s">
        <v>2309</v>
      </c>
      <c r="M126" s="73">
        <v>357.65772281045423</v>
      </c>
      <c r="N126" s="74">
        <v>6148.787109375</v>
      </c>
      <c r="O126" s="74">
        <v>9646.09375</v>
      </c>
      <c r="P126" s="75"/>
      <c r="Q126" s="76"/>
      <c r="R126" s="76"/>
      <c r="S126" s="86"/>
      <c r="T126" s="48">
        <v>1</v>
      </c>
      <c r="U126" s="48">
        <v>0</v>
      </c>
      <c r="V126" s="49">
        <v>0</v>
      </c>
      <c r="W126" s="49">
        <v>0.004184</v>
      </c>
      <c r="X126" s="49">
        <v>0.007165</v>
      </c>
      <c r="Y126" s="49">
        <v>0.389843</v>
      </c>
      <c r="Z126" s="49">
        <v>0</v>
      </c>
      <c r="AA126" s="49">
        <v>0</v>
      </c>
      <c r="AB126" s="71">
        <v>126</v>
      </c>
      <c r="AC126" s="71"/>
      <c r="AD126" s="72"/>
      <c r="AE126" s="78" t="s">
        <v>1373</v>
      </c>
      <c r="AF126" s="78">
        <v>807</v>
      </c>
      <c r="AG126" s="78">
        <v>2553619</v>
      </c>
      <c r="AH126" s="78">
        <v>81054</v>
      </c>
      <c r="AI126" s="78">
        <v>36229</v>
      </c>
      <c r="AJ126" s="78"/>
      <c r="AK126" s="78" t="s">
        <v>1529</v>
      </c>
      <c r="AL126" s="78" t="s">
        <v>1648</v>
      </c>
      <c r="AM126" s="83" t="s">
        <v>1733</v>
      </c>
      <c r="AN126" s="78"/>
      <c r="AO126" s="80">
        <v>39952.67105324074</v>
      </c>
      <c r="AP126" s="83" t="s">
        <v>1874</v>
      </c>
      <c r="AQ126" s="78" t="b">
        <v>0</v>
      </c>
      <c r="AR126" s="78" t="b">
        <v>0</v>
      </c>
      <c r="AS126" s="78" t="b">
        <v>1</v>
      </c>
      <c r="AT126" s="78"/>
      <c r="AU126" s="78">
        <v>9348</v>
      </c>
      <c r="AV126" s="83" t="s">
        <v>1910</v>
      </c>
      <c r="AW126" s="78" t="b">
        <v>1</v>
      </c>
      <c r="AX126" s="78" t="s">
        <v>2028</v>
      </c>
      <c r="AY126" s="83" t="s">
        <v>2152</v>
      </c>
      <c r="AZ126" s="78" t="s">
        <v>65</v>
      </c>
      <c r="BA126" s="78" t="str">
        <f>REPLACE(INDEX(GroupVertices[Group],MATCH(Vertices[[#This Row],[Vertex]],GroupVertices[Vertex],0)),1,1,"")</f>
        <v>4</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356</v>
      </c>
      <c r="C127" s="65"/>
      <c r="D127" s="65" t="s">
        <v>64</v>
      </c>
      <c r="E127" s="66">
        <v>241.37183901648268</v>
      </c>
      <c r="F127" s="68">
        <v>99.64663256770147</v>
      </c>
      <c r="G127" s="100" t="s">
        <v>2011</v>
      </c>
      <c r="H127" s="65"/>
      <c r="I127" s="69" t="s">
        <v>356</v>
      </c>
      <c r="J127" s="70"/>
      <c r="K127" s="70"/>
      <c r="L127" s="69" t="s">
        <v>2310</v>
      </c>
      <c r="M127" s="73">
        <v>118.76558627068833</v>
      </c>
      <c r="N127" s="74">
        <v>5665.390625</v>
      </c>
      <c r="O127" s="74">
        <v>8062.35595703125</v>
      </c>
      <c r="P127" s="75"/>
      <c r="Q127" s="76"/>
      <c r="R127" s="76"/>
      <c r="S127" s="86"/>
      <c r="T127" s="48">
        <v>1</v>
      </c>
      <c r="U127" s="48">
        <v>0</v>
      </c>
      <c r="V127" s="49">
        <v>0</v>
      </c>
      <c r="W127" s="49">
        <v>0.004184</v>
      </c>
      <c r="X127" s="49">
        <v>0.007165</v>
      </c>
      <c r="Y127" s="49">
        <v>0.389843</v>
      </c>
      <c r="Z127" s="49">
        <v>0</v>
      </c>
      <c r="AA127" s="49">
        <v>0</v>
      </c>
      <c r="AB127" s="71">
        <v>127</v>
      </c>
      <c r="AC127" s="71"/>
      <c r="AD127" s="72"/>
      <c r="AE127" s="78" t="s">
        <v>1374</v>
      </c>
      <c r="AF127" s="78">
        <v>25173</v>
      </c>
      <c r="AG127" s="78">
        <v>843187</v>
      </c>
      <c r="AH127" s="78">
        <v>49628</v>
      </c>
      <c r="AI127" s="78">
        <v>9295</v>
      </c>
      <c r="AJ127" s="78"/>
      <c r="AK127" s="78" t="s">
        <v>1530</v>
      </c>
      <c r="AL127" s="78" t="s">
        <v>1195</v>
      </c>
      <c r="AM127" s="83" t="s">
        <v>1734</v>
      </c>
      <c r="AN127" s="78"/>
      <c r="AO127" s="80">
        <v>39109.29561342593</v>
      </c>
      <c r="AP127" s="83" t="s">
        <v>1875</v>
      </c>
      <c r="AQ127" s="78" t="b">
        <v>0</v>
      </c>
      <c r="AR127" s="78" t="b">
        <v>0</v>
      </c>
      <c r="AS127" s="78" t="b">
        <v>1</v>
      </c>
      <c r="AT127" s="78"/>
      <c r="AU127" s="78">
        <v>6636</v>
      </c>
      <c r="AV127" s="83" t="s">
        <v>1910</v>
      </c>
      <c r="AW127" s="78" t="b">
        <v>1</v>
      </c>
      <c r="AX127" s="78" t="s">
        <v>2028</v>
      </c>
      <c r="AY127" s="83" t="s">
        <v>2153</v>
      </c>
      <c r="AZ127" s="78" t="s">
        <v>65</v>
      </c>
      <c r="BA127" s="78" t="str">
        <f>REPLACE(INDEX(GroupVertices[Group],MATCH(Vertices[[#This Row],[Vertex]],GroupVertices[Vertex],0)),1,1,"")</f>
        <v>4</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309</v>
      </c>
      <c r="C128" s="65"/>
      <c r="D128" s="65" t="s">
        <v>64</v>
      </c>
      <c r="E128" s="66">
        <v>162.3819936368917</v>
      </c>
      <c r="F128" s="68">
        <v>99.99829934505367</v>
      </c>
      <c r="G128" s="100" t="s">
        <v>723</v>
      </c>
      <c r="H128" s="65"/>
      <c r="I128" s="69" t="s">
        <v>309</v>
      </c>
      <c r="J128" s="70"/>
      <c r="K128" s="70"/>
      <c r="L128" s="69" t="s">
        <v>2311</v>
      </c>
      <c r="M128" s="73">
        <v>1.5667716051140121</v>
      </c>
      <c r="N128" s="74">
        <v>459.6681213378906</v>
      </c>
      <c r="O128" s="74">
        <v>869.1943969726562</v>
      </c>
      <c r="P128" s="75"/>
      <c r="Q128" s="76"/>
      <c r="R128" s="76"/>
      <c r="S128" s="86"/>
      <c r="T128" s="48">
        <v>1</v>
      </c>
      <c r="U128" s="48">
        <v>1</v>
      </c>
      <c r="V128" s="49">
        <v>0</v>
      </c>
      <c r="W128" s="49">
        <v>0</v>
      </c>
      <c r="X128" s="49">
        <v>0</v>
      </c>
      <c r="Y128" s="49">
        <v>0.999997</v>
      </c>
      <c r="Z128" s="49">
        <v>0</v>
      </c>
      <c r="AA128" s="49" t="s">
        <v>3180</v>
      </c>
      <c r="AB128" s="71">
        <v>128</v>
      </c>
      <c r="AC128" s="71"/>
      <c r="AD128" s="72"/>
      <c r="AE128" s="78" t="s">
        <v>1375</v>
      </c>
      <c r="AF128" s="78">
        <v>786</v>
      </c>
      <c r="AG128" s="78">
        <v>4061</v>
      </c>
      <c r="AH128" s="78">
        <v>33789</v>
      </c>
      <c r="AI128" s="78">
        <v>13980</v>
      </c>
      <c r="AJ128" s="78"/>
      <c r="AK128" s="78" t="s">
        <v>1531</v>
      </c>
      <c r="AL128" s="78" t="s">
        <v>1195</v>
      </c>
      <c r="AM128" s="83" t="s">
        <v>1735</v>
      </c>
      <c r="AN128" s="78"/>
      <c r="AO128" s="80">
        <v>39862.08563657408</v>
      </c>
      <c r="AP128" s="83" t="s">
        <v>1876</v>
      </c>
      <c r="AQ128" s="78" t="b">
        <v>0</v>
      </c>
      <c r="AR128" s="78" t="b">
        <v>0</v>
      </c>
      <c r="AS128" s="78" t="b">
        <v>1</v>
      </c>
      <c r="AT128" s="78" t="s">
        <v>1149</v>
      </c>
      <c r="AU128" s="78">
        <v>414</v>
      </c>
      <c r="AV128" s="83" t="s">
        <v>1916</v>
      </c>
      <c r="AW128" s="78" t="b">
        <v>0</v>
      </c>
      <c r="AX128" s="78" t="s">
        <v>2028</v>
      </c>
      <c r="AY128" s="83" t="s">
        <v>2154</v>
      </c>
      <c r="AZ128" s="78" t="s">
        <v>66</v>
      </c>
      <c r="BA128" s="78" t="str">
        <f>REPLACE(INDEX(GroupVertices[Group],MATCH(Vertices[[#This Row],[Vertex]],GroupVertices[Vertex],0)),1,1,"")</f>
        <v>1</v>
      </c>
      <c r="BB128" s="48" t="s">
        <v>549</v>
      </c>
      <c r="BC128" s="48" t="s">
        <v>549</v>
      </c>
      <c r="BD128" s="48" t="s">
        <v>554</v>
      </c>
      <c r="BE128" s="48" t="s">
        <v>554</v>
      </c>
      <c r="BF128" s="48" t="s">
        <v>560</v>
      </c>
      <c r="BG128" s="48" t="s">
        <v>560</v>
      </c>
      <c r="BH128" s="121" t="s">
        <v>2842</v>
      </c>
      <c r="BI128" s="121" t="s">
        <v>2842</v>
      </c>
      <c r="BJ128" s="121" t="s">
        <v>2964</v>
      </c>
      <c r="BK128" s="121" t="s">
        <v>2964</v>
      </c>
      <c r="BL128" s="121">
        <v>2</v>
      </c>
      <c r="BM128" s="124">
        <v>4.878048780487805</v>
      </c>
      <c r="BN128" s="121">
        <v>0</v>
      </c>
      <c r="BO128" s="124">
        <v>0</v>
      </c>
      <c r="BP128" s="121">
        <v>0</v>
      </c>
      <c r="BQ128" s="124">
        <v>0</v>
      </c>
      <c r="BR128" s="121">
        <v>39</v>
      </c>
      <c r="BS128" s="124">
        <v>95.1219512195122</v>
      </c>
      <c r="BT128" s="121">
        <v>41</v>
      </c>
      <c r="BU128" s="2"/>
      <c r="BV128" s="3"/>
      <c r="BW128" s="3"/>
      <c r="BX128" s="3"/>
      <c r="BY128" s="3"/>
    </row>
    <row r="129" spans="1:77" ht="41.45" customHeight="1">
      <c r="A129" s="64" t="s">
        <v>310</v>
      </c>
      <c r="C129" s="65"/>
      <c r="D129" s="65" t="s">
        <v>64</v>
      </c>
      <c r="E129" s="66">
        <v>162.1372466048763</v>
      </c>
      <c r="F129" s="68">
        <v>99.99938897118982</v>
      </c>
      <c r="G129" s="100" t="s">
        <v>724</v>
      </c>
      <c r="H129" s="65"/>
      <c r="I129" s="69" t="s">
        <v>310</v>
      </c>
      <c r="J129" s="70"/>
      <c r="K129" s="70"/>
      <c r="L129" s="69" t="s">
        <v>2312</v>
      </c>
      <c r="M129" s="73">
        <v>1.2036355348093224</v>
      </c>
      <c r="N129" s="74">
        <v>6940.01611328125</v>
      </c>
      <c r="O129" s="74">
        <v>1264.5306396484375</v>
      </c>
      <c r="P129" s="75"/>
      <c r="Q129" s="76"/>
      <c r="R129" s="76"/>
      <c r="S129" s="86"/>
      <c r="T129" s="48">
        <v>0</v>
      </c>
      <c r="U129" s="48">
        <v>6</v>
      </c>
      <c r="V129" s="49">
        <v>19.733333</v>
      </c>
      <c r="W129" s="49">
        <v>0.004219</v>
      </c>
      <c r="X129" s="49">
        <v>0.040891</v>
      </c>
      <c r="Y129" s="49">
        <v>1.291939</v>
      </c>
      <c r="Z129" s="49">
        <v>0.16666666666666666</v>
      </c>
      <c r="AA129" s="49">
        <v>0</v>
      </c>
      <c r="AB129" s="71">
        <v>129</v>
      </c>
      <c r="AC129" s="71"/>
      <c r="AD129" s="72"/>
      <c r="AE129" s="78" t="s">
        <v>1376</v>
      </c>
      <c r="AF129" s="78">
        <v>1282</v>
      </c>
      <c r="AG129" s="78">
        <v>1461</v>
      </c>
      <c r="AH129" s="78">
        <v>3877</v>
      </c>
      <c r="AI129" s="78">
        <v>10950</v>
      </c>
      <c r="AJ129" s="78"/>
      <c r="AK129" s="78" t="s">
        <v>1532</v>
      </c>
      <c r="AL129" s="78" t="s">
        <v>1566</v>
      </c>
      <c r="AM129" s="83" t="s">
        <v>1736</v>
      </c>
      <c r="AN129" s="78"/>
      <c r="AO129" s="80">
        <v>40724.82141203704</v>
      </c>
      <c r="AP129" s="83" t="s">
        <v>1877</v>
      </c>
      <c r="AQ129" s="78" t="b">
        <v>1</v>
      </c>
      <c r="AR129" s="78" t="b">
        <v>0</v>
      </c>
      <c r="AS129" s="78" t="b">
        <v>1</v>
      </c>
      <c r="AT129" s="78" t="s">
        <v>1149</v>
      </c>
      <c r="AU129" s="78">
        <v>29</v>
      </c>
      <c r="AV129" s="83" t="s">
        <v>1910</v>
      </c>
      <c r="AW129" s="78" t="b">
        <v>0</v>
      </c>
      <c r="AX129" s="78" t="s">
        <v>2028</v>
      </c>
      <c r="AY129" s="83" t="s">
        <v>2155</v>
      </c>
      <c r="AZ129" s="78" t="s">
        <v>66</v>
      </c>
      <c r="BA129" s="78" t="str">
        <f>REPLACE(INDEX(GroupVertices[Group],MATCH(Vertices[[#This Row],[Vertex]],GroupVertices[Vertex],0)),1,1,"")</f>
        <v>7</v>
      </c>
      <c r="BB129" s="48"/>
      <c r="BC129" s="48"/>
      <c r="BD129" s="48"/>
      <c r="BE129" s="48"/>
      <c r="BF129" s="48"/>
      <c r="BG129" s="48"/>
      <c r="BH129" s="121" t="s">
        <v>2843</v>
      </c>
      <c r="BI129" s="121" t="s">
        <v>2843</v>
      </c>
      <c r="BJ129" s="121" t="s">
        <v>2965</v>
      </c>
      <c r="BK129" s="121" t="s">
        <v>2965</v>
      </c>
      <c r="BL129" s="121">
        <v>1</v>
      </c>
      <c r="BM129" s="124">
        <v>5</v>
      </c>
      <c r="BN129" s="121">
        <v>0</v>
      </c>
      <c r="BO129" s="124">
        <v>0</v>
      </c>
      <c r="BP129" s="121">
        <v>0</v>
      </c>
      <c r="BQ129" s="124">
        <v>0</v>
      </c>
      <c r="BR129" s="121">
        <v>19</v>
      </c>
      <c r="BS129" s="124">
        <v>95</v>
      </c>
      <c r="BT129" s="121">
        <v>20</v>
      </c>
      <c r="BU129" s="2"/>
      <c r="BV129" s="3"/>
      <c r="BW129" s="3"/>
      <c r="BX129" s="3"/>
      <c r="BY129" s="3"/>
    </row>
    <row r="130" spans="1:77" ht="41.45" customHeight="1">
      <c r="A130" s="64" t="s">
        <v>357</v>
      </c>
      <c r="C130" s="65"/>
      <c r="D130" s="65" t="s">
        <v>64</v>
      </c>
      <c r="E130" s="66">
        <v>343.41167747086047</v>
      </c>
      <c r="F130" s="68">
        <v>99.19234605810843</v>
      </c>
      <c r="G130" s="100" t="s">
        <v>2012</v>
      </c>
      <c r="H130" s="65"/>
      <c r="I130" s="69" t="s">
        <v>357</v>
      </c>
      <c r="J130" s="70"/>
      <c r="K130" s="70"/>
      <c r="L130" s="69" t="s">
        <v>2313</v>
      </c>
      <c r="M130" s="73">
        <v>270.1641370344003</v>
      </c>
      <c r="N130" s="74">
        <v>7283.22216796875</v>
      </c>
      <c r="O130" s="74">
        <v>2054.60986328125</v>
      </c>
      <c r="P130" s="75"/>
      <c r="Q130" s="76"/>
      <c r="R130" s="76"/>
      <c r="S130" s="86"/>
      <c r="T130" s="48">
        <v>5</v>
      </c>
      <c r="U130" s="48">
        <v>0</v>
      </c>
      <c r="V130" s="49">
        <v>43.45348</v>
      </c>
      <c r="W130" s="49">
        <v>0.005051</v>
      </c>
      <c r="X130" s="49">
        <v>0.042191</v>
      </c>
      <c r="Y130" s="49">
        <v>1.086501</v>
      </c>
      <c r="Z130" s="49">
        <v>0.2</v>
      </c>
      <c r="AA130" s="49">
        <v>0</v>
      </c>
      <c r="AB130" s="71">
        <v>130</v>
      </c>
      <c r="AC130" s="71"/>
      <c r="AD130" s="72"/>
      <c r="AE130" s="78" t="s">
        <v>1377</v>
      </c>
      <c r="AF130" s="78">
        <v>1522</v>
      </c>
      <c r="AG130" s="78">
        <v>1927178</v>
      </c>
      <c r="AH130" s="78">
        <v>15388</v>
      </c>
      <c r="AI130" s="78">
        <v>806</v>
      </c>
      <c r="AJ130" s="78"/>
      <c r="AK130" s="78" t="s">
        <v>1533</v>
      </c>
      <c r="AL130" s="78"/>
      <c r="AM130" s="83" t="s">
        <v>1737</v>
      </c>
      <c r="AN130" s="78"/>
      <c r="AO130" s="80">
        <v>39917.56731481481</v>
      </c>
      <c r="AP130" s="83" t="s">
        <v>1878</v>
      </c>
      <c r="AQ130" s="78" t="b">
        <v>0</v>
      </c>
      <c r="AR130" s="78" t="b">
        <v>0</v>
      </c>
      <c r="AS130" s="78" t="b">
        <v>0</v>
      </c>
      <c r="AT130" s="78"/>
      <c r="AU130" s="78">
        <v>5453</v>
      </c>
      <c r="AV130" s="83" t="s">
        <v>1910</v>
      </c>
      <c r="AW130" s="78" t="b">
        <v>1</v>
      </c>
      <c r="AX130" s="78" t="s">
        <v>2028</v>
      </c>
      <c r="AY130" s="83" t="s">
        <v>2156</v>
      </c>
      <c r="AZ130" s="78" t="s">
        <v>65</v>
      </c>
      <c r="BA130" s="78" t="str">
        <f>REPLACE(INDEX(GroupVertices[Group],MATCH(Vertices[[#This Row],[Vertex]],GroupVertices[Vertex],0)),1,1,"")</f>
        <v>7</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358</v>
      </c>
      <c r="C131" s="65"/>
      <c r="D131" s="65" t="s">
        <v>64</v>
      </c>
      <c r="E131" s="66">
        <v>1000</v>
      </c>
      <c r="F131" s="68">
        <v>89.7401322688785</v>
      </c>
      <c r="G131" s="100" t="s">
        <v>2013</v>
      </c>
      <c r="H131" s="65"/>
      <c r="I131" s="69" t="s">
        <v>358</v>
      </c>
      <c r="J131" s="70"/>
      <c r="K131" s="70"/>
      <c r="L131" s="69" t="s">
        <v>2314</v>
      </c>
      <c r="M131" s="73">
        <v>3420.2719191917613</v>
      </c>
      <c r="N131" s="74">
        <v>5849.5458984375</v>
      </c>
      <c r="O131" s="74">
        <v>2420.150146484375</v>
      </c>
      <c r="P131" s="75"/>
      <c r="Q131" s="76"/>
      <c r="R131" s="76"/>
      <c r="S131" s="86"/>
      <c r="T131" s="48">
        <v>5</v>
      </c>
      <c r="U131" s="48">
        <v>0</v>
      </c>
      <c r="V131" s="49">
        <v>43.45348</v>
      </c>
      <c r="W131" s="49">
        <v>0.005051</v>
      </c>
      <c r="X131" s="49">
        <v>0.042191</v>
      </c>
      <c r="Y131" s="49">
        <v>1.086501</v>
      </c>
      <c r="Z131" s="49">
        <v>0.2</v>
      </c>
      <c r="AA131" s="49">
        <v>0</v>
      </c>
      <c r="AB131" s="71">
        <v>131</v>
      </c>
      <c r="AC131" s="71"/>
      <c r="AD131" s="72"/>
      <c r="AE131" s="78" t="s">
        <v>1378</v>
      </c>
      <c r="AF131" s="78">
        <v>2545</v>
      </c>
      <c r="AG131" s="78">
        <v>24481479</v>
      </c>
      <c r="AH131" s="78">
        <v>188581</v>
      </c>
      <c r="AI131" s="78">
        <v>1313</v>
      </c>
      <c r="AJ131" s="78"/>
      <c r="AK131" s="78" t="s">
        <v>1534</v>
      </c>
      <c r="AL131" s="78"/>
      <c r="AM131" s="83" t="s">
        <v>1738</v>
      </c>
      <c r="AN131" s="78"/>
      <c r="AO131" s="80">
        <v>39837.06118055555</v>
      </c>
      <c r="AP131" s="83" t="s">
        <v>1879</v>
      </c>
      <c r="AQ131" s="78" t="b">
        <v>0</v>
      </c>
      <c r="AR131" s="78" t="b">
        <v>0</v>
      </c>
      <c r="AS131" s="78" t="b">
        <v>1</v>
      </c>
      <c r="AT131" s="78"/>
      <c r="AU131" s="78">
        <v>49245</v>
      </c>
      <c r="AV131" s="83" t="s">
        <v>1910</v>
      </c>
      <c r="AW131" s="78" t="b">
        <v>1</v>
      </c>
      <c r="AX131" s="78" t="s">
        <v>2028</v>
      </c>
      <c r="AY131" s="83" t="s">
        <v>2157</v>
      </c>
      <c r="AZ131" s="78" t="s">
        <v>65</v>
      </c>
      <c r="BA131" s="78" t="str">
        <f>REPLACE(INDEX(GroupVertices[Group],MATCH(Vertices[[#This Row],[Vertex]],GroupVertices[Vertex],0)),1,1,"")</f>
        <v>7</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359</v>
      </c>
      <c r="C132" s="65"/>
      <c r="D132" s="65" t="s">
        <v>64</v>
      </c>
      <c r="E132" s="66">
        <v>1000</v>
      </c>
      <c r="F132" s="68">
        <v>88.22563240434137</v>
      </c>
      <c r="G132" s="100" t="s">
        <v>2014</v>
      </c>
      <c r="H132" s="65"/>
      <c r="I132" s="69" t="s">
        <v>359</v>
      </c>
      <c r="J132" s="70"/>
      <c r="K132" s="70"/>
      <c r="L132" s="69" t="s">
        <v>2315</v>
      </c>
      <c r="M132" s="73">
        <v>3925.0042407131655</v>
      </c>
      <c r="N132" s="74">
        <v>5567.994140625</v>
      </c>
      <c r="O132" s="74">
        <v>1301.9671630859375</v>
      </c>
      <c r="P132" s="75"/>
      <c r="Q132" s="76"/>
      <c r="R132" s="76"/>
      <c r="S132" s="86"/>
      <c r="T132" s="48">
        <v>5</v>
      </c>
      <c r="U132" s="48">
        <v>0</v>
      </c>
      <c r="V132" s="49">
        <v>43.45348</v>
      </c>
      <c r="W132" s="49">
        <v>0.005051</v>
      </c>
      <c r="X132" s="49">
        <v>0.042191</v>
      </c>
      <c r="Y132" s="49">
        <v>1.086501</v>
      </c>
      <c r="Z132" s="49">
        <v>0.2</v>
      </c>
      <c r="AA132" s="49">
        <v>0</v>
      </c>
      <c r="AB132" s="71">
        <v>132</v>
      </c>
      <c r="AC132" s="71"/>
      <c r="AD132" s="72"/>
      <c r="AE132" s="78" t="s">
        <v>1379</v>
      </c>
      <c r="AF132" s="78">
        <v>1717</v>
      </c>
      <c r="AG132" s="78">
        <v>28095287</v>
      </c>
      <c r="AH132" s="78">
        <v>234841</v>
      </c>
      <c r="AI132" s="78">
        <v>412</v>
      </c>
      <c r="AJ132" s="78"/>
      <c r="AK132" s="78" t="s">
        <v>1535</v>
      </c>
      <c r="AL132" s="78"/>
      <c r="AM132" s="83" t="s">
        <v>1739</v>
      </c>
      <c r="AN132" s="78"/>
      <c r="AO132" s="80">
        <v>39846.79493055555</v>
      </c>
      <c r="AP132" s="83" t="s">
        <v>1880</v>
      </c>
      <c r="AQ132" s="78" t="b">
        <v>0</v>
      </c>
      <c r="AR132" s="78" t="b">
        <v>0</v>
      </c>
      <c r="AS132" s="78" t="b">
        <v>1</v>
      </c>
      <c r="AT132" s="78"/>
      <c r="AU132" s="78">
        <v>50665</v>
      </c>
      <c r="AV132" s="83" t="s">
        <v>1910</v>
      </c>
      <c r="AW132" s="78" t="b">
        <v>1</v>
      </c>
      <c r="AX132" s="78" t="s">
        <v>2028</v>
      </c>
      <c r="AY132" s="83" t="s">
        <v>2158</v>
      </c>
      <c r="AZ132" s="78" t="s">
        <v>65</v>
      </c>
      <c r="BA132" s="78" t="str">
        <f>REPLACE(INDEX(GroupVertices[Group],MATCH(Vertices[[#This Row],[Vertex]],GroupVertices[Vertex],0)),1,1,"")</f>
        <v>7</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360</v>
      </c>
      <c r="C133" s="65"/>
      <c r="D133" s="65" t="s">
        <v>64</v>
      </c>
      <c r="E133" s="66">
        <v>948.5593512114293</v>
      </c>
      <c r="F133" s="68">
        <v>96.49819807967084</v>
      </c>
      <c r="G133" s="100" t="s">
        <v>2015</v>
      </c>
      <c r="H133" s="65"/>
      <c r="I133" s="69" t="s">
        <v>360</v>
      </c>
      <c r="J133" s="70"/>
      <c r="K133" s="70"/>
      <c r="L133" s="69" t="s">
        <v>2316</v>
      </c>
      <c r="M133" s="73">
        <v>1168.0338533150325</v>
      </c>
      <c r="N133" s="74">
        <v>6855.10546875</v>
      </c>
      <c r="O133" s="74">
        <v>446.4261169433594</v>
      </c>
      <c r="P133" s="75"/>
      <c r="Q133" s="76"/>
      <c r="R133" s="76"/>
      <c r="S133" s="86"/>
      <c r="T133" s="48">
        <v>5</v>
      </c>
      <c r="U133" s="48">
        <v>0</v>
      </c>
      <c r="V133" s="49">
        <v>43.45348</v>
      </c>
      <c r="W133" s="49">
        <v>0.005051</v>
      </c>
      <c r="X133" s="49">
        <v>0.042191</v>
      </c>
      <c r="Y133" s="49">
        <v>1.086501</v>
      </c>
      <c r="Z133" s="49">
        <v>0.2</v>
      </c>
      <c r="AA133" s="49">
        <v>0</v>
      </c>
      <c r="AB133" s="71">
        <v>133</v>
      </c>
      <c r="AC133" s="71"/>
      <c r="AD133" s="72"/>
      <c r="AE133" s="78" t="s">
        <v>1380</v>
      </c>
      <c r="AF133" s="78">
        <v>5733</v>
      </c>
      <c r="AG133" s="78">
        <v>8355791</v>
      </c>
      <c r="AH133" s="78">
        <v>173130</v>
      </c>
      <c r="AI133" s="78">
        <v>8827</v>
      </c>
      <c r="AJ133" s="78"/>
      <c r="AK133" s="78" t="s">
        <v>1536</v>
      </c>
      <c r="AL133" s="78"/>
      <c r="AM133" s="83" t="s">
        <v>1740</v>
      </c>
      <c r="AN133" s="78"/>
      <c r="AO133" s="80">
        <v>39812.652453703704</v>
      </c>
      <c r="AP133" s="83" t="s">
        <v>1881</v>
      </c>
      <c r="AQ133" s="78" t="b">
        <v>0</v>
      </c>
      <c r="AR133" s="78" t="b">
        <v>0</v>
      </c>
      <c r="AS133" s="78" t="b">
        <v>1</v>
      </c>
      <c r="AT133" s="78"/>
      <c r="AU133" s="78">
        <v>31644</v>
      </c>
      <c r="AV133" s="83" t="s">
        <v>1910</v>
      </c>
      <c r="AW133" s="78" t="b">
        <v>1</v>
      </c>
      <c r="AX133" s="78" t="s">
        <v>2028</v>
      </c>
      <c r="AY133" s="83" t="s">
        <v>2159</v>
      </c>
      <c r="AZ133" s="78" t="s">
        <v>65</v>
      </c>
      <c r="BA133" s="78" t="str">
        <f>REPLACE(INDEX(GroupVertices[Group],MATCH(Vertices[[#This Row],[Vertex]],GroupVertices[Vertex],0)),1,1,"")</f>
        <v>7</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325</v>
      </c>
      <c r="C134" s="65"/>
      <c r="D134" s="65" t="s">
        <v>64</v>
      </c>
      <c r="E134" s="66">
        <v>176.49109523173516</v>
      </c>
      <c r="F134" s="68">
        <v>99.93548491282698</v>
      </c>
      <c r="G134" s="100" t="s">
        <v>2016</v>
      </c>
      <c r="H134" s="65"/>
      <c r="I134" s="69" t="s">
        <v>325</v>
      </c>
      <c r="J134" s="70"/>
      <c r="K134" s="70"/>
      <c r="L134" s="69" t="s">
        <v>2317</v>
      </c>
      <c r="M134" s="73">
        <v>22.500728051863298</v>
      </c>
      <c r="N134" s="74">
        <v>6368.44775390625</v>
      </c>
      <c r="O134" s="74">
        <v>1542.6881103515625</v>
      </c>
      <c r="P134" s="75"/>
      <c r="Q134" s="76"/>
      <c r="R134" s="76"/>
      <c r="S134" s="86"/>
      <c r="T134" s="48">
        <v>4</v>
      </c>
      <c r="U134" s="48">
        <v>5</v>
      </c>
      <c r="V134" s="49">
        <v>63.186813</v>
      </c>
      <c r="W134" s="49">
        <v>0.005435</v>
      </c>
      <c r="X134" s="49">
        <v>0.064575</v>
      </c>
      <c r="Y134" s="49">
        <v>1.874389</v>
      </c>
      <c r="Z134" s="49">
        <v>0.2777777777777778</v>
      </c>
      <c r="AA134" s="49">
        <v>0</v>
      </c>
      <c r="AB134" s="71">
        <v>134</v>
      </c>
      <c r="AC134" s="71"/>
      <c r="AD134" s="72"/>
      <c r="AE134" s="78" t="s">
        <v>1381</v>
      </c>
      <c r="AF134" s="78">
        <v>56</v>
      </c>
      <c r="AG134" s="78">
        <v>153945</v>
      </c>
      <c r="AH134" s="78">
        <v>453</v>
      </c>
      <c r="AI134" s="78">
        <v>310</v>
      </c>
      <c r="AJ134" s="78"/>
      <c r="AK134" s="78" t="s">
        <v>1537</v>
      </c>
      <c r="AL134" s="78" t="s">
        <v>1185</v>
      </c>
      <c r="AM134" s="78"/>
      <c r="AN134" s="78"/>
      <c r="AO134" s="80">
        <v>41120.925671296296</v>
      </c>
      <c r="AP134" s="83" t="s">
        <v>1882</v>
      </c>
      <c r="AQ134" s="78" t="b">
        <v>0</v>
      </c>
      <c r="AR134" s="78" t="b">
        <v>0</v>
      </c>
      <c r="AS134" s="78" t="b">
        <v>0</v>
      </c>
      <c r="AT134" s="78" t="s">
        <v>1149</v>
      </c>
      <c r="AU134" s="78">
        <v>433</v>
      </c>
      <c r="AV134" s="83" t="s">
        <v>1916</v>
      </c>
      <c r="AW134" s="78" t="b">
        <v>1</v>
      </c>
      <c r="AX134" s="78" t="s">
        <v>2028</v>
      </c>
      <c r="AY134" s="83" t="s">
        <v>2160</v>
      </c>
      <c r="AZ134" s="78" t="s">
        <v>66</v>
      </c>
      <c r="BA134" s="78" t="str">
        <f>REPLACE(INDEX(GroupVertices[Group],MATCH(Vertices[[#This Row],[Vertex]],GroupVertices[Vertex],0)),1,1,"")</f>
        <v>7</v>
      </c>
      <c r="BB134" s="48"/>
      <c r="BC134" s="48"/>
      <c r="BD134" s="48"/>
      <c r="BE134" s="48"/>
      <c r="BF134" s="48" t="s">
        <v>559</v>
      </c>
      <c r="BG134" s="48" t="s">
        <v>559</v>
      </c>
      <c r="BH134" s="121" t="s">
        <v>2575</v>
      </c>
      <c r="BI134" s="121" t="s">
        <v>2575</v>
      </c>
      <c r="BJ134" s="121" t="s">
        <v>2669</v>
      </c>
      <c r="BK134" s="121" t="s">
        <v>2669</v>
      </c>
      <c r="BL134" s="121">
        <v>1</v>
      </c>
      <c r="BM134" s="124">
        <v>2.9411764705882355</v>
      </c>
      <c r="BN134" s="121">
        <v>0</v>
      </c>
      <c r="BO134" s="124">
        <v>0</v>
      </c>
      <c r="BP134" s="121">
        <v>0</v>
      </c>
      <c r="BQ134" s="124">
        <v>0</v>
      </c>
      <c r="BR134" s="121">
        <v>33</v>
      </c>
      <c r="BS134" s="124">
        <v>97.05882352941177</v>
      </c>
      <c r="BT134" s="121">
        <v>34</v>
      </c>
      <c r="BU134" s="2"/>
      <c r="BV134" s="3"/>
      <c r="BW134" s="3"/>
      <c r="BX134" s="3"/>
      <c r="BY134" s="3"/>
    </row>
    <row r="135" spans="1:77" ht="41.45" customHeight="1">
      <c r="A135" s="64" t="s">
        <v>311</v>
      </c>
      <c r="C135" s="65"/>
      <c r="D135" s="65" t="s">
        <v>64</v>
      </c>
      <c r="E135" s="66">
        <v>162.154002363222</v>
      </c>
      <c r="F135" s="68">
        <v>99.99931437370819</v>
      </c>
      <c r="G135" s="100" t="s">
        <v>2017</v>
      </c>
      <c r="H135" s="65"/>
      <c r="I135" s="69" t="s">
        <v>311</v>
      </c>
      <c r="J135" s="70"/>
      <c r="K135" s="70"/>
      <c r="L135" s="69" t="s">
        <v>2318</v>
      </c>
      <c r="M135" s="73">
        <v>1.2284963888532587</v>
      </c>
      <c r="N135" s="74">
        <v>4862.626953125</v>
      </c>
      <c r="O135" s="74">
        <v>2436.21435546875</v>
      </c>
      <c r="P135" s="75"/>
      <c r="Q135" s="76"/>
      <c r="R135" s="76"/>
      <c r="S135" s="86"/>
      <c r="T135" s="48">
        <v>1</v>
      </c>
      <c r="U135" s="48">
        <v>4</v>
      </c>
      <c r="V135" s="49">
        <v>16.333333</v>
      </c>
      <c r="W135" s="49">
        <v>0.005128</v>
      </c>
      <c r="X135" s="49">
        <v>0.021827</v>
      </c>
      <c r="Y135" s="49">
        <v>1.120773</v>
      </c>
      <c r="Z135" s="49">
        <v>0.25</v>
      </c>
      <c r="AA135" s="49">
        <v>0.25</v>
      </c>
      <c r="AB135" s="71">
        <v>135</v>
      </c>
      <c r="AC135" s="71"/>
      <c r="AD135" s="72"/>
      <c r="AE135" s="78" t="s">
        <v>1382</v>
      </c>
      <c r="AF135" s="78">
        <v>1260</v>
      </c>
      <c r="AG135" s="78">
        <v>1639</v>
      </c>
      <c r="AH135" s="78">
        <v>33378</v>
      </c>
      <c r="AI135" s="78">
        <v>7576</v>
      </c>
      <c r="AJ135" s="78"/>
      <c r="AK135" s="78" t="s">
        <v>1538</v>
      </c>
      <c r="AL135" s="78" t="s">
        <v>1649</v>
      </c>
      <c r="AM135" s="83" t="s">
        <v>1741</v>
      </c>
      <c r="AN135" s="78"/>
      <c r="AO135" s="80">
        <v>40003.64572916667</v>
      </c>
      <c r="AP135" s="83" t="s">
        <v>1883</v>
      </c>
      <c r="AQ135" s="78" t="b">
        <v>0</v>
      </c>
      <c r="AR135" s="78" t="b">
        <v>0</v>
      </c>
      <c r="AS135" s="78" t="b">
        <v>1</v>
      </c>
      <c r="AT135" s="78" t="s">
        <v>1149</v>
      </c>
      <c r="AU135" s="78">
        <v>13</v>
      </c>
      <c r="AV135" s="83" t="s">
        <v>1910</v>
      </c>
      <c r="AW135" s="78" t="b">
        <v>0</v>
      </c>
      <c r="AX135" s="78" t="s">
        <v>2028</v>
      </c>
      <c r="AY135" s="83" t="s">
        <v>2161</v>
      </c>
      <c r="AZ135" s="78" t="s">
        <v>66</v>
      </c>
      <c r="BA135" s="78" t="str">
        <f>REPLACE(INDEX(GroupVertices[Group],MATCH(Vertices[[#This Row],[Vertex]],GroupVertices[Vertex],0)),1,1,"")</f>
        <v>2</v>
      </c>
      <c r="BB135" s="48"/>
      <c r="BC135" s="48"/>
      <c r="BD135" s="48"/>
      <c r="BE135" s="48"/>
      <c r="BF135" s="48" t="s">
        <v>559</v>
      </c>
      <c r="BG135" s="48" t="s">
        <v>559</v>
      </c>
      <c r="BH135" s="121" t="s">
        <v>2844</v>
      </c>
      <c r="BI135" s="121" t="s">
        <v>2844</v>
      </c>
      <c r="BJ135" s="121" t="s">
        <v>2966</v>
      </c>
      <c r="BK135" s="121" t="s">
        <v>2966</v>
      </c>
      <c r="BL135" s="121">
        <v>1</v>
      </c>
      <c r="BM135" s="124">
        <v>5.2631578947368425</v>
      </c>
      <c r="BN135" s="121">
        <v>0</v>
      </c>
      <c r="BO135" s="124">
        <v>0</v>
      </c>
      <c r="BP135" s="121">
        <v>0</v>
      </c>
      <c r="BQ135" s="124">
        <v>0</v>
      </c>
      <c r="BR135" s="121">
        <v>18</v>
      </c>
      <c r="BS135" s="124">
        <v>94.73684210526316</v>
      </c>
      <c r="BT135" s="121">
        <v>19</v>
      </c>
      <c r="BU135" s="2"/>
      <c r="BV135" s="3"/>
      <c r="BW135" s="3"/>
      <c r="BX135" s="3"/>
      <c r="BY135" s="3"/>
    </row>
    <row r="136" spans="1:77" ht="41.45" customHeight="1">
      <c r="A136" s="64" t="s">
        <v>361</v>
      </c>
      <c r="C136" s="65"/>
      <c r="D136" s="65" t="s">
        <v>64</v>
      </c>
      <c r="E136" s="66">
        <v>162.12500925327555</v>
      </c>
      <c r="F136" s="68">
        <v>99.99944345249662</v>
      </c>
      <c r="G136" s="100" t="s">
        <v>2018</v>
      </c>
      <c r="H136" s="65"/>
      <c r="I136" s="69" t="s">
        <v>361</v>
      </c>
      <c r="J136" s="70"/>
      <c r="K136" s="70"/>
      <c r="L136" s="69" t="s">
        <v>2319</v>
      </c>
      <c r="M136" s="73">
        <v>1.1854787312940878</v>
      </c>
      <c r="N136" s="74">
        <v>5073.46337890625</v>
      </c>
      <c r="O136" s="74">
        <v>1586.4696044921875</v>
      </c>
      <c r="P136" s="75"/>
      <c r="Q136" s="76"/>
      <c r="R136" s="76"/>
      <c r="S136" s="86"/>
      <c r="T136" s="48">
        <v>2</v>
      </c>
      <c r="U136" s="48">
        <v>0</v>
      </c>
      <c r="V136" s="49">
        <v>0</v>
      </c>
      <c r="W136" s="49">
        <v>0.004902</v>
      </c>
      <c r="X136" s="49">
        <v>0.016479</v>
      </c>
      <c r="Y136" s="49">
        <v>0.600053</v>
      </c>
      <c r="Z136" s="49">
        <v>1</v>
      </c>
      <c r="AA136" s="49">
        <v>0</v>
      </c>
      <c r="AB136" s="71">
        <v>136</v>
      </c>
      <c r="AC136" s="71"/>
      <c r="AD136" s="72"/>
      <c r="AE136" s="78" t="s">
        <v>1383</v>
      </c>
      <c r="AF136" s="78">
        <v>1198</v>
      </c>
      <c r="AG136" s="78">
        <v>1331</v>
      </c>
      <c r="AH136" s="78">
        <v>2764</v>
      </c>
      <c r="AI136" s="78">
        <v>13536</v>
      </c>
      <c r="AJ136" s="78"/>
      <c r="AK136" s="78" t="s">
        <v>1539</v>
      </c>
      <c r="AL136" s="78"/>
      <c r="AM136" s="78"/>
      <c r="AN136" s="78"/>
      <c r="AO136" s="80">
        <v>41067.937372685185</v>
      </c>
      <c r="AP136" s="83" t="s">
        <v>1884</v>
      </c>
      <c r="AQ136" s="78" t="b">
        <v>0</v>
      </c>
      <c r="AR136" s="78" t="b">
        <v>0</v>
      </c>
      <c r="AS136" s="78" t="b">
        <v>1</v>
      </c>
      <c r="AT136" s="78"/>
      <c r="AU136" s="78">
        <v>24</v>
      </c>
      <c r="AV136" s="83" t="s">
        <v>1918</v>
      </c>
      <c r="AW136" s="78" t="b">
        <v>0</v>
      </c>
      <c r="AX136" s="78" t="s">
        <v>2028</v>
      </c>
      <c r="AY136" s="83" t="s">
        <v>2162</v>
      </c>
      <c r="AZ136" s="78" t="s">
        <v>65</v>
      </c>
      <c r="BA136" s="78" t="str">
        <f>REPLACE(INDEX(GroupVertices[Group],MATCH(Vertices[[#This Row],[Vertex]],GroupVertices[Vertex],0)),1,1,"")</f>
        <v>2</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312</v>
      </c>
      <c r="C137" s="65"/>
      <c r="D137" s="65" t="s">
        <v>64</v>
      </c>
      <c r="E137" s="66">
        <v>162.36344934254285</v>
      </c>
      <c r="F137" s="68">
        <v>99.99838190518783</v>
      </c>
      <c r="G137" s="100" t="s">
        <v>725</v>
      </c>
      <c r="H137" s="65"/>
      <c r="I137" s="69" t="s">
        <v>312</v>
      </c>
      <c r="J137" s="70"/>
      <c r="K137" s="70"/>
      <c r="L137" s="69" t="s">
        <v>2320</v>
      </c>
      <c r="M137" s="73">
        <v>1.5392570644024646</v>
      </c>
      <c r="N137" s="74">
        <v>4736.5673828125</v>
      </c>
      <c r="O137" s="74">
        <v>1857.46240234375</v>
      </c>
      <c r="P137" s="75"/>
      <c r="Q137" s="76"/>
      <c r="R137" s="76"/>
      <c r="S137" s="86"/>
      <c r="T137" s="48">
        <v>2</v>
      </c>
      <c r="U137" s="48">
        <v>20</v>
      </c>
      <c r="V137" s="49">
        <v>3325.412943</v>
      </c>
      <c r="W137" s="49">
        <v>0.007299</v>
      </c>
      <c r="X137" s="49">
        <v>0.093168</v>
      </c>
      <c r="Y137" s="49">
        <v>4.98562</v>
      </c>
      <c r="Z137" s="49">
        <v>0.03216374269005848</v>
      </c>
      <c r="AA137" s="49">
        <v>0.05263157894736842</v>
      </c>
      <c r="AB137" s="71">
        <v>137</v>
      </c>
      <c r="AC137" s="71"/>
      <c r="AD137" s="72"/>
      <c r="AE137" s="78" t="s">
        <v>1384</v>
      </c>
      <c r="AF137" s="78">
        <v>2544</v>
      </c>
      <c r="AG137" s="78">
        <v>3864</v>
      </c>
      <c r="AH137" s="78">
        <v>27947</v>
      </c>
      <c r="AI137" s="78">
        <v>19709</v>
      </c>
      <c r="AJ137" s="78"/>
      <c r="AK137" s="78" t="s">
        <v>1540</v>
      </c>
      <c r="AL137" s="78" t="s">
        <v>1649</v>
      </c>
      <c r="AM137" s="78"/>
      <c r="AN137" s="78"/>
      <c r="AO137" s="80">
        <v>39785.62715277778</v>
      </c>
      <c r="AP137" s="83" t="s">
        <v>1885</v>
      </c>
      <c r="AQ137" s="78" t="b">
        <v>0</v>
      </c>
      <c r="AR137" s="78" t="b">
        <v>0</v>
      </c>
      <c r="AS137" s="78" t="b">
        <v>1</v>
      </c>
      <c r="AT137" s="78" t="s">
        <v>1149</v>
      </c>
      <c r="AU137" s="78">
        <v>72</v>
      </c>
      <c r="AV137" s="83" t="s">
        <v>1921</v>
      </c>
      <c r="AW137" s="78" t="b">
        <v>0</v>
      </c>
      <c r="AX137" s="78" t="s">
        <v>2028</v>
      </c>
      <c r="AY137" s="83" t="s">
        <v>2163</v>
      </c>
      <c r="AZ137" s="78" t="s">
        <v>66</v>
      </c>
      <c r="BA137" s="78" t="str">
        <f>REPLACE(INDEX(GroupVertices[Group],MATCH(Vertices[[#This Row],[Vertex]],GroupVertices[Vertex],0)),1,1,"")</f>
        <v>2</v>
      </c>
      <c r="BB137" s="48"/>
      <c r="BC137" s="48"/>
      <c r="BD137" s="48"/>
      <c r="BE137" s="48"/>
      <c r="BF137" s="48" t="s">
        <v>559</v>
      </c>
      <c r="BG137" s="48" t="s">
        <v>559</v>
      </c>
      <c r="BH137" s="121" t="s">
        <v>2845</v>
      </c>
      <c r="BI137" s="121" t="s">
        <v>2845</v>
      </c>
      <c r="BJ137" s="121" t="s">
        <v>2967</v>
      </c>
      <c r="BK137" s="121" t="s">
        <v>2967</v>
      </c>
      <c r="BL137" s="121">
        <v>3</v>
      </c>
      <c r="BM137" s="124">
        <v>3.5714285714285716</v>
      </c>
      <c r="BN137" s="121">
        <v>0</v>
      </c>
      <c r="BO137" s="124">
        <v>0</v>
      </c>
      <c r="BP137" s="121">
        <v>0</v>
      </c>
      <c r="BQ137" s="124">
        <v>0</v>
      </c>
      <c r="BR137" s="121">
        <v>81</v>
      </c>
      <c r="BS137" s="124">
        <v>96.42857142857143</v>
      </c>
      <c r="BT137" s="121">
        <v>84</v>
      </c>
      <c r="BU137" s="2"/>
      <c r="BV137" s="3"/>
      <c r="BW137" s="3"/>
      <c r="BX137" s="3"/>
      <c r="BY137" s="3"/>
    </row>
    <row r="138" spans="1:77" ht="41.45" customHeight="1">
      <c r="A138" s="64" t="s">
        <v>362</v>
      </c>
      <c r="C138" s="65"/>
      <c r="D138" s="65" t="s">
        <v>64</v>
      </c>
      <c r="E138" s="66">
        <v>162.17668853042034</v>
      </c>
      <c r="F138" s="68">
        <v>99.9992133737471</v>
      </c>
      <c r="G138" s="100" t="s">
        <v>2019</v>
      </c>
      <c r="H138" s="65"/>
      <c r="I138" s="69" t="s">
        <v>362</v>
      </c>
      <c r="J138" s="70"/>
      <c r="K138" s="70"/>
      <c r="L138" s="69" t="s">
        <v>2321</v>
      </c>
      <c r="M138" s="73">
        <v>1.2621563092161165</v>
      </c>
      <c r="N138" s="74">
        <v>4608.52099609375</v>
      </c>
      <c r="O138" s="74">
        <v>596.6200561523438</v>
      </c>
      <c r="P138" s="75"/>
      <c r="Q138" s="76"/>
      <c r="R138" s="76"/>
      <c r="S138" s="86"/>
      <c r="T138" s="48">
        <v>1</v>
      </c>
      <c r="U138" s="48">
        <v>0</v>
      </c>
      <c r="V138" s="49">
        <v>0</v>
      </c>
      <c r="W138" s="49">
        <v>0.004878</v>
      </c>
      <c r="X138" s="49">
        <v>0.013351</v>
      </c>
      <c r="Y138" s="49">
        <v>0.361889</v>
      </c>
      <c r="Z138" s="49">
        <v>0</v>
      </c>
      <c r="AA138" s="49">
        <v>0</v>
      </c>
      <c r="AB138" s="71">
        <v>138</v>
      </c>
      <c r="AC138" s="71"/>
      <c r="AD138" s="72"/>
      <c r="AE138" s="78" t="s">
        <v>1385</v>
      </c>
      <c r="AF138" s="78">
        <v>1217</v>
      </c>
      <c r="AG138" s="78">
        <v>1880</v>
      </c>
      <c r="AH138" s="78">
        <v>8496</v>
      </c>
      <c r="AI138" s="78">
        <v>9156</v>
      </c>
      <c r="AJ138" s="78"/>
      <c r="AK138" s="78" t="s">
        <v>1541</v>
      </c>
      <c r="AL138" s="78" t="s">
        <v>1650</v>
      </c>
      <c r="AM138" s="78"/>
      <c r="AN138" s="78"/>
      <c r="AO138" s="80">
        <v>40869.205729166664</v>
      </c>
      <c r="AP138" s="83" t="s">
        <v>1886</v>
      </c>
      <c r="AQ138" s="78" t="b">
        <v>0</v>
      </c>
      <c r="AR138" s="78" t="b">
        <v>0</v>
      </c>
      <c r="AS138" s="78" t="b">
        <v>1</v>
      </c>
      <c r="AT138" s="78"/>
      <c r="AU138" s="78">
        <v>20</v>
      </c>
      <c r="AV138" s="83" t="s">
        <v>1916</v>
      </c>
      <c r="AW138" s="78" t="b">
        <v>0</v>
      </c>
      <c r="AX138" s="78" t="s">
        <v>2028</v>
      </c>
      <c r="AY138" s="83" t="s">
        <v>2164</v>
      </c>
      <c r="AZ138" s="78" t="s">
        <v>65</v>
      </c>
      <c r="BA138" s="78" t="str">
        <f>REPLACE(INDEX(GroupVertices[Group],MATCH(Vertices[[#This Row],[Vertex]],GroupVertices[Vertex],0)),1,1,"")</f>
        <v>2</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363</v>
      </c>
      <c r="C139" s="65"/>
      <c r="D139" s="65" t="s">
        <v>64</v>
      </c>
      <c r="E139" s="66">
        <v>162.02428643625385</v>
      </c>
      <c r="F139" s="68">
        <v>99.99989187556034</v>
      </c>
      <c r="G139" s="100" t="s">
        <v>2020</v>
      </c>
      <c r="H139" s="65"/>
      <c r="I139" s="69" t="s">
        <v>363</v>
      </c>
      <c r="J139" s="70"/>
      <c r="K139" s="70"/>
      <c r="L139" s="69" t="s">
        <v>2322</v>
      </c>
      <c r="M139" s="73">
        <v>1.036034271591773</v>
      </c>
      <c r="N139" s="74">
        <v>5061.140625</v>
      </c>
      <c r="O139" s="74">
        <v>709.8655395507812</v>
      </c>
      <c r="P139" s="75"/>
      <c r="Q139" s="76"/>
      <c r="R139" s="76"/>
      <c r="S139" s="86"/>
      <c r="T139" s="48">
        <v>1</v>
      </c>
      <c r="U139" s="48">
        <v>0</v>
      </c>
      <c r="V139" s="49">
        <v>0</v>
      </c>
      <c r="W139" s="49">
        <v>0.004878</v>
      </c>
      <c r="X139" s="49">
        <v>0.013351</v>
      </c>
      <c r="Y139" s="49">
        <v>0.361889</v>
      </c>
      <c r="Z139" s="49">
        <v>0</v>
      </c>
      <c r="AA139" s="49">
        <v>0</v>
      </c>
      <c r="AB139" s="71">
        <v>139</v>
      </c>
      <c r="AC139" s="71"/>
      <c r="AD139" s="72"/>
      <c r="AE139" s="78" t="s">
        <v>1386</v>
      </c>
      <c r="AF139" s="78">
        <v>544</v>
      </c>
      <c r="AG139" s="78">
        <v>261</v>
      </c>
      <c r="AH139" s="78">
        <v>61</v>
      </c>
      <c r="AI139" s="78">
        <v>168</v>
      </c>
      <c r="AJ139" s="78"/>
      <c r="AK139" s="78" t="s">
        <v>1542</v>
      </c>
      <c r="AL139" s="78" t="s">
        <v>1562</v>
      </c>
      <c r="AM139" s="78"/>
      <c r="AN139" s="78"/>
      <c r="AO139" s="80">
        <v>42629.97917824074</v>
      </c>
      <c r="AP139" s="83" t="s">
        <v>1887</v>
      </c>
      <c r="AQ139" s="78" t="b">
        <v>1</v>
      </c>
      <c r="AR139" s="78" t="b">
        <v>0</v>
      </c>
      <c r="AS139" s="78" t="b">
        <v>1</v>
      </c>
      <c r="AT139" s="78"/>
      <c r="AU139" s="78">
        <v>1</v>
      </c>
      <c r="AV139" s="78"/>
      <c r="AW139" s="78" t="b">
        <v>0</v>
      </c>
      <c r="AX139" s="78" t="s">
        <v>2028</v>
      </c>
      <c r="AY139" s="83" t="s">
        <v>2165</v>
      </c>
      <c r="AZ139" s="78" t="s">
        <v>65</v>
      </c>
      <c r="BA139" s="78" t="str">
        <f>REPLACE(INDEX(GroupVertices[Group],MATCH(Vertices[[#This Row],[Vertex]],GroupVertices[Vertex],0)),1,1,"")</f>
        <v>2</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364</v>
      </c>
      <c r="C140" s="65"/>
      <c r="D140" s="65" t="s">
        <v>64</v>
      </c>
      <c r="E140" s="66">
        <v>168.21572741192594</v>
      </c>
      <c r="F140" s="68">
        <v>99.9723272679248</v>
      </c>
      <c r="G140" s="100" t="s">
        <v>2021</v>
      </c>
      <c r="H140" s="65"/>
      <c r="I140" s="69" t="s">
        <v>364</v>
      </c>
      <c r="J140" s="70"/>
      <c r="K140" s="70"/>
      <c r="L140" s="69" t="s">
        <v>2323</v>
      </c>
      <c r="M140" s="73">
        <v>10.222399176264993</v>
      </c>
      <c r="N140" s="74">
        <v>6380.5615234375</v>
      </c>
      <c r="O140" s="74">
        <v>6328.77880859375</v>
      </c>
      <c r="P140" s="75"/>
      <c r="Q140" s="76"/>
      <c r="R140" s="76"/>
      <c r="S140" s="86"/>
      <c r="T140" s="48">
        <v>2</v>
      </c>
      <c r="U140" s="48">
        <v>0</v>
      </c>
      <c r="V140" s="49">
        <v>18.166667</v>
      </c>
      <c r="W140" s="49">
        <v>0.004149</v>
      </c>
      <c r="X140" s="49">
        <v>0.005105</v>
      </c>
      <c r="Y140" s="49">
        <v>0.646126</v>
      </c>
      <c r="Z140" s="49">
        <v>0</v>
      </c>
      <c r="AA140" s="49">
        <v>0</v>
      </c>
      <c r="AB140" s="71">
        <v>140</v>
      </c>
      <c r="AC140" s="71"/>
      <c r="AD140" s="72"/>
      <c r="AE140" s="78" t="s">
        <v>1387</v>
      </c>
      <c r="AF140" s="78">
        <v>1895</v>
      </c>
      <c r="AG140" s="78">
        <v>66034</v>
      </c>
      <c r="AH140" s="78">
        <v>25222</v>
      </c>
      <c r="AI140" s="78">
        <v>50071</v>
      </c>
      <c r="AJ140" s="78"/>
      <c r="AK140" s="78" t="s">
        <v>1543</v>
      </c>
      <c r="AL140" s="78" t="s">
        <v>1651</v>
      </c>
      <c r="AM140" s="83" t="s">
        <v>1742</v>
      </c>
      <c r="AN140" s="78"/>
      <c r="AO140" s="80">
        <v>39805.71974537037</v>
      </c>
      <c r="AP140" s="83" t="s">
        <v>1888</v>
      </c>
      <c r="AQ140" s="78" t="b">
        <v>0</v>
      </c>
      <c r="AR140" s="78" t="b">
        <v>0</v>
      </c>
      <c r="AS140" s="78" t="b">
        <v>1</v>
      </c>
      <c r="AT140" s="78"/>
      <c r="AU140" s="78">
        <v>1438</v>
      </c>
      <c r="AV140" s="83" t="s">
        <v>1915</v>
      </c>
      <c r="AW140" s="78" t="b">
        <v>0</v>
      </c>
      <c r="AX140" s="78" t="s">
        <v>2028</v>
      </c>
      <c r="AY140" s="83" t="s">
        <v>2166</v>
      </c>
      <c r="AZ140" s="78" t="s">
        <v>65</v>
      </c>
      <c r="BA140" s="78" t="str">
        <f>REPLACE(INDEX(GroupVertices[Group],MATCH(Vertices[[#This Row],[Vertex]],GroupVertices[Vertex],0)),1,1,"")</f>
        <v>4</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365</v>
      </c>
      <c r="C141" s="65"/>
      <c r="D141" s="65" t="s">
        <v>64</v>
      </c>
      <c r="E141" s="66">
        <v>162.70920159200148</v>
      </c>
      <c r="F141" s="68">
        <v>99.99684259872704</v>
      </c>
      <c r="G141" s="100" t="s">
        <v>2022</v>
      </c>
      <c r="H141" s="65"/>
      <c r="I141" s="69" t="s">
        <v>365</v>
      </c>
      <c r="J141" s="70"/>
      <c r="K141" s="70"/>
      <c r="L141" s="69" t="s">
        <v>2324</v>
      </c>
      <c r="M141" s="73">
        <v>2.052256597567513</v>
      </c>
      <c r="N141" s="74">
        <v>4832.12939453125</v>
      </c>
      <c r="O141" s="74">
        <v>352.9058837890625</v>
      </c>
      <c r="P141" s="75"/>
      <c r="Q141" s="76"/>
      <c r="R141" s="76"/>
      <c r="S141" s="86"/>
      <c r="T141" s="48">
        <v>1</v>
      </c>
      <c r="U141" s="48">
        <v>0</v>
      </c>
      <c r="V141" s="49">
        <v>0</v>
      </c>
      <c r="W141" s="49">
        <v>0.004878</v>
      </c>
      <c r="X141" s="49">
        <v>0.013351</v>
      </c>
      <c r="Y141" s="49">
        <v>0.361889</v>
      </c>
      <c r="Z141" s="49">
        <v>0</v>
      </c>
      <c r="AA141" s="49">
        <v>0</v>
      </c>
      <c r="AB141" s="71">
        <v>141</v>
      </c>
      <c r="AC141" s="71"/>
      <c r="AD141" s="72"/>
      <c r="AE141" s="78" t="s">
        <v>1388</v>
      </c>
      <c r="AF141" s="78">
        <v>1604</v>
      </c>
      <c r="AG141" s="78">
        <v>7537</v>
      </c>
      <c r="AH141" s="78">
        <v>14978</v>
      </c>
      <c r="AI141" s="78">
        <v>23466</v>
      </c>
      <c r="AJ141" s="78"/>
      <c r="AK141" s="78" t="s">
        <v>1544</v>
      </c>
      <c r="AL141" s="78" t="s">
        <v>1640</v>
      </c>
      <c r="AM141" s="78"/>
      <c r="AN141" s="78"/>
      <c r="AO141" s="80">
        <v>39986.18980324074</v>
      </c>
      <c r="AP141" s="83" t="s">
        <v>1889</v>
      </c>
      <c r="AQ141" s="78" t="b">
        <v>0</v>
      </c>
      <c r="AR141" s="78" t="b">
        <v>0</v>
      </c>
      <c r="AS141" s="78" t="b">
        <v>1</v>
      </c>
      <c r="AT141" s="78"/>
      <c r="AU141" s="78">
        <v>104</v>
      </c>
      <c r="AV141" s="83" t="s">
        <v>1910</v>
      </c>
      <c r="AW141" s="78" t="b">
        <v>0</v>
      </c>
      <c r="AX141" s="78" t="s">
        <v>2028</v>
      </c>
      <c r="AY141" s="83" t="s">
        <v>2167</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366</v>
      </c>
      <c r="C142" s="65"/>
      <c r="D142" s="65" t="s">
        <v>64</v>
      </c>
      <c r="E142" s="66">
        <v>255.54852844555194</v>
      </c>
      <c r="F142" s="68">
        <v>99.58351723102642</v>
      </c>
      <c r="G142" s="100" t="s">
        <v>2023</v>
      </c>
      <c r="H142" s="65"/>
      <c r="I142" s="69" t="s">
        <v>366</v>
      </c>
      <c r="J142" s="70"/>
      <c r="K142" s="70"/>
      <c r="L142" s="69" t="s">
        <v>2325</v>
      </c>
      <c r="M142" s="73">
        <v>139.79982413992946</v>
      </c>
      <c r="N142" s="74">
        <v>7211.4619140625</v>
      </c>
      <c r="O142" s="74">
        <v>9601.828125</v>
      </c>
      <c r="P142" s="75"/>
      <c r="Q142" s="76"/>
      <c r="R142" s="76"/>
      <c r="S142" s="86"/>
      <c r="T142" s="48">
        <v>3</v>
      </c>
      <c r="U142" s="48">
        <v>0</v>
      </c>
      <c r="V142" s="49">
        <v>23.244444</v>
      </c>
      <c r="W142" s="49">
        <v>0.005319</v>
      </c>
      <c r="X142" s="49">
        <v>0.022957</v>
      </c>
      <c r="Y142" s="49">
        <v>0.835482</v>
      </c>
      <c r="Z142" s="49">
        <v>0.3333333333333333</v>
      </c>
      <c r="AA142" s="49">
        <v>0</v>
      </c>
      <c r="AB142" s="71">
        <v>142</v>
      </c>
      <c r="AC142" s="71"/>
      <c r="AD142" s="72"/>
      <c r="AE142" s="78" t="s">
        <v>1389</v>
      </c>
      <c r="AF142" s="78">
        <v>1826</v>
      </c>
      <c r="AG142" s="78">
        <v>993789</v>
      </c>
      <c r="AH142" s="78">
        <v>50007</v>
      </c>
      <c r="AI142" s="78">
        <v>9613</v>
      </c>
      <c r="AJ142" s="78"/>
      <c r="AK142" s="78"/>
      <c r="AL142" s="78" t="s">
        <v>1652</v>
      </c>
      <c r="AM142" s="78"/>
      <c r="AN142" s="78"/>
      <c r="AO142" s="80">
        <v>39845.44359953704</v>
      </c>
      <c r="AP142" s="83" t="s">
        <v>1890</v>
      </c>
      <c r="AQ142" s="78" t="b">
        <v>0</v>
      </c>
      <c r="AR142" s="78" t="b">
        <v>0</v>
      </c>
      <c r="AS142" s="78" t="b">
        <v>1</v>
      </c>
      <c r="AT142" s="78"/>
      <c r="AU142" s="78">
        <v>6894</v>
      </c>
      <c r="AV142" s="83" t="s">
        <v>1910</v>
      </c>
      <c r="AW142" s="78" t="b">
        <v>1</v>
      </c>
      <c r="AX142" s="78" t="s">
        <v>2028</v>
      </c>
      <c r="AY142" s="83" t="s">
        <v>2168</v>
      </c>
      <c r="AZ142" s="78" t="s">
        <v>65</v>
      </c>
      <c r="BA142" s="78" t="str">
        <f>REPLACE(INDEX(GroupVertices[Group],MATCH(Vertices[[#This Row],[Vertex]],GroupVertices[Vertex],0)),1,1,"")</f>
        <v>4</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367</v>
      </c>
      <c r="C143" s="65"/>
      <c r="D143" s="65" t="s">
        <v>64</v>
      </c>
      <c r="E143" s="66">
        <v>197.52889116946014</v>
      </c>
      <c r="F143" s="68">
        <v>99.84182358377309</v>
      </c>
      <c r="G143" s="100" t="s">
        <v>2024</v>
      </c>
      <c r="H143" s="65"/>
      <c r="I143" s="69" t="s">
        <v>367</v>
      </c>
      <c r="J143" s="70"/>
      <c r="K143" s="70"/>
      <c r="L143" s="69" t="s">
        <v>2326</v>
      </c>
      <c r="M143" s="73">
        <v>53.71492698121901</v>
      </c>
      <c r="N143" s="74">
        <v>6686.88623046875</v>
      </c>
      <c r="O143" s="74">
        <v>9351.935546875</v>
      </c>
      <c r="P143" s="75"/>
      <c r="Q143" s="76"/>
      <c r="R143" s="76"/>
      <c r="S143" s="86"/>
      <c r="T143" s="48">
        <v>3</v>
      </c>
      <c r="U143" s="48">
        <v>0</v>
      </c>
      <c r="V143" s="49">
        <v>23.244444</v>
      </c>
      <c r="W143" s="49">
        <v>0.005319</v>
      </c>
      <c r="X143" s="49">
        <v>0.022957</v>
      </c>
      <c r="Y143" s="49">
        <v>0.835482</v>
      </c>
      <c r="Z143" s="49">
        <v>0.3333333333333333</v>
      </c>
      <c r="AA143" s="49">
        <v>0</v>
      </c>
      <c r="AB143" s="71">
        <v>143</v>
      </c>
      <c r="AC143" s="71"/>
      <c r="AD143" s="72"/>
      <c r="AE143" s="78" t="s">
        <v>1390</v>
      </c>
      <c r="AF143" s="78">
        <v>800</v>
      </c>
      <c r="AG143" s="78">
        <v>377434</v>
      </c>
      <c r="AH143" s="78">
        <v>11244</v>
      </c>
      <c r="AI143" s="78">
        <v>1843</v>
      </c>
      <c r="AJ143" s="78"/>
      <c r="AK143" s="78" t="s">
        <v>1545</v>
      </c>
      <c r="AL143" s="78" t="s">
        <v>1653</v>
      </c>
      <c r="AM143" s="83" t="s">
        <v>1743</v>
      </c>
      <c r="AN143" s="78"/>
      <c r="AO143" s="80">
        <v>40385.669444444444</v>
      </c>
      <c r="AP143" s="83" t="s">
        <v>1891</v>
      </c>
      <c r="AQ143" s="78" t="b">
        <v>0</v>
      </c>
      <c r="AR143" s="78" t="b">
        <v>0</v>
      </c>
      <c r="AS143" s="78" t="b">
        <v>1</v>
      </c>
      <c r="AT143" s="78"/>
      <c r="AU143" s="78">
        <v>1057</v>
      </c>
      <c r="AV143" s="83" t="s">
        <v>1910</v>
      </c>
      <c r="AW143" s="78" t="b">
        <v>1</v>
      </c>
      <c r="AX143" s="78" t="s">
        <v>2028</v>
      </c>
      <c r="AY143" s="83" t="s">
        <v>2169</v>
      </c>
      <c r="AZ143" s="78" t="s">
        <v>65</v>
      </c>
      <c r="BA143" s="78" t="str">
        <f>REPLACE(INDEX(GroupVertices[Group],MATCH(Vertices[[#This Row],[Vertex]],GroupVertices[Vertex],0)),1,1,"")</f>
        <v>4</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368</v>
      </c>
      <c r="C144" s="65"/>
      <c r="D144" s="65" t="s">
        <v>64</v>
      </c>
      <c r="E144" s="66">
        <v>249.19113015547862</v>
      </c>
      <c r="F144" s="68">
        <v>99.61182068899966</v>
      </c>
      <c r="G144" s="100" t="s">
        <v>2025</v>
      </c>
      <c r="H144" s="65"/>
      <c r="I144" s="69" t="s">
        <v>368</v>
      </c>
      <c r="J144" s="70"/>
      <c r="K144" s="70"/>
      <c r="L144" s="69" t="s">
        <v>2327</v>
      </c>
      <c r="M144" s="73">
        <v>130.36722504604577</v>
      </c>
      <c r="N144" s="74">
        <v>7656.83154296875</v>
      </c>
      <c r="O144" s="74">
        <v>8769.37890625</v>
      </c>
      <c r="P144" s="75"/>
      <c r="Q144" s="76"/>
      <c r="R144" s="76"/>
      <c r="S144" s="86"/>
      <c r="T144" s="48">
        <v>3</v>
      </c>
      <c r="U144" s="48">
        <v>0</v>
      </c>
      <c r="V144" s="49">
        <v>23.244444</v>
      </c>
      <c r="W144" s="49">
        <v>0.005319</v>
      </c>
      <c r="X144" s="49">
        <v>0.022957</v>
      </c>
      <c r="Y144" s="49">
        <v>0.835482</v>
      </c>
      <c r="Z144" s="49">
        <v>0.3333333333333333</v>
      </c>
      <c r="AA144" s="49">
        <v>0</v>
      </c>
      <c r="AB144" s="71">
        <v>144</v>
      </c>
      <c r="AC144" s="71"/>
      <c r="AD144" s="72"/>
      <c r="AE144" s="78" t="s">
        <v>1391</v>
      </c>
      <c r="AF144" s="78">
        <v>681</v>
      </c>
      <c r="AG144" s="78">
        <v>926253</v>
      </c>
      <c r="AH144" s="78">
        <v>16565</v>
      </c>
      <c r="AI144" s="78">
        <v>634</v>
      </c>
      <c r="AJ144" s="78"/>
      <c r="AK144" s="78" t="s">
        <v>1546</v>
      </c>
      <c r="AL144" s="78" t="s">
        <v>1654</v>
      </c>
      <c r="AM144" s="83" t="s">
        <v>1744</v>
      </c>
      <c r="AN144" s="78"/>
      <c r="AO144" s="80">
        <v>41494.73159722222</v>
      </c>
      <c r="AP144" s="83" t="s">
        <v>1892</v>
      </c>
      <c r="AQ144" s="78" t="b">
        <v>0</v>
      </c>
      <c r="AR144" s="78" t="b">
        <v>0</v>
      </c>
      <c r="AS144" s="78" t="b">
        <v>1</v>
      </c>
      <c r="AT144" s="78"/>
      <c r="AU144" s="78">
        <v>1040</v>
      </c>
      <c r="AV144" s="83" t="s">
        <v>1910</v>
      </c>
      <c r="AW144" s="78" t="b">
        <v>1</v>
      </c>
      <c r="AX144" s="78" t="s">
        <v>2028</v>
      </c>
      <c r="AY144" s="83" t="s">
        <v>2170</v>
      </c>
      <c r="AZ144" s="78" t="s">
        <v>65</v>
      </c>
      <c r="BA144" s="78" t="str">
        <f>REPLACE(INDEX(GroupVertices[Group],MATCH(Vertices[[#This Row],[Vertex]],GroupVertices[Vertex],0)),1,1,"")</f>
        <v>4</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314</v>
      </c>
      <c r="C145" s="65"/>
      <c r="D145" s="65" t="s">
        <v>64</v>
      </c>
      <c r="E145" s="66">
        <v>162.41192808157666</v>
      </c>
      <c r="F145" s="68">
        <v>99.99816607539547</v>
      </c>
      <c r="G145" s="100" t="s">
        <v>726</v>
      </c>
      <c r="H145" s="65"/>
      <c r="I145" s="69" t="s">
        <v>314</v>
      </c>
      <c r="J145" s="70"/>
      <c r="K145" s="70"/>
      <c r="L145" s="69" t="s">
        <v>2328</v>
      </c>
      <c r="M145" s="73">
        <v>1.6111859398666626</v>
      </c>
      <c r="N145" s="74">
        <v>6043.63525390625</v>
      </c>
      <c r="O145" s="74">
        <v>654.813720703125</v>
      </c>
      <c r="P145" s="75"/>
      <c r="Q145" s="76"/>
      <c r="R145" s="76"/>
      <c r="S145" s="86"/>
      <c r="T145" s="48">
        <v>1</v>
      </c>
      <c r="U145" s="48">
        <v>7</v>
      </c>
      <c r="V145" s="49">
        <v>19.733333</v>
      </c>
      <c r="W145" s="49">
        <v>0.004219</v>
      </c>
      <c r="X145" s="49">
        <v>0.047731</v>
      </c>
      <c r="Y145" s="49">
        <v>1.470499</v>
      </c>
      <c r="Z145" s="49">
        <v>0.16666666666666666</v>
      </c>
      <c r="AA145" s="49">
        <v>0</v>
      </c>
      <c r="AB145" s="71">
        <v>145</v>
      </c>
      <c r="AC145" s="71"/>
      <c r="AD145" s="72"/>
      <c r="AE145" s="78" t="s">
        <v>1392</v>
      </c>
      <c r="AF145" s="78">
        <v>925</v>
      </c>
      <c r="AG145" s="78">
        <v>4379</v>
      </c>
      <c r="AH145" s="78">
        <v>13496</v>
      </c>
      <c r="AI145" s="78">
        <v>11182</v>
      </c>
      <c r="AJ145" s="78"/>
      <c r="AK145" s="78" t="s">
        <v>1547</v>
      </c>
      <c r="AL145" s="78" t="s">
        <v>1655</v>
      </c>
      <c r="AM145" s="78"/>
      <c r="AN145" s="78"/>
      <c r="AO145" s="80">
        <v>40759.84305555555</v>
      </c>
      <c r="AP145" s="83" t="s">
        <v>1893</v>
      </c>
      <c r="AQ145" s="78" t="b">
        <v>0</v>
      </c>
      <c r="AR145" s="78" t="b">
        <v>0</v>
      </c>
      <c r="AS145" s="78" t="b">
        <v>1</v>
      </c>
      <c r="AT145" s="78" t="s">
        <v>1149</v>
      </c>
      <c r="AU145" s="78">
        <v>44</v>
      </c>
      <c r="AV145" s="83" t="s">
        <v>1910</v>
      </c>
      <c r="AW145" s="78" t="b">
        <v>0</v>
      </c>
      <c r="AX145" s="78" t="s">
        <v>2028</v>
      </c>
      <c r="AY145" s="83" t="s">
        <v>2171</v>
      </c>
      <c r="AZ145" s="78" t="s">
        <v>66</v>
      </c>
      <c r="BA145" s="78" t="str">
        <f>REPLACE(INDEX(GroupVertices[Group],MATCH(Vertices[[#This Row],[Vertex]],GroupVertices[Vertex],0)),1,1,"")</f>
        <v>7</v>
      </c>
      <c r="BB145" s="48"/>
      <c r="BC145" s="48"/>
      <c r="BD145" s="48"/>
      <c r="BE145" s="48"/>
      <c r="BF145" s="48" t="s">
        <v>575</v>
      </c>
      <c r="BG145" s="48" t="s">
        <v>560</v>
      </c>
      <c r="BH145" s="121" t="s">
        <v>2846</v>
      </c>
      <c r="BI145" s="121" t="s">
        <v>2872</v>
      </c>
      <c r="BJ145" s="121" t="s">
        <v>2965</v>
      </c>
      <c r="BK145" s="121" t="s">
        <v>2965</v>
      </c>
      <c r="BL145" s="121">
        <v>3</v>
      </c>
      <c r="BM145" s="124">
        <v>6.521739130434782</v>
      </c>
      <c r="BN145" s="121">
        <v>0</v>
      </c>
      <c r="BO145" s="124">
        <v>0</v>
      </c>
      <c r="BP145" s="121">
        <v>0</v>
      </c>
      <c r="BQ145" s="124">
        <v>0</v>
      </c>
      <c r="BR145" s="121">
        <v>43</v>
      </c>
      <c r="BS145" s="124">
        <v>93.47826086956522</v>
      </c>
      <c r="BT145" s="121">
        <v>46</v>
      </c>
      <c r="BU145" s="2"/>
      <c r="BV145" s="3"/>
      <c r="BW145" s="3"/>
      <c r="BX145" s="3"/>
      <c r="BY145" s="3"/>
    </row>
    <row r="146" spans="1:77" ht="41.45" customHeight="1">
      <c r="A146" s="64" t="s">
        <v>315</v>
      </c>
      <c r="C146" s="65"/>
      <c r="D146" s="65" t="s">
        <v>64</v>
      </c>
      <c r="E146" s="66">
        <v>162.14327114720285</v>
      </c>
      <c r="F146" s="68">
        <v>99.99936214962338</v>
      </c>
      <c r="G146" s="100" t="s">
        <v>727</v>
      </c>
      <c r="H146" s="65"/>
      <c r="I146" s="69" t="s">
        <v>315</v>
      </c>
      <c r="J146" s="70"/>
      <c r="K146" s="70"/>
      <c r="L146" s="69" t="s">
        <v>2329</v>
      </c>
      <c r="M146" s="73">
        <v>1.2125742688475916</v>
      </c>
      <c r="N146" s="74">
        <v>7239.779296875</v>
      </c>
      <c r="O146" s="74">
        <v>7742.7587890625</v>
      </c>
      <c r="P146" s="75"/>
      <c r="Q146" s="76"/>
      <c r="R146" s="76"/>
      <c r="S146" s="86"/>
      <c r="T146" s="48">
        <v>0</v>
      </c>
      <c r="U146" s="48">
        <v>1</v>
      </c>
      <c r="V146" s="49">
        <v>0</v>
      </c>
      <c r="W146" s="49">
        <v>0.004184</v>
      </c>
      <c r="X146" s="49">
        <v>0.007165</v>
      </c>
      <c r="Y146" s="49">
        <v>0.389843</v>
      </c>
      <c r="Z146" s="49">
        <v>0</v>
      </c>
      <c r="AA146" s="49">
        <v>0</v>
      </c>
      <c r="AB146" s="71">
        <v>146</v>
      </c>
      <c r="AC146" s="71"/>
      <c r="AD146" s="72"/>
      <c r="AE146" s="78" t="s">
        <v>1393</v>
      </c>
      <c r="AF146" s="78">
        <v>942</v>
      </c>
      <c r="AG146" s="78">
        <v>1525</v>
      </c>
      <c r="AH146" s="78">
        <v>60175</v>
      </c>
      <c r="AI146" s="78">
        <v>73114</v>
      </c>
      <c r="AJ146" s="78"/>
      <c r="AK146" s="78" t="s">
        <v>1548</v>
      </c>
      <c r="AL146" s="78" t="s">
        <v>1656</v>
      </c>
      <c r="AM146" s="83" t="s">
        <v>1745</v>
      </c>
      <c r="AN146" s="78"/>
      <c r="AO146" s="80">
        <v>40097.69939814815</v>
      </c>
      <c r="AP146" s="83" t="s">
        <v>1894</v>
      </c>
      <c r="AQ146" s="78" t="b">
        <v>0</v>
      </c>
      <c r="AR146" s="78" t="b">
        <v>0</v>
      </c>
      <c r="AS146" s="78" t="b">
        <v>1</v>
      </c>
      <c r="AT146" s="78" t="s">
        <v>1149</v>
      </c>
      <c r="AU146" s="78">
        <v>483</v>
      </c>
      <c r="AV146" s="83" t="s">
        <v>1916</v>
      </c>
      <c r="AW146" s="78" t="b">
        <v>0</v>
      </c>
      <c r="AX146" s="78" t="s">
        <v>2028</v>
      </c>
      <c r="AY146" s="83" t="s">
        <v>2172</v>
      </c>
      <c r="AZ146" s="78" t="s">
        <v>66</v>
      </c>
      <c r="BA146" s="78" t="str">
        <f>REPLACE(INDEX(GroupVertices[Group],MATCH(Vertices[[#This Row],[Vertex]],GroupVertices[Vertex],0)),1,1,"")</f>
        <v>4</v>
      </c>
      <c r="BB146" s="48"/>
      <c r="BC146" s="48"/>
      <c r="BD146" s="48"/>
      <c r="BE146" s="48"/>
      <c r="BF146" s="48" t="s">
        <v>559</v>
      </c>
      <c r="BG146" s="48" t="s">
        <v>559</v>
      </c>
      <c r="BH146" s="121" t="s">
        <v>2838</v>
      </c>
      <c r="BI146" s="121" t="s">
        <v>2838</v>
      </c>
      <c r="BJ146" s="121" t="s">
        <v>2960</v>
      </c>
      <c r="BK146" s="121" t="s">
        <v>2960</v>
      </c>
      <c r="BL146" s="121">
        <v>0</v>
      </c>
      <c r="BM146" s="124">
        <v>0</v>
      </c>
      <c r="BN146" s="121">
        <v>0</v>
      </c>
      <c r="BO146" s="124">
        <v>0</v>
      </c>
      <c r="BP146" s="121">
        <v>0</v>
      </c>
      <c r="BQ146" s="124">
        <v>0</v>
      </c>
      <c r="BR146" s="121">
        <v>23</v>
      </c>
      <c r="BS146" s="124">
        <v>100</v>
      </c>
      <c r="BT146" s="121">
        <v>23</v>
      </c>
      <c r="BU146" s="2"/>
      <c r="BV146" s="3"/>
      <c r="BW146" s="3"/>
      <c r="BX146" s="3"/>
      <c r="BY146" s="3"/>
    </row>
    <row r="147" spans="1:77" ht="41.45" customHeight="1">
      <c r="A147" s="64" t="s">
        <v>316</v>
      </c>
      <c r="C147" s="65"/>
      <c r="D147" s="65" t="s">
        <v>64</v>
      </c>
      <c r="E147" s="66">
        <v>162.4432745283694</v>
      </c>
      <c r="F147" s="68">
        <v>99.99802651943266</v>
      </c>
      <c r="G147" s="100" t="s">
        <v>728</v>
      </c>
      <c r="H147" s="65"/>
      <c r="I147" s="69" t="s">
        <v>316</v>
      </c>
      <c r="J147" s="70"/>
      <c r="K147" s="70"/>
      <c r="L147" s="69" t="s">
        <v>2330</v>
      </c>
      <c r="M147" s="73">
        <v>1.6576952904095328</v>
      </c>
      <c r="N147" s="74">
        <v>6559.1962890625</v>
      </c>
      <c r="O147" s="74">
        <v>7350.8115234375</v>
      </c>
      <c r="P147" s="75"/>
      <c r="Q147" s="76"/>
      <c r="R147" s="76"/>
      <c r="S147" s="86"/>
      <c r="T147" s="48">
        <v>2</v>
      </c>
      <c r="U147" s="48">
        <v>3</v>
      </c>
      <c r="V147" s="49">
        <v>38.166667</v>
      </c>
      <c r="W147" s="49">
        <v>0.004348</v>
      </c>
      <c r="X147" s="49">
        <v>0.010671</v>
      </c>
      <c r="Y147" s="49">
        <v>1.190682</v>
      </c>
      <c r="Z147" s="49">
        <v>0.16666666666666666</v>
      </c>
      <c r="AA147" s="49">
        <v>0</v>
      </c>
      <c r="AB147" s="71">
        <v>147</v>
      </c>
      <c r="AC147" s="71"/>
      <c r="AD147" s="72"/>
      <c r="AE147" s="78" t="s">
        <v>1394</v>
      </c>
      <c r="AF147" s="78">
        <v>3587</v>
      </c>
      <c r="AG147" s="78">
        <v>4712</v>
      </c>
      <c r="AH147" s="78">
        <v>61169</v>
      </c>
      <c r="AI147" s="78">
        <v>13958</v>
      </c>
      <c r="AJ147" s="78"/>
      <c r="AK147" s="78" t="s">
        <v>1549</v>
      </c>
      <c r="AL147" s="78" t="s">
        <v>1657</v>
      </c>
      <c r="AM147" s="83" t="s">
        <v>1746</v>
      </c>
      <c r="AN147" s="78"/>
      <c r="AO147" s="80">
        <v>39638.68262731482</v>
      </c>
      <c r="AP147" s="83" t="s">
        <v>1895</v>
      </c>
      <c r="AQ147" s="78" t="b">
        <v>0</v>
      </c>
      <c r="AR147" s="78" t="b">
        <v>0</v>
      </c>
      <c r="AS147" s="78" t="b">
        <v>1</v>
      </c>
      <c r="AT147" s="78" t="s">
        <v>1149</v>
      </c>
      <c r="AU147" s="78">
        <v>252</v>
      </c>
      <c r="AV147" s="83" t="s">
        <v>1910</v>
      </c>
      <c r="AW147" s="78" t="b">
        <v>1</v>
      </c>
      <c r="AX147" s="78" t="s">
        <v>2028</v>
      </c>
      <c r="AY147" s="83" t="s">
        <v>2173</v>
      </c>
      <c r="AZ147" s="78" t="s">
        <v>66</v>
      </c>
      <c r="BA147" s="78" t="str">
        <f>REPLACE(INDEX(GroupVertices[Group],MATCH(Vertices[[#This Row],[Vertex]],GroupVertices[Vertex],0)),1,1,"")</f>
        <v>4</v>
      </c>
      <c r="BB147" s="48"/>
      <c r="BC147" s="48"/>
      <c r="BD147" s="48"/>
      <c r="BE147" s="48"/>
      <c r="BF147" s="48" t="s">
        <v>575</v>
      </c>
      <c r="BG147" s="48" t="s">
        <v>560</v>
      </c>
      <c r="BH147" s="121" t="s">
        <v>2847</v>
      </c>
      <c r="BI147" s="121" t="s">
        <v>2873</v>
      </c>
      <c r="BJ147" s="121" t="s">
        <v>2960</v>
      </c>
      <c r="BK147" s="121" t="s">
        <v>2960</v>
      </c>
      <c r="BL147" s="121">
        <v>7</v>
      </c>
      <c r="BM147" s="124">
        <v>4.046242774566474</v>
      </c>
      <c r="BN147" s="121">
        <v>0</v>
      </c>
      <c r="BO147" s="124">
        <v>0</v>
      </c>
      <c r="BP147" s="121">
        <v>0</v>
      </c>
      <c r="BQ147" s="124">
        <v>0</v>
      </c>
      <c r="BR147" s="121">
        <v>166</v>
      </c>
      <c r="BS147" s="124">
        <v>95.95375722543352</v>
      </c>
      <c r="BT147" s="121">
        <v>173</v>
      </c>
      <c r="BU147" s="2"/>
      <c r="BV147" s="3"/>
      <c r="BW147" s="3"/>
      <c r="BX147" s="3"/>
      <c r="BY147" s="3"/>
    </row>
    <row r="148" spans="1:77" ht="41.45" customHeight="1">
      <c r="A148" s="64" t="s">
        <v>317</v>
      </c>
      <c r="C148" s="65"/>
      <c r="D148" s="65" t="s">
        <v>64</v>
      </c>
      <c r="E148" s="66">
        <v>162.0486670059815</v>
      </c>
      <c r="F148" s="68">
        <v>99.9997833320337</v>
      </c>
      <c r="G148" s="100" t="s">
        <v>729</v>
      </c>
      <c r="H148" s="65"/>
      <c r="I148" s="69" t="s">
        <v>317</v>
      </c>
      <c r="J148" s="70"/>
      <c r="K148" s="70"/>
      <c r="L148" s="69" t="s">
        <v>2331</v>
      </c>
      <c r="M148" s="73">
        <v>1.072208210902894</v>
      </c>
      <c r="N148" s="74">
        <v>6244.80419921875</v>
      </c>
      <c r="O148" s="74">
        <v>7701.5439453125</v>
      </c>
      <c r="P148" s="75"/>
      <c r="Q148" s="76"/>
      <c r="R148" s="76"/>
      <c r="S148" s="86"/>
      <c r="T148" s="48">
        <v>0</v>
      </c>
      <c r="U148" s="48">
        <v>2</v>
      </c>
      <c r="V148" s="49">
        <v>0</v>
      </c>
      <c r="W148" s="49">
        <v>0.004219</v>
      </c>
      <c r="X148" s="49">
        <v>0.008694</v>
      </c>
      <c r="Y148" s="49">
        <v>0.642863</v>
      </c>
      <c r="Z148" s="49">
        <v>0.5</v>
      </c>
      <c r="AA148" s="49">
        <v>0</v>
      </c>
      <c r="AB148" s="71">
        <v>148</v>
      </c>
      <c r="AC148" s="71"/>
      <c r="AD148" s="72"/>
      <c r="AE148" s="78" t="s">
        <v>1395</v>
      </c>
      <c r="AF148" s="78">
        <v>2695</v>
      </c>
      <c r="AG148" s="78">
        <v>520</v>
      </c>
      <c r="AH148" s="78">
        <v>978</v>
      </c>
      <c r="AI148" s="78">
        <v>5148</v>
      </c>
      <c r="AJ148" s="78"/>
      <c r="AK148" s="78" t="s">
        <v>1550</v>
      </c>
      <c r="AL148" s="78" t="s">
        <v>1603</v>
      </c>
      <c r="AM148" s="83" t="s">
        <v>1747</v>
      </c>
      <c r="AN148" s="78"/>
      <c r="AO148" s="80">
        <v>40912.89780092592</v>
      </c>
      <c r="AP148" s="83" t="s">
        <v>1896</v>
      </c>
      <c r="AQ148" s="78" t="b">
        <v>0</v>
      </c>
      <c r="AR148" s="78" t="b">
        <v>0</v>
      </c>
      <c r="AS148" s="78" t="b">
        <v>1</v>
      </c>
      <c r="AT148" s="78" t="s">
        <v>1149</v>
      </c>
      <c r="AU148" s="78">
        <v>17</v>
      </c>
      <c r="AV148" s="83" t="s">
        <v>1910</v>
      </c>
      <c r="AW148" s="78" t="b">
        <v>0</v>
      </c>
      <c r="AX148" s="78" t="s">
        <v>2028</v>
      </c>
      <c r="AY148" s="83" t="s">
        <v>2174</v>
      </c>
      <c r="AZ148" s="78" t="s">
        <v>66</v>
      </c>
      <c r="BA148" s="78" t="str">
        <f>REPLACE(INDEX(GroupVertices[Group],MATCH(Vertices[[#This Row],[Vertex]],GroupVertices[Vertex],0)),1,1,"")</f>
        <v>4</v>
      </c>
      <c r="BB148" s="48"/>
      <c r="BC148" s="48"/>
      <c r="BD148" s="48"/>
      <c r="BE148" s="48"/>
      <c r="BF148" s="48" t="s">
        <v>559</v>
      </c>
      <c r="BG148" s="48" t="s">
        <v>559</v>
      </c>
      <c r="BH148" s="121" t="s">
        <v>2848</v>
      </c>
      <c r="BI148" s="121" t="s">
        <v>2848</v>
      </c>
      <c r="BJ148" s="121" t="s">
        <v>2960</v>
      </c>
      <c r="BK148" s="121" t="s">
        <v>2960</v>
      </c>
      <c r="BL148" s="121">
        <v>2</v>
      </c>
      <c r="BM148" s="124">
        <v>4.444444444444445</v>
      </c>
      <c r="BN148" s="121">
        <v>0</v>
      </c>
      <c r="BO148" s="124">
        <v>0</v>
      </c>
      <c r="BP148" s="121">
        <v>0</v>
      </c>
      <c r="BQ148" s="124">
        <v>0</v>
      </c>
      <c r="BR148" s="121">
        <v>43</v>
      </c>
      <c r="BS148" s="124">
        <v>95.55555555555556</v>
      </c>
      <c r="BT148" s="121">
        <v>45</v>
      </c>
      <c r="BU148" s="2"/>
      <c r="BV148" s="3"/>
      <c r="BW148" s="3"/>
      <c r="BX148" s="3"/>
      <c r="BY148" s="3"/>
    </row>
    <row r="149" spans="1:77" ht="41.45" customHeight="1">
      <c r="A149" s="64" t="s">
        <v>318</v>
      </c>
      <c r="C149" s="65"/>
      <c r="D149" s="65" t="s">
        <v>64</v>
      </c>
      <c r="E149" s="66">
        <v>162.0410421945995</v>
      </c>
      <c r="F149" s="68">
        <v>99.99981727807871</v>
      </c>
      <c r="G149" s="100" t="s">
        <v>730</v>
      </c>
      <c r="H149" s="65"/>
      <c r="I149" s="69" t="s">
        <v>318</v>
      </c>
      <c r="J149" s="70"/>
      <c r="K149" s="70"/>
      <c r="L149" s="69" t="s">
        <v>2332</v>
      </c>
      <c r="M149" s="73">
        <v>1.0608951256357095</v>
      </c>
      <c r="N149" s="74">
        <v>5750.85107421875</v>
      </c>
      <c r="O149" s="74">
        <v>9167.818359375</v>
      </c>
      <c r="P149" s="75"/>
      <c r="Q149" s="76"/>
      <c r="R149" s="76"/>
      <c r="S149" s="86"/>
      <c r="T149" s="48">
        <v>0</v>
      </c>
      <c r="U149" s="48">
        <v>1</v>
      </c>
      <c r="V149" s="49">
        <v>0</v>
      </c>
      <c r="W149" s="49">
        <v>0.004184</v>
      </c>
      <c r="X149" s="49">
        <v>0.007165</v>
      </c>
      <c r="Y149" s="49">
        <v>0.389843</v>
      </c>
      <c r="Z149" s="49">
        <v>0</v>
      </c>
      <c r="AA149" s="49">
        <v>0</v>
      </c>
      <c r="AB149" s="71">
        <v>149</v>
      </c>
      <c r="AC149" s="71"/>
      <c r="AD149" s="72"/>
      <c r="AE149" s="78" t="s">
        <v>1396</v>
      </c>
      <c r="AF149" s="78">
        <v>314</v>
      </c>
      <c r="AG149" s="78">
        <v>439</v>
      </c>
      <c r="AH149" s="78">
        <v>312</v>
      </c>
      <c r="AI149" s="78">
        <v>1796</v>
      </c>
      <c r="AJ149" s="78"/>
      <c r="AK149" s="78" t="s">
        <v>1551</v>
      </c>
      <c r="AL149" s="78" t="s">
        <v>1658</v>
      </c>
      <c r="AM149" s="83" t="s">
        <v>1748</v>
      </c>
      <c r="AN149" s="78"/>
      <c r="AO149" s="80">
        <v>43381.845613425925</v>
      </c>
      <c r="AP149" s="83" t="s">
        <v>1897</v>
      </c>
      <c r="AQ149" s="78" t="b">
        <v>1</v>
      </c>
      <c r="AR149" s="78" t="b">
        <v>0</v>
      </c>
      <c r="AS149" s="78" t="b">
        <v>0</v>
      </c>
      <c r="AT149" s="78" t="s">
        <v>1149</v>
      </c>
      <c r="AU149" s="78">
        <v>1</v>
      </c>
      <c r="AV149" s="78"/>
      <c r="AW149" s="78" t="b">
        <v>0</v>
      </c>
      <c r="AX149" s="78" t="s">
        <v>2028</v>
      </c>
      <c r="AY149" s="83" t="s">
        <v>2175</v>
      </c>
      <c r="AZ149" s="78" t="s">
        <v>66</v>
      </c>
      <c r="BA149" s="78" t="str">
        <f>REPLACE(INDEX(GroupVertices[Group],MATCH(Vertices[[#This Row],[Vertex]],GroupVertices[Vertex],0)),1,1,"")</f>
        <v>4</v>
      </c>
      <c r="BB149" s="48"/>
      <c r="BC149" s="48"/>
      <c r="BD149" s="48"/>
      <c r="BE149" s="48"/>
      <c r="BF149" s="48" t="s">
        <v>559</v>
      </c>
      <c r="BG149" s="48" t="s">
        <v>559</v>
      </c>
      <c r="BH149" s="121" t="s">
        <v>2838</v>
      </c>
      <c r="BI149" s="121" t="s">
        <v>2838</v>
      </c>
      <c r="BJ149" s="121" t="s">
        <v>2960</v>
      </c>
      <c r="BK149" s="121" t="s">
        <v>2960</v>
      </c>
      <c r="BL149" s="121">
        <v>0</v>
      </c>
      <c r="BM149" s="124">
        <v>0</v>
      </c>
      <c r="BN149" s="121">
        <v>0</v>
      </c>
      <c r="BO149" s="124">
        <v>0</v>
      </c>
      <c r="BP149" s="121">
        <v>0</v>
      </c>
      <c r="BQ149" s="124">
        <v>0</v>
      </c>
      <c r="BR149" s="121">
        <v>23</v>
      </c>
      <c r="BS149" s="124">
        <v>100</v>
      </c>
      <c r="BT149" s="121">
        <v>23</v>
      </c>
      <c r="BU149" s="2"/>
      <c r="BV149" s="3"/>
      <c r="BW149" s="3"/>
      <c r="BX149" s="3"/>
      <c r="BY149" s="3"/>
    </row>
    <row r="150" spans="1:77" ht="41.45" customHeight="1">
      <c r="A150" s="64" t="s">
        <v>319</v>
      </c>
      <c r="C150" s="65"/>
      <c r="D150" s="65" t="s">
        <v>64</v>
      </c>
      <c r="E150" s="66">
        <v>162.14722475310464</v>
      </c>
      <c r="F150" s="68">
        <v>99.99934454797041</v>
      </c>
      <c r="G150" s="100" t="s">
        <v>731</v>
      </c>
      <c r="H150" s="65"/>
      <c r="I150" s="69" t="s">
        <v>319</v>
      </c>
      <c r="J150" s="70"/>
      <c r="K150" s="70"/>
      <c r="L150" s="69" t="s">
        <v>2333</v>
      </c>
      <c r="M150" s="73">
        <v>1.2184403130602057</v>
      </c>
      <c r="N150" s="74">
        <v>7260.27685546875</v>
      </c>
      <c r="O150" s="74">
        <v>9112.4951171875</v>
      </c>
      <c r="P150" s="75"/>
      <c r="Q150" s="76"/>
      <c r="R150" s="76"/>
      <c r="S150" s="86"/>
      <c r="T150" s="48">
        <v>0</v>
      </c>
      <c r="U150" s="48">
        <v>4</v>
      </c>
      <c r="V150" s="49">
        <v>2</v>
      </c>
      <c r="W150" s="49">
        <v>0.004237</v>
      </c>
      <c r="X150" s="49">
        <v>0.017034</v>
      </c>
      <c r="Y150" s="49">
        <v>1.100002</v>
      </c>
      <c r="Z150" s="49">
        <v>0.25</v>
      </c>
      <c r="AA150" s="49">
        <v>0</v>
      </c>
      <c r="AB150" s="71">
        <v>150</v>
      </c>
      <c r="AC150" s="71"/>
      <c r="AD150" s="72"/>
      <c r="AE150" s="78" t="s">
        <v>1397</v>
      </c>
      <c r="AF150" s="78">
        <v>1512</v>
      </c>
      <c r="AG150" s="78">
        <v>1567</v>
      </c>
      <c r="AH150" s="78">
        <v>7696</v>
      </c>
      <c r="AI150" s="78">
        <v>8512</v>
      </c>
      <c r="AJ150" s="78"/>
      <c r="AK150" s="78" t="s">
        <v>1552</v>
      </c>
      <c r="AL150" s="78" t="s">
        <v>1604</v>
      </c>
      <c r="AM150" s="78"/>
      <c r="AN150" s="78"/>
      <c r="AO150" s="80">
        <v>39972.76534722222</v>
      </c>
      <c r="AP150" s="83" t="s">
        <v>1898</v>
      </c>
      <c r="AQ150" s="78" t="b">
        <v>0</v>
      </c>
      <c r="AR150" s="78" t="b">
        <v>0</v>
      </c>
      <c r="AS150" s="78" t="b">
        <v>1</v>
      </c>
      <c r="AT150" s="78" t="s">
        <v>1149</v>
      </c>
      <c r="AU150" s="78">
        <v>28</v>
      </c>
      <c r="AV150" s="83" t="s">
        <v>1910</v>
      </c>
      <c r="AW150" s="78" t="b">
        <v>0</v>
      </c>
      <c r="AX150" s="78" t="s">
        <v>2028</v>
      </c>
      <c r="AY150" s="83" t="s">
        <v>2176</v>
      </c>
      <c r="AZ150" s="78" t="s">
        <v>66</v>
      </c>
      <c r="BA150" s="78" t="str">
        <f>REPLACE(INDEX(GroupVertices[Group],MATCH(Vertices[[#This Row],[Vertex]],GroupVertices[Vertex],0)),1,1,"")</f>
        <v>4</v>
      </c>
      <c r="BB150" s="48"/>
      <c r="BC150" s="48"/>
      <c r="BD150" s="48"/>
      <c r="BE150" s="48"/>
      <c r="BF150" s="48" t="s">
        <v>559</v>
      </c>
      <c r="BG150" s="48" t="s">
        <v>559</v>
      </c>
      <c r="BH150" s="121" t="s">
        <v>2849</v>
      </c>
      <c r="BI150" s="121" t="s">
        <v>2849</v>
      </c>
      <c r="BJ150" s="121" t="s">
        <v>2967</v>
      </c>
      <c r="BK150" s="121" t="s">
        <v>2967</v>
      </c>
      <c r="BL150" s="121">
        <v>1</v>
      </c>
      <c r="BM150" s="124">
        <v>5.555555555555555</v>
      </c>
      <c r="BN150" s="121">
        <v>0</v>
      </c>
      <c r="BO150" s="124">
        <v>0</v>
      </c>
      <c r="BP150" s="121">
        <v>0</v>
      </c>
      <c r="BQ150" s="124">
        <v>0</v>
      </c>
      <c r="BR150" s="121">
        <v>17</v>
      </c>
      <c r="BS150" s="124">
        <v>94.44444444444444</v>
      </c>
      <c r="BT150" s="121">
        <v>18</v>
      </c>
      <c r="BU150" s="2"/>
      <c r="BV150" s="3"/>
      <c r="BW150" s="3"/>
      <c r="BX150" s="3"/>
      <c r="BY150" s="3"/>
    </row>
    <row r="151" spans="1:77" ht="41.45" customHeight="1">
      <c r="A151" s="64" t="s">
        <v>320</v>
      </c>
      <c r="C151" s="65"/>
      <c r="D151" s="65" t="s">
        <v>64</v>
      </c>
      <c r="E151" s="66">
        <v>162.32607835342355</v>
      </c>
      <c r="F151" s="68">
        <v>99.99854828271708</v>
      </c>
      <c r="G151" s="100" t="s">
        <v>732</v>
      </c>
      <c r="H151" s="65"/>
      <c r="I151" s="69" t="s">
        <v>320</v>
      </c>
      <c r="J151" s="70"/>
      <c r="K151" s="70"/>
      <c r="L151" s="69" t="s">
        <v>2334</v>
      </c>
      <c r="M151" s="73">
        <v>1.4838089798213254</v>
      </c>
      <c r="N151" s="74">
        <v>8855.5146484375</v>
      </c>
      <c r="O151" s="74">
        <v>5361.49169921875</v>
      </c>
      <c r="P151" s="75"/>
      <c r="Q151" s="76"/>
      <c r="R151" s="76"/>
      <c r="S151" s="86"/>
      <c r="T151" s="48">
        <v>2</v>
      </c>
      <c r="U151" s="48">
        <v>1</v>
      </c>
      <c r="V151" s="49">
        <v>0</v>
      </c>
      <c r="W151" s="49">
        <v>0.003344</v>
      </c>
      <c r="X151" s="49">
        <v>0.001575</v>
      </c>
      <c r="Y151" s="49">
        <v>0.728023</v>
      </c>
      <c r="Z151" s="49">
        <v>0</v>
      </c>
      <c r="AA151" s="49">
        <v>0</v>
      </c>
      <c r="AB151" s="71">
        <v>151</v>
      </c>
      <c r="AC151" s="71"/>
      <c r="AD151" s="72"/>
      <c r="AE151" s="78" t="s">
        <v>1398</v>
      </c>
      <c r="AF151" s="78">
        <v>3776</v>
      </c>
      <c r="AG151" s="78">
        <v>3467</v>
      </c>
      <c r="AH151" s="78">
        <v>14450</v>
      </c>
      <c r="AI151" s="78">
        <v>10675</v>
      </c>
      <c r="AJ151" s="78"/>
      <c r="AK151" s="78" t="s">
        <v>1553</v>
      </c>
      <c r="AL151" s="78" t="s">
        <v>1659</v>
      </c>
      <c r="AM151" s="83" t="s">
        <v>1749</v>
      </c>
      <c r="AN151" s="78"/>
      <c r="AO151" s="80">
        <v>39450.569560185184</v>
      </c>
      <c r="AP151" s="83" t="s">
        <v>1899</v>
      </c>
      <c r="AQ151" s="78" t="b">
        <v>0</v>
      </c>
      <c r="AR151" s="78" t="b">
        <v>0</v>
      </c>
      <c r="AS151" s="78" t="b">
        <v>1</v>
      </c>
      <c r="AT151" s="78" t="s">
        <v>1149</v>
      </c>
      <c r="AU151" s="78">
        <v>169</v>
      </c>
      <c r="AV151" s="83" t="s">
        <v>1916</v>
      </c>
      <c r="AW151" s="78" t="b">
        <v>0</v>
      </c>
      <c r="AX151" s="78" t="s">
        <v>2028</v>
      </c>
      <c r="AY151" s="83" t="s">
        <v>2177</v>
      </c>
      <c r="AZ151" s="78" t="s">
        <v>66</v>
      </c>
      <c r="BA151" s="78" t="str">
        <f>REPLACE(INDEX(GroupVertices[Group],MATCH(Vertices[[#This Row],[Vertex]],GroupVertices[Vertex],0)),1,1,"")</f>
        <v>9</v>
      </c>
      <c r="BB151" s="48"/>
      <c r="BC151" s="48"/>
      <c r="BD151" s="48"/>
      <c r="BE151" s="48"/>
      <c r="BF151" s="48" t="s">
        <v>559</v>
      </c>
      <c r="BG151" s="48" t="s">
        <v>559</v>
      </c>
      <c r="BH151" s="121" t="s">
        <v>2850</v>
      </c>
      <c r="BI151" s="121" t="s">
        <v>2850</v>
      </c>
      <c r="BJ151" s="121" t="s">
        <v>2968</v>
      </c>
      <c r="BK151" s="121" t="s">
        <v>2968</v>
      </c>
      <c r="BL151" s="121">
        <v>0</v>
      </c>
      <c r="BM151" s="124">
        <v>0</v>
      </c>
      <c r="BN151" s="121">
        <v>0</v>
      </c>
      <c r="BO151" s="124">
        <v>0</v>
      </c>
      <c r="BP151" s="121">
        <v>0</v>
      </c>
      <c r="BQ151" s="124">
        <v>0</v>
      </c>
      <c r="BR151" s="121">
        <v>11</v>
      </c>
      <c r="BS151" s="124">
        <v>100</v>
      </c>
      <c r="BT151" s="121">
        <v>11</v>
      </c>
      <c r="BU151" s="2"/>
      <c r="BV151" s="3"/>
      <c r="BW151" s="3"/>
      <c r="BX151" s="3"/>
      <c r="BY151" s="3"/>
    </row>
    <row r="152" spans="1:77" ht="41.45" customHeight="1">
      <c r="A152" s="64" t="s">
        <v>321</v>
      </c>
      <c r="C152" s="65"/>
      <c r="D152" s="65" t="s">
        <v>64</v>
      </c>
      <c r="E152" s="66">
        <v>162.2427702290645</v>
      </c>
      <c r="F152" s="68">
        <v>99.99891917469034</v>
      </c>
      <c r="G152" s="100" t="s">
        <v>733</v>
      </c>
      <c r="H152" s="65"/>
      <c r="I152" s="69" t="s">
        <v>321</v>
      </c>
      <c r="J152" s="70"/>
      <c r="K152" s="70"/>
      <c r="L152" s="69" t="s">
        <v>2335</v>
      </c>
      <c r="M152" s="73">
        <v>1.360203048198383</v>
      </c>
      <c r="N152" s="74">
        <v>9365.7333984375</v>
      </c>
      <c r="O152" s="74">
        <v>5975.873046875</v>
      </c>
      <c r="P152" s="75"/>
      <c r="Q152" s="76"/>
      <c r="R152" s="76"/>
      <c r="S152" s="86"/>
      <c r="T152" s="48">
        <v>1</v>
      </c>
      <c r="U152" s="48">
        <v>6</v>
      </c>
      <c r="V152" s="49">
        <v>532</v>
      </c>
      <c r="W152" s="49">
        <v>0.004329</v>
      </c>
      <c r="X152" s="49">
        <v>0.009417</v>
      </c>
      <c r="Y152" s="49">
        <v>1.896094</v>
      </c>
      <c r="Z152" s="49">
        <v>0</v>
      </c>
      <c r="AA152" s="49">
        <v>0</v>
      </c>
      <c r="AB152" s="71">
        <v>152</v>
      </c>
      <c r="AC152" s="71"/>
      <c r="AD152" s="72"/>
      <c r="AE152" s="78" t="s">
        <v>1399</v>
      </c>
      <c r="AF152" s="78">
        <v>1009</v>
      </c>
      <c r="AG152" s="78">
        <v>2582</v>
      </c>
      <c r="AH152" s="78">
        <v>10439</v>
      </c>
      <c r="AI152" s="78">
        <v>7973</v>
      </c>
      <c r="AJ152" s="78"/>
      <c r="AK152" s="78" t="s">
        <v>1554</v>
      </c>
      <c r="AL152" s="78" t="s">
        <v>1660</v>
      </c>
      <c r="AM152" s="78"/>
      <c r="AN152" s="78"/>
      <c r="AO152" s="80">
        <v>40362.88414351852</v>
      </c>
      <c r="AP152" s="83" t="s">
        <v>1900</v>
      </c>
      <c r="AQ152" s="78" t="b">
        <v>0</v>
      </c>
      <c r="AR152" s="78" t="b">
        <v>0</v>
      </c>
      <c r="AS152" s="78" t="b">
        <v>1</v>
      </c>
      <c r="AT152" s="78" t="s">
        <v>1149</v>
      </c>
      <c r="AU152" s="78">
        <v>57</v>
      </c>
      <c r="AV152" s="83" t="s">
        <v>1910</v>
      </c>
      <c r="AW152" s="78" t="b">
        <v>1</v>
      </c>
      <c r="AX152" s="78" t="s">
        <v>2028</v>
      </c>
      <c r="AY152" s="83" t="s">
        <v>2178</v>
      </c>
      <c r="AZ152" s="78" t="s">
        <v>66</v>
      </c>
      <c r="BA152" s="78" t="str">
        <f>REPLACE(INDEX(GroupVertices[Group],MATCH(Vertices[[#This Row],[Vertex]],GroupVertices[Vertex],0)),1,1,"")</f>
        <v>9</v>
      </c>
      <c r="BB152" s="48"/>
      <c r="BC152" s="48"/>
      <c r="BD152" s="48"/>
      <c r="BE152" s="48"/>
      <c r="BF152" s="48" t="s">
        <v>559</v>
      </c>
      <c r="BG152" s="48" t="s">
        <v>559</v>
      </c>
      <c r="BH152" s="121" t="s">
        <v>2851</v>
      </c>
      <c r="BI152" s="121" t="s">
        <v>2874</v>
      </c>
      <c r="BJ152" s="121" t="s">
        <v>2969</v>
      </c>
      <c r="BK152" s="121" t="s">
        <v>2969</v>
      </c>
      <c r="BL152" s="121">
        <v>0</v>
      </c>
      <c r="BM152" s="124">
        <v>0</v>
      </c>
      <c r="BN152" s="121">
        <v>0</v>
      </c>
      <c r="BO152" s="124">
        <v>0</v>
      </c>
      <c r="BP152" s="121">
        <v>0</v>
      </c>
      <c r="BQ152" s="124">
        <v>0</v>
      </c>
      <c r="BR152" s="121">
        <v>36</v>
      </c>
      <c r="BS152" s="124">
        <v>100</v>
      </c>
      <c r="BT152" s="121">
        <v>36</v>
      </c>
      <c r="BU152" s="2"/>
      <c r="BV152" s="3"/>
      <c r="BW152" s="3"/>
      <c r="BX152" s="3"/>
      <c r="BY152" s="3"/>
    </row>
    <row r="153" spans="1:77" ht="41.45" customHeight="1">
      <c r="A153" s="64" t="s">
        <v>322</v>
      </c>
      <c r="C153" s="65"/>
      <c r="D153" s="65" t="s">
        <v>64</v>
      </c>
      <c r="E153" s="66">
        <v>162.14675408573538</v>
      </c>
      <c r="F153" s="68">
        <v>99.99934664340529</v>
      </c>
      <c r="G153" s="100" t="s">
        <v>734</v>
      </c>
      <c r="H153" s="65"/>
      <c r="I153" s="69" t="s">
        <v>322</v>
      </c>
      <c r="J153" s="70"/>
      <c r="K153" s="70"/>
      <c r="L153" s="69" t="s">
        <v>2336</v>
      </c>
      <c r="M153" s="73">
        <v>1.217741974463466</v>
      </c>
      <c r="N153" s="74">
        <v>9804.087890625</v>
      </c>
      <c r="O153" s="74">
        <v>3705.51171875</v>
      </c>
      <c r="P153" s="75"/>
      <c r="Q153" s="76"/>
      <c r="R153" s="76"/>
      <c r="S153" s="86"/>
      <c r="T153" s="48">
        <v>2</v>
      </c>
      <c r="U153" s="48">
        <v>1</v>
      </c>
      <c r="V153" s="49">
        <v>0</v>
      </c>
      <c r="W153" s="49">
        <v>0.003344</v>
      </c>
      <c r="X153" s="49">
        <v>0.001575</v>
      </c>
      <c r="Y153" s="49">
        <v>0.728023</v>
      </c>
      <c r="Z153" s="49">
        <v>0</v>
      </c>
      <c r="AA153" s="49">
        <v>0</v>
      </c>
      <c r="AB153" s="71">
        <v>153</v>
      </c>
      <c r="AC153" s="71"/>
      <c r="AD153" s="72"/>
      <c r="AE153" s="78" t="s">
        <v>1400</v>
      </c>
      <c r="AF153" s="78">
        <v>2682</v>
      </c>
      <c r="AG153" s="78">
        <v>1562</v>
      </c>
      <c r="AH153" s="78">
        <v>6714</v>
      </c>
      <c r="AI153" s="78">
        <v>8509</v>
      </c>
      <c r="AJ153" s="78"/>
      <c r="AK153" s="78" t="s">
        <v>1555</v>
      </c>
      <c r="AL153" s="78" t="s">
        <v>1661</v>
      </c>
      <c r="AM153" s="83" t="s">
        <v>1750</v>
      </c>
      <c r="AN153" s="78"/>
      <c r="AO153" s="80">
        <v>40506.79982638889</v>
      </c>
      <c r="AP153" s="83" t="s">
        <v>1901</v>
      </c>
      <c r="AQ153" s="78" t="b">
        <v>0</v>
      </c>
      <c r="AR153" s="78" t="b">
        <v>0</v>
      </c>
      <c r="AS153" s="78" t="b">
        <v>1</v>
      </c>
      <c r="AT153" s="78" t="s">
        <v>1149</v>
      </c>
      <c r="AU153" s="78">
        <v>13</v>
      </c>
      <c r="AV153" s="83" t="s">
        <v>1910</v>
      </c>
      <c r="AW153" s="78" t="b">
        <v>0</v>
      </c>
      <c r="AX153" s="78" t="s">
        <v>2028</v>
      </c>
      <c r="AY153" s="83" t="s">
        <v>2179</v>
      </c>
      <c r="AZ153" s="78" t="s">
        <v>66</v>
      </c>
      <c r="BA153" s="78" t="str">
        <f>REPLACE(INDEX(GroupVertices[Group],MATCH(Vertices[[#This Row],[Vertex]],GroupVertices[Vertex],0)),1,1,"")</f>
        <v>9</v>
      </c>
      <c r="BB153" s="48"/>
      <c r="BC153" s="48"/>
      <c r="BD153" s="48"/>
      <c r="BE153" s="48"/>
      <c r="BF153" s="48" t="s">
        <v>559</v>
      </c>
      <c r="BG153" s="48" t="s">
        <v>559</v>
      </c>
      <c r="BH153" s="121" t="s">
        <v>2852</v>
      </c>
      <c r="BI153" s="121" t="s">
        <v>2852</v>
      </c>
      <c r="BJ153" s="121" t="s">
        <v>2970</v>
      </c>
      <c r="BK153" s="121" t="s">
        <v>2970</v>
      </c>
      <c r="BL153" s="121">
        <v>0</v>
      </c>
      <c r="BM153" s="124">
        <v>0</v>
      </c>
      <c r="BN153" s="121">
        <v>0</v>
      </c>
      <c r="BO153" s="124">
        <v>0</v>
      </c>
      <c r="BP153" s="121">
        <v>0</v>
      </c>
      <c r="BQ153" s="124">
        <v>0</v>
      </c>
      <c r="BR153" s="121">
        <v>10</v>
      </c>
      <c r="BS153" s="124">
        <v>100</v>
      </c>
      <c r="BT153" s="121">
        <v>10</v>
      </c>
      <c r="BU153" s="2"/>
      <c r="BV153" s="3"/>
      <c r="BW153" s="3"/>
      <c r="BX153" s="3"/>
      <c r="BY153" s="3"/>
    </row>
    <row r="154" spans="1:77" ht="41.45" customHeight="1">
      <c r="A154" s="64" t="s">
        <v>323</v>
      </c>
      <c r="C154" s="65"/>
      <c r="D154" s="65" t="s">
        <v>64</v>
      </c>
      <c r="E154" s="66">
        <v>162.1490132891078</v>
      </c>
      <c r="F154" s="68">
        <v>99.99933658531788</v>
      </c>
      <c r="G154" s="100" t="s">
        <v>2026</v>
      </c>
      <c r="H154" s="65"/>
      <c r="I154" s="69" t="s">
        <v>323</v>
      </c>
      <c r="J154" s="70"/>
      <c r="K154" s="70"/>
      <c r="L154" s="69" t="s">
        <v>2337</v>
      </c>
      <c r="M154" s="73">
        <v>1.221093999727817</v>
      </c>
      <c r="N154" s="74">
        <v>9110.0517578125</v>
      </c>
      <c r="O154" s="74">
        <v>5351.236328125</v>
      </c>
      <c r="P154" s="75"/>
      <c r="Q154" s="76"/>
      <c r="R154" s="76"/>
      <c r="S154" s="86"/>
      <c r="T154" s="48">
        <v>2</v>
      </c>
      <c r="U154" s="48">
        <v>1</v>
      </c>
      <c r="V154" s="49">
        <v>0</v>
      </c>
      <c r="W154" s="49">
        <v>0.003344</v>
      </c>
      <c r="X154" s="49">
        <v>0.001575</v>
      </c>
      <c r="Y154" s="49">
        <v>0.728023</v>
      </c>
      <c r="Z154" s="49">
        <v>0</v>
      </c>
      <c r="AA154" s="49">
        <v>0</v>
      </c>
      <c r="AB154" s="71">
        <v>154</v>
      </c>
      <c r="AC154" s="71"/>
      <c r="AD154" s="72"/>
      <c r="AE154" s="78" t="s">
        <v>1401</v>
      </c>
      <c r="AF154" s="78">
        <v>1284</v>
      </c>
      <c r="AG154" s="78">
        <v>1586</v>
      </c>
      <c r="AH154" s="78">
        <v>4176</v>
      </c>
      <c r="AI154" s="78">
        <v>2414</v>
      </c>
      <c r="AJ154" s="78"/>
      <c r="AK154" s="78" t="s">
        <v>1556</v>
      </c>
      <c r="AL154" s="78"/>
      <c r="AM154" s="83" t="s">
        <v>1751</v>
      </c>
      <c r="AN154" s="78"/>
      <c r="AO154" s="80">
        <v>39970.81418981482</v>
      </c>
      <c r="AP154" s="83" t="s">
        <v>1902</v>
      </c>
      <c r="AQ154" s="78" t="b">
        <v>0</v>
      </c>
      <c r="AR154" s="78" t="b">
        <v>0</v>
      </c>
      <c r="AS154" s="78" t="b">
        <v>1</v>
      </c>
      <c r="AT154" s="78" t="s">
        <v>1149</v>
      </c>
      <c r="AU154" s="78">
        <v>20</v>
      </c>
      <c r="AV154" s="83" t="s">
        <v>1910</v>
      </c>
      <c r="AW154" s="78" t="b">
        <v>0</v>
      </c>
      <c r="AX154" s="78" t="s">
        <v>2028</v>
      </c>
      <c r="AY154" s="83" t="s">
        <v>2180</v>
      </c>
      <c r="AZ154" s="78" t="s">
        <v>66</v>
      </c>
      <c r="BA154" s="78" t="str">
        <f>REPLACE(INDEX(GroupVertices[Group],MATCH(Vertices[[#This Row],[Vertex]],GroupVertices[Vertex],0)),1,1,"")</f>
        <v>9</v>
      </c>
      <c r="BB154" s="48"/>
      <c r="BC154" s="48"/>
      <c r="BD154" s="48"/>
      <c r="BE154" s="48"/>
      <c r="BF154" s="48" t="s">
        <v>559</v>
      </c>
      <c r="BG154" s="48" t="s">
        <v>559</v>
      </c>
      <c r="BH154" s="121" t="s">
        <v>2853</v>
      </c>
      <c r="BI154" s="121" t="s">
        <v>2853</v>
      </c>
      <c r="BJ154" s="121" t="s">
        <v>2971</v>
      </c>
      <c r="BK154" s="121" t="s">
        <v>2971</v>
      </c>
      <c r="BL154" s="121">
        <v>1</v>
      </c>
      <c r="BM154" s="124">
        <v>14.285714285714286</v>
      </c>
      <c r="BN154" s="121">
        <v>0</v>
      </c>
      <c r="BO154" s="124">
        <v>0</v>
      </c>
      <c r="BP154" s="121">
        <v>0</v>
      </c>
      <c r="BQ154" s="124">
        <v>0</v>
      </c>
      <c r="BR154" s="121">
        <v>6</v>
      </c>
      <c r="BS154" s="124">
        <v>85.71428571428571</v>
      </c>
      <c r="BT154" s="121">
        <v>7</v>
      </c>
      <c r="BU154" s="2"/>
      <c r="BV154" s="3"/>
      <c r="BW154" s="3"/>
      <c r="BX154" s="3"/>
      <c r="BY154" s="3"/>
    </row>
    <row r="155" spans="1:77" ht="41.45" customHeight="1">
      <c r="A155" s="64" t="s">
        <v>324</v>
      </c>
      <c r="C155" s="65"/>
      <c r="D155" s="65" t="s">
        <v>64</v>
      </c>
      <c r="E155" s="66">
        <v>162.0455606013444</v>
      </c>
      <c r="F155" s="68">
        <v>99.99979716190389</v>
      </c>
      <c r="G155" s="100" t="s">
        <v>735</v>
      </c>
      <c r="H155" s="65"/>
      <c r="I155" s="69" t="s">
        <v>324</v>
      </c>
      <c r="J155" s="70"/>
      <c r="K155" s="70"/>
      <c r="L155" s="69" t="s">
        <v>2338</v>
      </c>
      <c r="M155" s="73">
        <v>1.0675991761644115</v>
      </c>
      <c r="N155" s="74">
        <v>9570.17578125</v>
      </c>
      <c r="O155" s="74">
        <v>4547.998046875</v>
      </c>
      <c r="P155" s="75"/>
      <c r="Q155" s="76"/>
      <c r="R155" s="76"/>
      <c r="S155" s="86"/>
      <c r="T155" s="48">
        <v>2</v>
      </c>
      <c r="U155" s="48">
        <v>1</v>
      </c>
      <c r="V155" s="49">
        <v>0</v>
      </c>
      <c r="W155" s="49">
        <v>0.003344</v>
      </c>
      <c r="X155" s="49">
        <v>0.001575</v>
      </c>
      <c r="Y155" s="49">
        <v>0.728023</v>
      </c>
      <c r="Z155" s="49">
        <v>0</v>
      </c>
      <c r="AA155" s="49">
        <v>0</v>
      </c>
      <c r="AB155" s="71">
        <v>155</v>
      </c>
      <c r="AC155" s="71"/>
      <c r="AD155" s="72"/>
      <c r="AE155" s="78" t="s">
        <v>1402</v>
      </c>
      <c r="AF155" s="78">
        <v>345</v>
      </c>
      <c r="AG155" s="78">
        <v>487</v>
      </c>
      <c r="AH155" s="78">
        <v>5406</v>
      </c>
      <c r="AI155" s="78">
        <v>1693</v>
      </c>
      <c r="AJ155" s="78"/>
      <c r="AK155" s="78" t="s">
        <v>1557</v>
      </c>
      <c r="AL155" s="78" t="s">
        <v>1662</v>
      </c>
      <c r="AM155" s="83" t="s">
        <v>1752</v>
      </c>
      <c r="AN155" s="78"/>
      <c r="AO155" s="80">
        <v>39878.15163194444</v>
      </c>
      <c r="AP155" s="83" t="s">
        <v>1903</v>
      </c>
      <c r="AQ155" s="78" t="b">
        <v>0</v>
      </c>
      <c r="AR155" s="78" t="b">
        <v>0</v>
      </c>
      <c r="AS155" s="78" t="b">
        <v>0</v>
      </c>
      <c r="AT155" s="78" t="s">
        <v>1149</v>
      </c>
      <c r="AU155" s="78">
        <v>7</v>
      </c>
      <c r="AV155" s="83" t="s">
        <v>1910</v>
      </c>
      <c r="AW155" s="78" t="b">
        <v>0</v>
      </c>
      <c r="AX155" s="78" t="s">
        <v>2028</v>
      </c>
      <c r="AY155" s="83" t="s">
        <v>2181</v>
      </c>
      <c r="AZ155" s="78" t="s">
        <v>66</v>
      </c>
      <c r="BA155" s="78" t="str">
        <f>REPLACE(INDEX(GroupVertices[Group],MATCH(Vertices[[#This Row],[Vertex]],GroupVertices[Vertex],0)),1,1,"")</f>
        <v>9</v>
      </c>
      <c r="BB155" s="48"/>
      <c r="BC155" s="48"/>
      <c r="BD155" s="48"/>
      <c r="BE155" s="48"/>
      <c r="BF155" s="48" t="s">
        <v>559</v>
      </c>
      <c r="BG155" s="48" t="s">
        <v>559</v>
      </c>
      <c r="BH155" s="121" t="s">
        <v>2854</v>
      </c>
      <c r="BI155" s="121" t="s">
        <v>2854</v>
      </c>
      <c r="BJ155" s="121" t="s">
        <v>2972</v>
      </c>
      <c r="BK155" s="121" t="s">
        <v>2972</v>
      </c>
      <c r="BL155" s="121">
        <v>0</v>
      </c>
      <c r="BM155" s="124">
        <v>0</v>
      </c>
      <c r="BN155" s="121">
        <v>0</v>
      </c>
      <c r="BO155" s="124">
        <v>0</v>
      </c>
      <c r="BP155" s="121">
        <v>0</v>
      </c>
      <c r="BQ155" s="124">
        <v>0</v>
      </c>
      <c r="BR155" s="121">
        <v>10</v>
      </c>
      <c r="BS155" s="124">
        <v>100</v>
      </c>
      <c r="BT155" s="121">
        <v>10</v>
      </c>
      <c r="BU155" s="2"/>
      <c r="BV155" s="3"/>
      <c r="BW155" s="3"/>
      <c r="BX155" s="3"/>
      <c r="BY155" s="3"/>
    </row>
    <row r="156" spans="1:77" ht="41.45" customHeight="1">
      <c r="A156" s="64" t="s">
        <v>326</v>
      </c>
      <c r="C156" s="65"/>
      <c r="D156" s="65" t="s">
        <v>64</v>
      </c>
      <c r="E156" s="66">
        <v>162.02767524131252</v>
      </c>
      <c r="F156" s="68">
        <v>99.99987678842922</v>
      </c>
      <c r="G156" s="100" t="s">
        <v>736</v>
      </c>
      <c r="H156" s="65"/>
      <c r="I156" s="69" t="s">
        <v>326</v>
      </c>
      <c r="J156" s="70"/>
      <c r="K156" s="70"/>
      <c r="L156" s="69" t="s">
        <v>2339</v>
      </c>
      <c r="M156" s="73">
        <v>1.0410623094882996</v>
      </c>
      <c r="N156" s="74">
        <v>6512.48974609375</v>
      </c>
      <c r="O156" s="74">
        <v>2517.395263671875</v>
      </c>
      <c r="P156" s="75"/>
      <c r="Q156" s="76"/>
      <c r="R156" s="76"/>
      <c r="S156" s="86"/>
      <c r="T156" s="48">
        <v>0</v>
      </c>
      <c r="U156" s="48">
        <v>7</v>
      </c>
      <c r="V156" s="49">
        <v>273.255556</v>
      </c>
      <c r="W156" s="49">
        <v>0.004926</v>
      </c>
      <c r="X156" s="49">
        <v>0.048056</v>
      </c>
      <c r="Y156" s="49">
        <v>1.531781</v>
      </c>
      <c r="Z156" s="49">
        <v>0.11904761904761904</v>
      </c>
      <c r="AA156" s="49">
        <v>0</v>
      </c>
      <c r="AB156" s="71">
        <v>156</v>
      </c>
      <c r="AC156" s="71"/>
      <c r="AD156" s="72"/>
      <c r="AE156" s="78" t="s">
        <v>1403</v>
      </c>
      <c r="AF156" s="78">
        <v>627</v>
      </c>
      <c r="AG156" s="78">
        <v>297</v>
      </c>
      <c r="AH156" s="78">
        <v>265</v>
      </c>
      <c r="AI156" s="78">
        <v>2005</v>
      </c>
      <c r="AJ156" s="78"/>
      <c r="AK156" s="78" t="s">
        <v>1558</v>
      </c>
      <c r="AL156" s="78" t="s">
        <v>1566</v>
      </c>
      <c r="AM156" s="78"/>
      <c r="AN156" s="78"/>
      <c r="AO156" s="80">
        <v>41208.72657407408</v>
      </c>
      <c r="AP156" s="83" t="s">
        <v>1904</v>
      </c>
      <c r="AQ156" s="78" t="b">
        <v>1</v>
      </c>
      <c r="AR156" s="78" t="b">
        <v>0</v>
      </c>
      <c r="AS156" s="78" t="b">
        <v>1</v>
      </c>
      <c r="AT156" s="78" t="s">
        <v>1149</v>
      </c>
      <c r="AU156" s="78">
        <v>4</v>
      </c>
      <c r="AV156" s="83" t="s">
        <v>1910</v>
      </c>
      <c r="AW156" s="78" t="b">
        <v>0</v>
      </c>
      <c r="AX156" s="78" t="s">
        <v>2028</v>
      </c>
      <c r="AY156" s="83" t="s">
        <v>2182</v>
      </c>
      <c r="AZ156" s="78" t="s">
        <v>66</v>
      </c>
      <c r="BA156" s="78" t="str">
        <f>REPLACE(INDEX(GroupVertices[Group],MATCH(Vertices[[#This Row],[Vertex]],GroupVertices[Vertex],0)),1,1,"")</f>
        <v>7</v>
      </c>
      <c r="BB156" s="48"/>
      <c r="BC156" s="48"/>
      <c r="BD156" s="48"/>
      <c r="BE156" s="48"/>
      <c r="BF156" s="48" t="s">
        <v>559</v>
      </c>
      <c r="BG156" s="48" t="s">
        <v>559</v>
      </c>
      <c r="BH156" s="121" t="s">
        <v>2855</v>
      </c>
      <c r="BI156" s="121" t="s">
        <v>2855</v>
      </c>
      <c r="BJ156" s="121" t="s">
        <v>2965</v>
      </c>
      <c r="BK156" s="121" t="s">
        <v>2965</v>
      </c>
      <c r="BL156" s="121">
        <v>1</v>
      </c>
      <c r="BM156" s="124">
        <v>2.3255813953488373</v>
      </c>
      <c r="BN156" s="121">
        <v>0</v>
      </c>
      <c r="BO156" s="124">
        <v>0</v>
      </c>
      <c r="BP156" s="121">
        <v>0</v>
      </c>
      <c r="BQ156" s="124">
        <v>0</v>
      </c>
      <c r="BR156" s="121">
        <v>42</v>
      </c>
      <c r="BS156" s="124">
        <v>97.67441860465117</v>
      </c>
      <c r="BT156" s="121">
        <v>43</v>
      </c>
      <c r="BU156" s="2"/>
      <c r="BV156" s="3"/>
      <c r="BW156" s="3"/>
      <c r="BX156" s="3"/>
      <c r="BY156" s="3"/>
    </row>
    <row r="157" spans="1:77" ht="41.45" customHeight="1">
      <c r="A157" s="64" t="s">
        <v>327</v>
      </c>
      <c r="C157" s="65"/>
      <c r="D157" s="65" t="s">
        <v>64</v>
      </c>
      <c r="E157" s="66">
        <v>162.63794255229547</v>
      </c>
      <c r="F157" s="68">
        <v>99.99715984756745</v>
      </c>
      <c r="G157" s="100" t="s">
        <v>2027</v>
      </c>
      <c r="H157" s="65"/>
      <c r="I157" s="69" t="s">
        <v>327</v>
      </c>
      <c r="J157" s="70"/>
      <c r="K157" s="70"/>
      <c r="L157" s="69" t="s">
        <v>2340</v>
      </c>
      <c r="M157" s="73">
        <v>1.9465281340211091</v>
      </c>
      <c r="N157" s="74">
        <v>5567.994140625</v>
      </c>
      <c r="O157" s="74">
        <v>4160.56640625</v>
      </c>
      <c r="P157" s="75"/>
      <c r="Q157" s="76"/>
      <c r="R157" s="76"/>
      <c r="S157" s="86"/>
      <c r="T157" s="48">
        <v>1</v>
      </c>
      <c r="U157" s="48">
        <v>2</v>
      </c>
      <c r="V157" s="49">
        <v>0</v>
      </c>
      <c r="W157" s="49">
        <v>0.004065</v>
      </c>
      <c r="X157" s="49">
        <v>0.008701</v>
      </c>
      <c r="Y157" s="49">
        <v>0.654075</v>
      </c>
      <c r="Z157" s="49">
        <v>0</v>
      </c>
      <c r="AA157" s="49">
        <v>0</v>
      </c>
      <c r="AB157" s="71">
        <v>157</v>
      </c>
      <c r="AC157" s="71"/>
      <c r="AD157" s="72"/>
      <c r="AE157" s="78" t="s">
        <v>1404</v>
      </c>
      <c r="AF157" s="78">
        <v>387</v>
      </c>
      <c r="AG157" s="78">
        <v>6780</v>
      </c>
      <c r="AH157" s="78">
        <v>46570</v>
      </c>
      <c r="AI157" s="78">
        <v>182</v>
      </c>
      <c r="AJ157" s="78"/>
      <c r="AK157" s="78" t="s">
        <v>1559</v>
      </c>
      <c r="AL157" s="78" t="s">
        <v>1663</v>
      </c>
      <c r="AM157" s="83" t="s">
        <v>1753</v>
      </c>
      <c r="AN157" s="78"/>
      <c r="AO157" s="80">
        <v>39945.53177083333</v>
      </c>
      <c r="AP157" s="83" t="s">
        <v>1905</v>
      </c>
      <c r="AQ157" s="78" t="b">
        <v>0</v>
      </c>
      <c r="AR157" s="78" t="b">
        <v>0</v>
      </c>
      <c r="AS157" s="78" t="b">
        <v>1</v>
      </c>
      <c r="AT157" s="78" t="s">
        <v>1149</v>
      </c>
      <c r="AU157" s="78">
        <v>137</v>
      </c>
      <c r="AV157" s="83" t="s">
        <v>1915</v>
      </c>
      <c r="AW157" s="78" t="b">
        <v>0</v>
      </c>
      <c r="AX157" s="78" t="s">
        <v>2028</v>
      </c>
      <c r="AY157" s="83" t="s">
        <v>2183</v>
      </c>
      <c r="AZ157" s="78" t="s">
        <v>66</v>
      </c>
      <c r="BA157" s="78" t="str">
        <f>REPLACE(INDEX(GroupVertices[Group],MATCH(Vertices[[#This Row],[Vertex]],GroupVertices[Vertex],0)),1,1,"")</f>
        <v>6</v>
      </c>
      <c r="BB157" s="48"/>
      <c r="BC157" s="48"/>
      <c r="BD157" s="48"/>
      <c r="BE157" s="48"/>
      <c r="BF157" s="48" t="s">
        <v>575</v>
      </c>
      <c r="BG157" s="48" t="s">
        <v>560</v>
      </c>
      <c r="BH157" s="121" t="s">
        <v>2856</v>
      </c>
      <c r="BI157" s="121" t="s">
        <v>2875</v>
      </c>
      <c r="BJ157" s="121" t="s">
        <v>2973</v>
      </c>
      <c r="BK157" s="121" t="s">
        <v>2973</v>
      </c>
      <c r="BL157" s="121">
        <v>5</v>
      </c>
      <c r="BM157" s="124">
        <v>7.8125</v>
      </c>
      <c r="BN157" s="121">
        <v>0</v>
      </c>
      <c r="BO157" s="124">
        <v>0</v>
      </c>
      <c r="BP157" s="121">
        <v>0</v>
      </c>
      <c r="BQ157" s="124">
        <v>0</v>
      </c>
      <c r="BR157" s="121">
        <v>59</v>
      </c>
      <c r="BS157" s="124">
        <v>92.1875</v>
      </c>
      <c r="BT157" s="121">
        <v>64</v>
      </c>
      <c r="BU157" s="2"/>
      <c r="BV157" s="3"/>
      <c r="BW157" s="3"/>
      <c r="BX157" s="3"/>
      <c r="BY157" s="3"/>
    </row>
    <row r="158" spans="1:77" ht="41.45" customHeight="1">
      <c r="A158" s="64" t="s">
        <v>328</v>
      </c>
      <c r="C158" s="65"/>
      <c r="D158" s="65" t="s">
        <v>64</v>
      </c>
      <c r="E158" s="66">
        <v>162.21688352375517</v>
      </c>
      <c r="F158" s="68">
        <v>99.99903442360859</v>
      </c>
      <c r="G158" s="100" t="s">
        <v>737</v>
      </c>
      <c r="H158" s="65"/>
      <c r="I158" s="69" t="s">
        <v>328</v>
      </c>
      <c r="J158" s="70"/>
      <c r="K158" s="70"/>
      <c r="L158" s="69" t="s">
        <v>2341</v>
      </c>
      <c r="M158" s="73">
        <v>1.3217944253776945</v>
      </c>
      <c r="N158" s="74">
        <v>8819.7802734375</v>
      </c>
      <c r="O158" s="74">
        <v>682.2847290039062</v>
      </c>
      <c r="P158" s="75"/>
      <c r="Q158" s="76"/>
      <c r="R158" s="76"/>
      <c r="S158" s="86"/>
      <c r="T158" s="48">
        <v>2</v>
      </c>
      <c r="U158" s="48">
        <v>1</v>
      </c>
      <c r="V158" s="49">
        <v>0</v>
      </c>
      <c r="W158" s="49">
        <v>1</v>
      </c>
      <c r="X158" s="49">
        <v>0</v>
      </c>
      <c r="Y158" s="49">
        <v>1.298241</v>
      </c>
      <c r="Z158" s="49">
        <v>0</v>
      </c>
      <c r="AA158" s="49">
        <v>0</v>
      </c>
      <c r="AB158" s="71">
        <v>158</v>
      </c>
      <c r="AC158" s="71"/>
      <c r="AD158" s="72"/>
      <c r="AE158" s="78" t="s">
        <v>1405</v>
      </c>
      <c r="AF158" s="78">
        <v>884</v>
      </c>
      <c r="AG158" s="78">
        <v>2307</v>
      </c>
      <c r="AH158" s="78">
        <v>29482</v>
      </c>
      <c r="AI158" s="78">
        <v>24023</v>
      </c>
      <c r="AJ158" s="78"/>
      <c r="AK158" s="78" t="s">
        <v>1560</v>
      </c>
      <c r="AL158" s="78" t="s">
        <v>1185</v>
      </c>
      <c r="AM158" s="78"/>
      <c r="AN158" s="78"/>
      <c r="AO158" s="80">
        <v>40616.03204861111</v>
      </c>
      <c r="AP158" s="83" t="s">
        <v>1906</v>
      </c>
      <c r="AQ158" s="78" t="b">
        <v>0</v>
      </c>
      <c r="AR158" s="78" t="b">
        <v>0</v>
      </c>
      <c r="AS158" s="78" t="b">
        <v>1</v>
      </c>
      <c r="AT158" s="78" t="s">
        <v>1149</v>
      </c>
      <c r="AU158" s="78">
        <v>76</v>
      </c>
      <c r="AV158" s="83" t="s">
        <v>1927</v>
      </c>
      <c r="AW158" s="78" t="b">
        <v>1</v>
      </c>
      <c r="AX158" s="78" t="s">
        <v>2028</v>
      </c>
      <c r="AY158" s="83" t="s">
        <v>2184</v>
      </c>
      <c r="AZ158" s="78" t="s">
        <v>66</v>
      </c>
      <c r="BA158" s="78" t="str">
        <f>REPLACE(INDEX(GroupVertices[Group],MATCH(Vertices[[#This Row],[Vertex]],GroupVertices[Vertex],0)),1,1,"")</f>
        <v>11</v>
      </c>
      <c r="BB158" s="48"/>
      <c r="BC158" s="48"/>
      <c r="BD158" s="48"/>
      <c r="BE158" s="48"/>
      <c r="BF158" s="48" t="s">
        <v>559</v>
      </c>
      <c r="BG158" s="48" t="s">
        <v>559</v>
      </c>
      <c r="BH158" s="121" t="s">
        <v>2857</v>
      </c>
      <c r="BI158" s="121" t="s">
        <v>2857</v>
      </c>
      <c r="BJ158" s="121" t="s">
        <v>2671</v>
      </c>
      <c r="BK158" s="121" t="s">
        <v>2671</v>
      </c>
      <c r="BL158" s="121">
        <v>1</v>
      </c>
      <c r="BM158" s="124">
        <v>2.7027027027027026</v>
      </c>
      <c r="BN158" s="121">
        <v>0</v>
      </c>
      <c r="BO158" s="124">
        <v>0</v>
      </c>
      <c r="BP158" s="121">
        <v>0</v>
      </c>
      <c r="BQ158" s="124">
        <v>0</v>
      </c>
      <c r="BR158" s="121">
        <v>36</v>
      </c>
      <c r="BS158" s="124">
        <v>97.29729729729729</v>
      </c>
      <c r="BT158" s="121">
        <v>37</v>
      </c>
      <c r="BU158" s="2"/>
      <c r="BV158" s="3"/>
      <c r="BW158" s="3"/>
      <c r="BX158" s="3"/>
      <c r="BY158" s="3"/>
    </row>
    <row r="159" spans="1:77" ht="41.45" customHeight="1">
      <c r="A159" s="87" t="s">
        <v>329</v>
      </c>
      <c r="C159" s="88"/>
      <c r="D159" s="88" t="s">
        <v>64</v>
      </c>
      <c r="E159" s="89">
        <v>162.108818295773</v>
      </c>
      <c r="F159" s="90">
        <v>99.9995155354564</v>
      </c>
      <c r="G159" s="101" t="s">
        <v>738</v>
      </c>
      <c r="H159" s="88"/>
      <c r="I159" s="91" t="s">
        <v>329</v>
      </c>
      <c r="J159" s="92"/>
      <c r="K159" s="92"/>
      <c r="L159" s="91" t="s">
        <v>2342</v>
      </c>
      <c r="M159" s="93">
        <v>1.161455883566239</v>
      </c>
      <c r="N159" s="94">
        <v>8819.7802734375</v>
      </c>
      <c r="O159" s="94">
        <v>1341.0423583984375</v>
      </c>
      <c r="P159" s="95"/>
      <c r="Q159" s="96"/>
      <c r="R159" s="96"/>
      <c r="S159" s="97"/>
      <c r="T159" s="48">
        <v>0</v>
      </c>
      <c r="U159" s="48">
        <v>1</v>
      </c>
      <c r="V159" s="49">
        <v>0</v>
      </c>
      <c r="W159" s="49">
        <v>1</v>
      </c>
      <c r="X159" s="49">
        <v>0</v>
      </c>
      <c r="Y159" s="49">
        <v>0.701752</v>
      </c>
      <c r="Z159" s="49">
        <v>0</v>
      </c>
      <c r="AA159" s="49">
        <v>0</v>
      </c>
      <c r="AB159" s="98">
        <v>159</v>
      </c>
      <c r="AC159" s="98"/>
      <c r="AD159" s="99"/>
      <c r="AE159" s="78" t="s">
        <v>1406</v>
      </c>
      <c r="AF159" s="78">
        <v>2050</v>
      </c>
      <c r="AG159" s="78">
        <v>1159</v>
      </c>
      <c r="AH159" s="78">
        <v>78918</v>
      </c>
      <c r="AI159" s="78">
        <v>23814</v>
      </c>
      <c r="AJ159" s="78"/>
      <c r="AK159" s="78" t="s">
        <v>1561</v>
      </c>
      <c r="AL159" s="78" t="s">
        <v>1664</v>
      </c>
      <c r="AM159" s="83" t="s">
        <v>1754</v>
      </c>
      <c r="AN159" s="78"/>
      <c r="AO159" s="80">
        <v>39923.85040509259</v>
      </c>
      <c r="AP159" s="83" t="s">
        <v>1907</v>
      </c>
      <c r="AQ159" s="78" t="b">
        <v>0</v>
      </c>
      <c r="AR159" s="78" t="b">
        <v>0</v>
      </c>
      <c r="AS159" s="78" t="b">
        <v>0</v>
      </c>
      <c r="AT159" s="78" t="s">
        <v>1149</v>
      </c>
      <c r="AU159" s="78">
        <v>39</v>
      </c>
      <c r="AV159" s="83" t="s">
        <v>1918</v>
      </c>
      <c r="AW159" s="78" t="b">
        <v>0</v>
      </c>
      <c r="AX159" s="78" t="s">
        <v>2028</v>
      </c>
      <c r="AY159" s="83" t="s">
        <v>2185</v>
      </c>
      <c r="AZ159" s="78" t="s">
        <v>66</v>
      </c>
      <c r="BA159" s="78" t="str">
        <f>REPLACE(INDEX(GroupVertices[Group],MATCH(Vertices[[#This Row],[Vertex]],GroupVertices[Vertex],0)),1,1,"")</f>
        <v>11</v>
      </c>
      <c r="BB159" s="48"/>
      <c r="BC159" s="48"/>
      <c r="BD159" s="48"/>
      <c r="BE159" s="48"/>
      <c r="BF159" s="48" t="s">
        <v>559</v>
      </c>
      <c r="BG159" s="48" t="s">
        <v>559</v>
      </c>
      <c r="BH159" s="121" t="s">
        <v>2858</v>
      </c>
      <c r="BI159" s="121" t="s">
        <v>2858</v>
      </c>
      <c r="BJ159" s="121" t="s">
        <v>2974</v>
      </c>
      <c r="BK159" s="121" t="s">
        <v>2974</v>
      </c>
      <c r="BL159" s="121">
        <v>1</v>
      </c>
      <c r="BM159" s="124">
        <v>4.545454545454546</v>
      </c>
      <c r="BN159" s="121">
        <v>0</v>
      </c>
      <c r="BO159" s="124">
        <v>0</v>
      </c>
      <c r="BP159" s="121">
        <v>0</v>
      </c>
      <c r="BQ159" s="124">
        <v>0</v>
      </c>
      <c r="BR159" s="121">
        <v>21</v>
      </c>
      <c r="BS159" s="124">
        <v>95.45454545454545</v>
      </c>
      <c r="BT159" s="121">
        <v>22</v>
      </c>
      <c r="BU159" s="2"/>
      <c r="BV159" s="3"/>
      <c r="BW159" s="3"/>
      <c r="BX159" s="3"/>
      <c r="BY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9"/>
    <dataValidation allowBlank="1" showInputMessage="1" promptTitle="Vertex Tooltip" prompt="Enter optional text that will pop up when the mouse is hovered over the vertex." errorTitle="Invalid Vertex Image Key" sqref="L3:L15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9"/>
    <dataValidation allowBlank="1" showInputMessage="1" promptTitle="Vertex Label Fill Color" prompt="To select an optional fill color for the Label shape, right-click and select Select Color on the right-click menu." sqref="J3:J159"/>
    <dataValidation allowBlank="1" showInputMessage="1" promptTitle="Vertex Image File" prompt="Enter the path to an image file.  Hover over the column header for examples." errorTitle="Invalid Vertex Image Key" sqref="G3:G159"/>
    <dataValidation allowBlank="1" showInputMessage="1" promptTitle="Vertex Color" prompt="To select an optional vertex color, right-click and select Select Color on the right-click menu." sqref="C3:C159"/>
    <dataValidation allowBlank="1" showInputMessage="1" promptTitle="Vertex Opacity" prompt="Enter an optional vertex opacity between 0 (transparent) and 100 (opaque)." errorTitle="Invalid Vertex Opacity" error="The optional vertex opacity must be a whole number between 0 and 10." sqref="F3:F159"/>
    <dataValidation type="list" allowBlank="1" showInputMessage="1" showErrorMessage="1" promptTitle="Vertex Shape" prompt="Select an optional vertex shape." errorTitle="Invalid Vertex Shape" error="You have entered an invalid vertex shape.  Try selecting from the drop-down list instead." sqref="D3:D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9">
      <formula1>ValidVertexLabelPositions</formula1>
    </dataValidation>
    <dataValidation allowBlank="1" showInputMessage="1" showErrorMessage="1" promptTitle="Vertex Name" prompt="Enter the name of the vertex." sqref="A3:A159"/>
  </dataValidations>
  <hyperlinks>
    <hyperlink ref="AM4" r:id="rId1" display="https://t.co/r3W92aYppS"/>
    <hyperlink ref="AM5" r:id="rId2" display="http://www.mgoblue.com/"/>
    <hyperlink ref="AM7" r:id="rId3" display="https://t.co/zkFmWfRLuX"/>
    <hyperlink ref="AM12" r:id="rId4" display="https://t.co/s1vqc4qeaP"/>
    <hyperlink ref="AM13" r:id="rId5" display="https://t.co/2RWkXA0hhY"/>
    <hyperlink ref="AM14" r:id="rId6" display="https://t.co/9745ZF4bcs"/>
    <hyperlink ref="AM16" r:id="rId7" display="https://t.co/Usf0c4RPEi"/>
    <hyperlink ref="AM19" r:id="rId8" display="https://t.co/OsFwhxVEE6"/>
    <hyperlink ref="AM20" r:id="rId9" display="https://t.co/JSN6fDLLfw"/>
    <hyperlink ref="AM22" r:id="rId10" display="https://t.co/EVI1Mb1BmN"/>
    <hyperlink ref="AM24" r:id="rId11" display="https://t.co/AobhBbQwhu"/>
    <hyperlink ref="AM28" r:id="rId12" display="https://t.co/W7Jxr8Jfhb"/>
    <hyperlink ref="AM30" r:id="rId13" display="https://t.co/q8UXiTsASD"/>
    <hyperlink ref="AM31" r:id="rId14" display="https://t.co/uNl5CtIptT"/>
    <hyperlink ref="AM34" r:id="rId15" display="https://t.co/UDV0SK0cPl"/>
    <hyperlink ref="AM37" r:id="rId16" display="https://t.co/apwV2CyLnQ"/>
    <hyperlink ref="AM41" r:id="rId17" display="https://t.co/cnlNWCsTKU"/>
    <hyperlink ref="AM42" r:id="rId18" display="https://t.co/to7tnIi3ap"/>
    <hyperlink ref="AM43" r:id="rId19" display="https://t.co/bMWmuMKzaE"/>
    <hyperlink ref="AM44" r:id="rId20" display="https://t.co/cZ3rURJqJQ"/>
    <hyperlink ref="AM45" r:id="rId21" display="https://t.co/HSZRVdAFYQ"/>
    <hyperlink ref="AM47" r:id="rId22" display="https://t.co/wnc3whPgiE"/>
    <hyperlink ref="AM48" r:id="rId23" display="https://t.co/F3fLcfn45H"/>
    <hyperlink ref="AM49" r:id="rId24" display="https://t.co/TAXQpsHa5X"/>
    <hyperlink ref="AM50" r:id="rId25" display="http://t.co/3eBHpmsm67"/>
    <hyperlink ref="AM51" r:id="rId26" display="https://t.co/0jpTlR8a6A"/>
    <hyperlink ref="AM55" r:id="rId27" display="https://t.co/d9sjVCZt6k"/>
    <hyperlink ref="AM58" r:id="rId28" display="https://t.co/OhSih7EL7w"/>
    <hyperlink ref="AM61" r:id="rId29" display="http://t.co/CPALMGgLOj"/>
    <hyperlink ref="AM62" r:id="rId30" display="https://t.co/ecUv7wdvMk"/>
    <hyperlink ref="AM64" r:id="rId31" display="https://t.co/wCei9K0FXd"/>
    <hyperlink ref="AM66" r:id="rId32" display="https://t.co/pkWojIRXXo"/>
    <hyperlink ref="AM70" r:id="rId33" display="https://t.co/aVT5M9oHNz"/>
    <hyperlink ref="AM75" r:id="rId34" display="https://t.co/FhDGb340z4"/>
    <hyperlink ref="AM77" r:id="rId35" display="https://t.co/zduXQpDjP5"/>
    <hyperlink ref="AM78" r:id="rId36" display="https://t.co/SkjvECSJZy"/>
    <hyperlink ref="AM79" r:id="rId37" display="https://t.co/7NqTWZZtQN"/>
    <hyperlink ref="AM80" r:id="rId38" display="https://t.co/sKrrSulU8a"/>
    <hyperlink ref="AM81" r:id="rId39" display="https://t.co/Qhj4MTX15z"/>
    <hyperlink ref="AM83" r:id="rId40" display="https://t.co/8ddaaCZOGg"/>
    <hyperlink ref="AM84" r:id="rId41" display="https://t.co/4lC892oWbT"/>
    <hyperlink ref="AM85" r:id="rId42" display="https://t.co/LiVK3YkEi3"/>
    <hyperlink ref="AM90" r:id="rId43" display="https://t.co/KgpbMEjw28"/>
    <hyperlink ref="AM91" r:id="rId44" display="https://t.co/Xtu8GfBYs9"/>
    <hyperlink ref="AM92" r:id="rId45" display="https://t.co/q1fpIYwbrZ"/>
    <hyperlink ref="AM94" r:id="rId46" display="https://t.co/wtkbbPVs1d"/>
    <hyperlink ref="AM97" r:id="rId47" display="https://t.co/9TguN5pRjo"/>
    <hyperlink ref="AM98" r:id="rId48" display="http://t.co/nA4hK1H53R"/>
    <hyperlink ref="AM99" r:id="rId49" display="https://t.co/7yGXD9clcW"/>
    <hyperlink ref="AM100" r:id="rId50" display="https://t.co/iObqP8VvXu"/>
    <hyperlink ref="AM101" r:id="rId51" display="https://t.co/2auf09kbcc"/>
    <hyperlink ref="AM102" r:id="rId52" display="https://t.co/ZtsFKRXJWG"/>
    <hyperlink ref="AM103" r:id="rId53" display="https://t.co/hAtKolWKxk"/>
    <hyperlink ref="AM104" r:id="rId54" display="https://t.co/2sAW8Kx7cv"/>
    <hyperlink ref="AM105" r:id="rId55" display="https://t.co/VROpnGWzvH"/>
    <hyperlink ref="AM106" r:id="rId56" display="https://t.co/3gypMNrQsz"/>
    <hyperlink ref="AM107" r:id="rId57" display="https://t.co/EkcbLS0LLS"/>
    <hyperlink ref="AM108" r:id="rId58" display="https://t.co/p2T5NHIbYZ"/>
    <hyperlink ref="AM109" r:id="rId59" display="https://t.co/GhhBGyUGZl"/>
    <hyperlink ref="AM110" r:id="rId60" display="https://t.co/6FPC0NPVpF"/>
    <hyperlink ref="AM111" r:id="rId61" display="https://t.co/OA2zXOTD2V"/>
    <hyperlink ref="AM112" r:id="rId62" display="http://t.co/mJzguEGAtV"/>
    <hyperlink ref="AM113" r:id="rId63" display="https://t.co/AjSBtRSWcM"/>
    <hyperlink ref="AM117" r:id="rId64" display="https://t.co/iUBHVA3yNM"/>
    <hyperlink ref="AM118" r:id="rId65" display="https://t.co/NUHmNAYA8n"/>
    <hyperlink ref="AM120" r:id="rId66" display="https://t.co/iWMRvLd0yk"/>
    <hyperlink ref="AM121" r:id="rId67" display="https://t.co/0xxiDsfPUg"/>
    <hyperlink ref="AM125" r:id="rId68" display="https://t.co/kqchS27vZj"/>
    <hyperlink ref="AM126" r:id="rId69" display="https://t.co/stiErxM6lN"/>
    <hyperlink ref="AM127" r:id="rId70" display="https://t.co/m37EOVFzAv"/>
    <hyperlink ref="AM128" r:id="rId71" display="https://t.co/HlR25UymsP"/>
    <hyperlink ref="AM129" r:id="rId72" display="https://t.co/8Rkt1PNjwd"/>
    <hyperlink ref="AM130" r:id="rId73" display="http://t.co/sUG43Pwmvk"/>
    <hyperlink ref="AM131" r:id="rId74" display="https://t.co/DyIWthkowB"/>
    <hyperlink ref="AM132" r:id="rId75" display="https://t.co/krBlSjaSod"/>
    <hyperlink ref="AM133" r:id="rId76" display="https://t.co/teGWLJu3BG"/>
    <hyperlink ref="AM135" r:id="rId77" display="https://t.co/66tbwQ3t8Z"/>
    <hyperlink ref="AM140" r:id="rId78" display="https://t.co/T2awI0wn1c"/>
    <hyperlink ref="AM143" r:id="rId79" display="https://t.co/R5XABSk0b4"/>
    <hyperlink ref="AM144" r:id="rId80" display="https://t.co/jR8YQyPJQ3"/>
    <hyperlink ref="AM146" r:id="rId81" display="https://t.co/jnMV3EuyGP"/>
    <hyperlink ref="AM147" r:id="rId82" display="https://t.co/h3ttNKnVmd"/>
    <hyperlink ref="AM148" r:id="rId83" display="https://t.co/yOus82UL5t"/>
    <hyperlink ref="AM149" r:id="rId84" display="https://t.co/OBEsO7F1zk"/>
    <hyperlink ref="AM151" r:id="rId85" display="https://t.co/2bT7nwEtba"/>
    <hyperlink ref="AM153" r:id="rId86" display="https://t.co/Ozdonjdy9K"/>
    <hyperlink ref="AM154" r:id="rId87" display="https://t.co/qEl9T3Mlb3"/>
    <hyperlink ref="AM155" r:id="rId88" display="https://t.co/oxTg2Py41h"/>
    <hyperlink ref="AM157" r:id="rId89" display="https://t.co/YABBuiotEP"/>
    <hyperlink ref="AM159" r:id="rId90" display="https://t.co/vpasZv1XDe"/>
    <hyperlink ref="AP3" r:id="rId91" display="https://pbs.twimg.com/profile_banners/14587766/1496689413"/>
    <hyperlink ref="AP4" r:id="rId92" display="https://pbs.twimg.com/profile_banners/75263523/1553522469"/>
    <hyperlink ref="AP5" r:id="rId93" display="https://pbs.twimg.com/profile_banners/18992867/1523653828"/>
    <hyperlink ref="AP6" r:id="rId94" display="https://pbs.twimg.com/profile_banners/35463962/1522897491"/>
    <hyperlink ref="AP7" r:id="rId95" display="https://pbs.twimg.com/profile_banners/57422635/1552240048"/>
    <hyperlink ref="AP8" r:id="rId96" display="https://pbs.twimg.com/profile_banners/28494768/1497236520"/>
    <hyperlink ref="AP9" r:id="rId97" display="https://pbs.twimg.com/profile_banners/16511219/1540469006"/>
    <hyperlink ref="AP10" r:id="rId98" display="https://pbs.twimg.com/profile_banners/396282042/1555462146"/>
    <hyperlink ref="AP11" r:id="rId99" display="https://pbs.twimg.com/profile_banners/34552637/1536810662"/>
    <hyperlink ref="AP12" r:id="rId100" display="https://pbs.twimg.com/profile_banners/175234283/1493133639"/>
    <hyperlink ref="AP13" r:id="rId101" display="https://pbs.twimg.com/profile_banners/24814594/1552282591"/>
    <hyperlink ref="AP14" r:id="rId102" display="https://pbs.twimg.com/profile_banners/481649236/1520876554"/>
    <hyperlink ref="AP15" r:id="rId103" display="https://pbs.twimg.com/profile_banners/1010642720245739520/1529792038"/>
    <hyperlink ref="AP16" r:id="rId104" display="https://pbs.twimg.com/profile_banners/162783211/1537761800"/>
    <hyperlink ref="AP17" r:id="rId105" display="https://pbs.twimg.com/profile_banners/1138655989509644289/1560938189"/>
    <hyperlink ref="AP18" r:id="rId106" display="https://pbs.twimg.com/profile_banners/17710740/1561526877"/>
    <hyperlink ref="AP19" r:id="rId107" display="https://pbs.twimg.com/profile_banners/701648556831027201/1457613206"/>
    <hyperlink ref="AP20" r:id="rId108" display="https://pbs.twimg.com/profile_banners/786512101330124800/1476357609"/>
    <hyperlink ref="AP21" r:id="rId109" display="https://pbs.twimg.com/profile_banners/2157635059/1512845360"/>
    <hyperlink ref="AP22" r:id="rId110" display="https://pbs.twimg.com/profile_banners/871039125842997250/1503391900"/>
    <hyperlink ref="AP23" r:id="rId111" display="https://pbs.twimg.com/profile_banners/327178668/1541613667"/>
    <hyperlink ref="AP24" r:id="rId112" display="https://pbs.twimg.com/profile_banners/491280851/1512063264"/>
    <hyperlink ref="AP25" r:id="rId113" display="https://pbs.twimg.com/profile_banners/208232790/1539566079"/>
    <hyperlink ref="AP26" r:id="rId114" display="https://pbs.twimg.com/profile_banners/622562407/1483314196"/>
    <hyperlink ref="AP27" r:id="rId115" display="https://pbs.twimg.com/profile_banners/17835438/1558374411"/>
    <hyperlink ref="AP28" r:id="rId116" display="https://pbs.twimg.com/profile_banners/375319913/1553619349"/>
    <hyperlink ref="AP29" r:id="rId117" display="https://pbs.twimg.com/profile_banners/15152607/1516310762"/>
    <hyperlink ref="AP30" r:id="rId118" display="https://pbs.twimg.com/profile_banners/32462168/1499368648"/>
    <hyperlink ref="AP31" r:id="rId119" display="https://pbs.twimg.com/profile_banners/99577041/1529611798"/>
    <hyperlink ref="AP32" r:id="rId120" display="https://pbs.twimg.com/profile_banners/320791171/1546446344"/>
    <hyperlink ref="AP33" r:id="rId121" display="https://pbs.twimg.com/profile_banners/35479650/1457062535"/>
    <hyperlink ref="AP34" r:id="rId122" display="https://pbs.twimg.com/profile_banners/2298696982/1481057960"/>
    <hyperlink ref="AP35" r:id="rId123" display="https://pbs.twimg.com/profile_banners/18191259/1461798277"/>
    <hyperlink ref="AP36" r:id="rId124" display="https://pbs.twimg.com/profile_banners/160316474/1537410377"/>
    <hyperlink ref="AP37" r:id="rId125" display="https://pbs.twimg.com/profile_banners/14980437/1544203377"/>
    <hyperlink ref="AP38" r:id="rId126" display="https://pbs.twimg.com/profile_banners/300392950/1559852874"/>
    <hyperlink ref="AP39" r:id="rId127" display="https://pbs.twimg.com/profile_banners/276621034/1536613382"/>
    <hyperlink ref="AP40" r:id="rId128" display="https://pbs.twimg.com/profile_banners/2163813157/1414943987"/>
    <hyperlink ref="AP41" r:id="rId129" display="https://pbs.twimg.com/profile_banners/22815580/1514735695"/>
    <hyperlink ref="AP42" r:id="rId130" display="https://pbs.twimg.com/profile_banners/5678072/1552025426"/>
    <hyperlink ref="AP43" r:id="rId131" display="https://pbs.twimg.com/profile_banners/229964527/1525759633"/>
    <hyperlink ref="AP44" r:id="rId132" display="https://pbs.twimg.com/profile_banners/12416872/1524019580"/>
    <hyperlink ref="AP45" r:id="rId133" display="https://pbs.twimg.com/profile_banners/801306930/1536965021"/>
    <hyperlink ref="AP46" r:id="rId134" display="https://pbs.twimg.com/profile_banners/15505023/1411683599"/>
    <hyperlink ref="AP47" r:id="rId135" display="https://pbs.twimg.com/profile_banners/50213302/1500610718"/>
    <hyperlink ref="AP48" r:id="rId136" display="https://pbs.twimg.com/profile_banners/10228272/1559404730"/>
    <hyperlink ref="AP49" r:id="rId137" display="https://pbs.twimg.com/profile_banners/783214/1556918042"/>
    <hyperlink ref="AP50" r:id="rId138" display="https://pbs.twimg.com/profile_banners/36886620/1561362440"/>
    <hyperlink ref="AP51" r:id="rId139" display="https://pbs.twimg.com/profile_banners/2589274004/1559021633"/>
    <hyperlink ref="AP52" r:id="rId140" display="https://pbs.twimg.com/profile_banners/1130813796241559552/1559950808"/>
    <hyperlink ref="AP53" r:id="rId141" display="https://pbs.twimg.com/profile_banners/828817659252846593/1560310373"/>
    <hyperlink ref="AP55" r:id="rId142" display="https://pbs.twimg.com/profile_banners/916296010644598790/1559739782"/>
    <hyperlink ref="AP56" r:id="rId143" display="https://pbs.twimg.com/profile_banners/286036879/1561527170"/>
    <hyperlink ref="AP57" r:id="rId144" display="https://pbs.twimg.com/profile_banners/807775550483763200/1505788213"/>
    <hyperlink ref="AP59" r:id="rId145" display="https://pbs.twimg.com/profile_banners/1097102506134568960/1560233678"/>
    <hyperlink ref="AP60" r:id="rId146" display="https://pbs.twimg.com/profile_banners/858720042938249216/1546418634"/>
    <hyperlink ref="AP61" r:id="rId147" display="https://pbs.twimg.com/profile_banners/185142711/1559943120"/>
    <hyperlink ref="AP62" r:id="rId148" display="https://pbs.twimg.com/profile_banners/12570682/1398193958"/>
    <hyperlink ref="AP64" r:id="rId149" display="https://pbs.twimg.com/profile_banners/22867917/1365688980"/>
    <hyperlink ref="AP65" r:id="rId150" display="https://pbs.twimg.com/profile_banners/1253773256/1560664132"/>
    <hyperlink ref="AP66" r:id="rId151" display="https://pbs.twimg.com/profile_banners/30010982/1429847088"/>
    <hyperlink ref="AP67" r:id="rId152" display="https://pbs.twimg.com/profile_banners/108199469/1560269943"/>
    <hyperlink ref="AP69" r:id="rId153" display="https://pbs.twimg.com/profile_banners/3309780063/1559265699"/>
    <hyperlink ref="AP70" r:id="rId154" display="https://pbs.twimg.com/profile_banners/102269729/1559489887"/>
    <hyperlink ref="AP71" r:id="rId155" display="https://pbs.twimg.com/profile_banners/1708354632/1556292709"/>
    <hyperlink ref="AP72" r:id="rId156" display="https://pbs.twimg.com/profile_banners/223360767/1541270981"/>
    <hyperlink ref="AP73" r:id="rId157" display="https://pbs.twimg.com/profile_banners/23143473/1546639028"/>
    <hyperlink ref="AP74" r:id="rId158" display="https://pbs.twimg.com/profile_banners/37604818/1551802265"/>
    <hyperlink ref="AP75" r:id="rId159" display="https://pbs.twimg.com/profile_banners/317374996/1509548114"/>
    <hyperlink ref="AP76" r:id="rId160" display="https://pbs.twimg.com/profile_banners/399118500/1542335102"/>
    <hyperlink ref="AP77" r:id="rId161" display="https://pbs.twimg.com/profile_banners/1589042954/1544639095"/>
    <hyperlink ref="AP78" r:id="rId162" display="https://pbs.twimg.com/profile_banners/123508844/1458093160"/>
    <hyperlink ref="AP79" r:id="rId163" display="https://pbs.twimg.com/profile_banners/26644354/1549058819"/>
    <hyperlink ref="AP80" r:id="rId164" display="https://pbs.twimg.com/profile_banners/51247244/1466116630"/>
    <hyperlink ref="AP81" r:id="rId165" display="https://pbs.twimg.com/profile_banners/88785227/1537237246"/>
    <hyperlink ref="AP82" r:id="rId166" display="https://pbs.twimg.com/profile_banners/17911957/1547246965"/>
    <hyperlink ref="AP83" r:id="rId167" display="https://pbs.twimg.com/profile_banners/96838991/1472313942"/>
    <hyperlink ref="AP84" r:id="rId168" display="https://pbs.twimg.com/profile_banners/71635024/1502228120"/>
    <hyperlink ref="AP85" r:id="rId169" display="https://pbs.twimg.com/profile_banners/91968624/1522590006"/>
    <hyperlink ref="AP86" r:id="rId170" display="https://pbs.twimg.com/profile_banners/28095729/1539612290"/>
    <hyperlink ref="AP87" r:id="rId171" display="https://pbs.twimg.com/profile_banners/3353237242/1545542002"/>
    <hyperlink ref="AP88" r:id="rId172" display="https://pbs.twimg.com/profile_banners/44023499/1557277731"/>
    <hyperlink ref="AP89" r:id="rId173" display="https://pbs.twimg.com/profile_banners/1360200062/1557884201"/>
    <hyperlink ref="AP90" r:id="rId174" display="https://pbs.twimg.com/profile_banners/1043852340/1481390120"/>
    <hyperlink ref="AP91" r:id="rId175" display="https://pbs.twimg.com/profile_banners/200959342/1462891566"/>
    <hyperlink ref="AP92" r:id="rId176" display="https://pbs.twimg.com/profile_banners/153058231/1465302385"/>
    <hyperlink ref="AP93" r:id="rId177" display="https://pbs.twimg.com/profile_banners/25794284/1468081352"/>
    <hyperlink ref="AP94" r:id="rId178" display="https://pbs.twimg.com/profile_banners/14471976/1397076669"/>
    <hyperlink ref="AP95" r:id="rId179" display="https://pbs.twimg.com/profile_banners/43215735/1561309673"/>
    <hyperlink ref="AP96" r:id="rId180" display="https://pbs.twimg.com/profile_banners/251728101/1455684315"/>
    <hyperlink ref="AP97" r:id="rId181" display="https://pbs.twimg.com/profile_banners/252868280/1524280799"/>
    <hyperlink ref="AP98" r:id="rId182" display="https://pbs.twimg.com/profile_banners/21128206/1456770336"/>
    <hyperlink ref="AP99" r:id="rId183" display="https://pbs.twimg.com/profile_banners/911732857/1549381305"/>
    <hyperlink ref="AP100" r:id="rId184" display="https://pbs.twimg.com/profile_banners/27690567/1530126058"/>
    <hyperlink ref="AP101" r:id="rId185" display="https://pbs.twimg.com/profile_banners/289105306/1548100375"/>
    <hyperlink ref="AP102" r:id="rId186" display="https://pbs.twimg.com/profile_banners/769980116/1552140554"/>
    <hyperlink ref="AP103" r:id="rId187" display="https://pbs.twimg.com/profile_banners/9972002/1546312258"/>
    <hyperlink ref="AP104" r:id="rId188" display="https://pbs.twimg.com/profile_banners/602464076/1558321674"/>
    <hyperlink ref="AP105" r:id="rId189" display="https://pbs.twimg.com/profile_banners/31449020/1551208711"/>
    <hyperlink ref="AP106" r:id="rId190" display="https://pbs.twimg.com/profile_banners/62697314/1559340472"/>
    <hyperlink ref="AP107" r:id="rId191" display="https://pbs.twimg.com/profile_banners/277685980/1560538956"/>
    <hyperlink ref="AP108" r:id="rId192" display="https://pbs.twimg.com/profile_banners/36191245/1551573964"/>
    <hyperlink ref="AP109" r:id="rId193" display="https://pbs.twimg.com/profile_banners/137870557/1528906669"/>
    <hyperlink ref="AP110" r:id="rId194" display="https://pbs.twimg.com/profile_banners/21706450/1463432982"/>
    <hyperlink ref="AP111" r:id="rId195" display="https://pbs.twimg.com/profile_banners/21803056/1499191794"/>
    <hyperlink ref="AP112" r:id="rId196" display="https://pbs.twimg.com/profile_banners/123791259/1504490947"/>
    <hyperlink ref="AP113" r:id="rId197" display="https://pbs.twimg.com/profile_banners/308281620/1554772724"/>
    <hyperlink ref="AP114" r:id="rId198" display="https://pbs.twimg.com/profile_banners/299611633/1520904856"/>
    <hyperlink ref="AP115" r:id="rId199" display="https://pbs.twimg.com/profile_banners/3224510217/1507157940"/>
    <hyperlink ref="AP116" r:id="rId200" display="https://pbs.twimg.com/profile_banners/2680394840/1550627904"/>
    <hyperlink ref="AP117" r:id="rId201" display="https://pbs.twimg.com/profile_banners/22798877/1561518678"/>
    <hyperlink ref="AP118" r:id="rId202" display="https://pbs.twimg.com/profile_banners/32623630/1560808651"/>
    <hyperlink ref="AP119" r:id="rId203" display="https://pbs.twimg.com/profile_banners/46991336/1539355226"/>
    <hyperlink ref="AP120" r:id="rId204" display="https://pbs.twimg.com/profile_banners/476090138/1534966740"/>
    <hyperlink ref="AP121" r:id="rId205" display="https://pbs.twimg.com/profile_banners/308624043/1514759378"/>
    <hyperlink ref="AP122" r:id="rId206" display="https://pbs.twimg.com/profile_banners/84208309/1560601274"/>
    <hyperlink ref="AP123" r:id="rId207" display="https://pbs.twimg.com/profile_banners/15517162/1554865915"/>
    <hyperlink ref="AP124" r:id="rId208" display="https://pbs.twimg.com/profile_banners/338420176/1442805052"/>
    <hyperlink ref="AP125" r:id="rId209" display="https://pbs.twimg.com/profile_banners/54938325/1518327802"/>
    <hyperlink ref="AP126" r:id="rId210" display="https://pbs.twimg.com/profile_banners/41144996/1561231666"/>
    <hyperlink ref="AP127" r:id="rId211" display="https://pbs.twimg.com/profile_banners/713143/1556224249"/>
    <hyperlink ref="AP128" r:id="rId212" display="https://pbs.twimg.com/profile_banners/21158648/1436132525"/>
    <hyperlink ref="AP129" r:id="rId213" display="https://pbs.twimg.com/profile_banners/326966520/1541610303"/>
    <hyperlink ref="AP130" r:id="rId214" display="https://pbs.twimg.com/profile_banners/31122496/1406141789"/>
    <hyperlink ref="AP131" r:id="rId215" display="https://pbs.twimg.com/profile_banners/19426551/1556406501"/>
    <hyperlink ref="AP132" r:id="rId216" display="https://pbs.twimg.com/profile_banners/19923144/1561569597"/>
    <hyperlink ref="AP133" r:id="rId217" display="https://pbs.twimg.com/profile_banners/18479513/1561567435"/>
    <hyperlink ref="AP134" r:id="rId218" display="https://pbs.twimg.com/profile_banners/726960710/1520495018"/>
    <hyperlink ref="AP135" r:id="rId219" display="https://pbs.twimg.com/profile_banners/55267170/1558879713"/>
    <hyperlink ref="AP136" r:id="rId220" display="https://pbs.twimg.com/profile_banners/602336520/1489168306"/>
    <hyperlink ref="AP137" r:id="rId221" display="https://pbs.twimg.com/profile_banners/17838100/1555604600"/>
    <hyperlink ref="AP138" r:id="rId222" display="https://pbs.twimg.com/profile_banners/418426994/1546556183"/>
    <hyperlink ref="AP139" r:id="rId223" display="https://pbs.twimg.com/profile_banners/776926141802315776/1557187085"/>
    <hyperlink ref="AP140" r:id="rId224" display="https://pbs.twimg.com/profile_banners/18337283/1528989308"/>
    <hyperlink ref="AP141" r:id="rId225" display="https://pbs.twimg.com/profile_banners/49537170/1515293421"/>
    <hyperlink ref="AP142" r:id="rId226" display="https://pbs.twimg.com/profile_banners/19853312/1556150264"/>
    <hyperlink ref="AP143" r:id="rId227" display="https://pbs.twimg.com/profile_banners/171116456/1529959542"/>
    <hyperlink ref="AP144" r:id="rId228" display="https://pbs.twimg.com/profile_banners/1655877529/1546926600"/>
    <hyperlink ref="AP145" r:id="rId229" display="https://pbs.twimg.com/profile_banners/348667732/1540420247"/>
    <hyperlink ref="AP146" r:id="rId230" display="https://pbs.twimg.com/profile_banners/81634016/1534797386"/>
    <hyperlink ref="AP147" r:id="rId231" display="https://pbs.twimg.com/profile_banners/15367216/1398193338"/>
    <hyperlink ref="AP148" r:id="rId232" display="https://pbs.twimg.com/profile_banners/455218969/1517530848"/>
    <hyperlink ref="AP149" r:id="rId233" display="https://pbs.twimg.com/profile_banners/1049393414259830786/1554813348"/>
    <hyperlink ref="AP150" r:id="rId234" display="https://pbs.twimg.com/profile_banners/45630930/1521898282"/>
    <hyperlink ref="AP151" r:id="rId235" display="https://pbs.twimg.com/profile_banners/11797042/1511782156"/>
    <hyperlink ref="AP152" r:id="rId236" display="https://pbs.twimg.com/profile_banners/162495525/1546546327"/>
    <hyperlink ref="AP153" r:id="rId237" display="https://pbs.twimg.com/profile_banners/219397805/1561002787"/>
    <hyperlink ref="AP154" r:id="rId238" display="https://pbs.twimg.com/profile_banners/45196691/1552067497"/>
    <hyperlink ref="AP155" r:id="rId239" display="https://pbs.twimg.com/profile_banners/23024746/1513905438"/>
    <hyperlink ref="AP156" r:id="rId240" display="https://pbs.twimg.com/profile_banners/906424448/1560369968"/>
    <hyperlink ref="AP157" r:id="rId241" display="https://pbs.twimg.com/profile_banners/39490620/1554245126"/>
    <hyperlink ref="AP158" r:id="rId242" display="https://pbs.twimg.com/profile_banners/265692617/1447112498"/>
    <hyperlink ref="AP159" r:id="rId243" display="https://pbs.twimg.com/profile_banners/33649176/1555171767"/>
    <hyperlink ref="AV3" r:id="rId244" display="http://abs.twimg.com/images/themes/theme1/bg.png"/>
    <hyperlink ref="AV4" r:id="rId245" display="http://abs.twimg.com/images/themes/theme1/bg.png"/>
    <hyperlink ref="AV5" r:id="rId246" display="http://abs.twimg.com/images/themes/theme9/bg.gif"/>
    <hyperlink ref="AV6" r:id="rId247" display="http://abs.twimg.com/images/themes/theme1/bg.png"/>
    <hyperlink ref="AV7" r:id="rId248" display="http://abs.twimg.com/images/themes/theme1/bg.png"/>
    <hyperlink ref="AV8" r:id="rId249" display="http://abs.twimg.com/images/themes/theme19/bg.gif"/>
    <hyperlink ref="AV9" r:id="rId250" display="http://abs.twimg.com/images/themes/theme1/bg.png"/>
    <hyperlink ref="AV10" r:id="rId251" display="http://abs.twimg.com/images/themes/theme17/bg.gif"/>
    <hyperlink ref="AV11" r:id="rId252" display="http://abs.twimg.com/images/themes/theme11/bg.gif"/>
    <hyperlink ref="AV12" r:id="rId253" display="http://abs.twimg.com/images/themes/theme1/bg.png"/>
    <hyperlink ref="AV13" r:id="rId254" display="http://abs.twimg.com/images/themes/theme9/bg.gif"/>
    <hyperlink ref="AV14" r:id="rId255" display="http://abs.twimg.com/images/themes/theme17/bg.gif"/>
    <hyperlink ref="AV16" r:id="rId256" display="http://abs.twimg.com/images/themes/theme1/bg.png"/>
    <hyperlink ref="AV17" r:id="rId257" display="http://abs.twimg.com/images/themes/theme1/bg.png"/>
    <hyperlink ref="AV18" r:id="rId258" display="http://abs.twimg.com/images/themes/theme15/bg.png"/>
    <hyperlink ref="AV20" r:id="rId259" display="http://abs.twimg.com/images/themes/theme1/bg.png"/>
    <hyperlink ref="AV21" r:id="rId260" display="http://abs.twimg.com/images/themes/theme1/bg.png"/>
    <hyperlink ref="AV23" r:id="rId261" display="http://abs.twimg.com/images/themes/theme14/bg.gif"/>
    <hyperlink ref="AV24" r:id="rId262" display="http://abs.twimg.com/images/themes/theme14/bg.gif"/>
    <hyperlink ref="AV25" r:id="rId263" display="http://abs.twimg.com/images/themes/theme1/bg.png"/>
    <hyperlink ref="AV26" r:id="rId264" display="http://abs.twimg.com/images/themes/theme1/bg.png"/>
    <hyperlink ref="AV27" r:id="rId265" display="http://abs.twimg.com/images/themes/theme19/bg.gif"/>
    <hyperlink ref="AV28" r:id="rId266" display="http://abs.twimg.com/images/themes/theme1/bg.png"/>
    <hyperlink ref="AV29" r:id="rId267" display="http://abs.twimg.com/images/themes/theme14/bg.gif"/>
    <hyperlink ref="AV30" r:id="rId268" display="http://abs.twimg.com/images/themes/theme14/bg.gif"/>
    <hyperlink ref="AV31" r:id="rId269" display="http://abs.twimg.com/images/themes/theme13/bg.gif"/>
    <hyperlink ref="AV32" r:id="rId270" display="http://abs.twimg.com/images/themes/theme1/bg.png"/>
    <hyperlink ref="AV33" r:id="rId271" display="http://abs.twimg.com/images/themes/theme1/bg.png"/>
    <hyperlink ref="AV34" r:id="rId272" display="http://abs.twimg.com/images/themes/theme9/bg.gif"/>
    <hyperlink ref="AV35" r:id="rId273" display="http://abs.twimg.com/images/themes/theme12/bg.gif"/>
    <hyperlink ref="AV36" r:id="rId274" display="http://abs.twimg.com/images/themes/theme14/bg.gif"/>
    <hyperlink ref="AV37" r:id="rId275" display="http://abs.twimg.com/images/themes/theme16/bg.gif"/>
    <hyperlink ref="AV38" r:id="rId276" display="http://abs.twimg.com/images/themes/theme1/bg.png"/>
    <hyperlink ref="AV39" r:id="rId277" display="http://abs.twimg.com/images/themes/theme1/bg.png"/>
    <hyperlink ref="AV40" r:id="rId278" display="http://abs.twimg.com/images/themes/theme1/bg.png"/>
    <hyperlink ref="AV41" r:id="rId279" display="http://abs.twimg.com/images/themes/theme4/bg.gif"/>
    <hyperlink ref="AV42" r:id="rId280" display="http://abs.twimg.com/images/themes/theme1/bg.png"/>
    <hyperlink ref="AV43" r:id="rId281" display="http://abs.twimg.com/images/themes/theme18/bg.gif"/>
    <hyperlink ref="AV44" r:id="rId282" display="http://abs.twimg.com/images/themes/theme15/bg.png"/>
    <hyperlink ref="AV45" r:id="rId283" display="http://abs.twimg.com/images/themes/theme1/bg.png"/>
    <hyperlink ref="AV46" r:id="rId284" display="http://abs.twimg.com/images/themes/theme1/bg.png"/>
    <hyperlink ref="AV47" r:id="rId285" display="http://abs.twimg.com/images/themes/theme14/bg.gif"/>
    <hyperlink ref="AV48" r:id="rId286" display="http://abs.twimg.com/images/themes/theme14/bg.gif"/>
    <hyperlink ref="AV49" r:id="rId287" display="http://abs.twimg.com/images/themes/theme18/bg.gif"/>
    <hyperlink ref="AV50" r:id="rId288" display="http://abs.twimg.com/images/themes/theme3/bg.gif"/>
    <hyperlink ref="AV51" r:id="rId289" display="http://abs.twimg.com/images/themes/theme1/bg.png"/>
    <hyperlink ref="AV55" r:id="rId290" display="http://abs.twimg.com/images/themes/theme1/bg.png"/>
    <hyperlink ref="AV56" r:id="rId291" display="http://abs.twimg.com/images/themes/theme9/bg.gif"/>
    <hyperlink ref="AV58" r:id="rId292" display="http://abs.twimg.com/images/themes/theme15/bg.png"/>
    <hyperlink ref="AV61" r:id="rId293" display="http://abs.twimg.com/images/themes/theme1/bg.png"/>
    <hyperlink ref="AV62" r:id="rId294" display="http://abs.twimg.com/images/themes/theme4/bg.gif"/>
    <hyperlink ref="AV63" r:id="rId295" display="http://abs.twimg.com/images/themes/theme1/bg.png"/>
    <hyperlink ref="AV64" r:id="rId296" display="http://abs.twimg.com/images/themes/theme16/bg.gif"/>
    <hyperlink ref="AV65" r:id="rId297" display="http://abs.twimg.com/images/themes/theme1/bg.png"/>
    <hyperlink ref="AV66" r:id="rId298" display="http://abs.twimg.com/images/themes/theme14/bg.gif"/>
    <hyperlink ref="AV67" r:id="rId299" display="http://abs.twimg.com/images/themes/theme6/bg.gif"/>
    <hyperlink ref="AV68" r:id="rId300" display="http://abs.twimg.com/images/themes/theme1/bg.png"/>
    <hyperlink ref="AV69" r:id="rId301" display="http://abs.twimg.com/images/themes/theme1/bg.png"/>
    <hyperlink ref="AV70" r:id="rId302" display="http://abs.twimg.com/images/themes/theme15/bg.png"/>
    <hyperlink ref="AV71" r:id="rId303" display="http://abs.twimg.com/images/themes/theme1/bg.png"/>
    <hyperlink ref="AV72" r:id="rId304" display="http://abs.twimg.com/images/themes/theme4/bg.gif"/>
    <hyperlink ref="AV73" r:id="rId305" display="http://abs.twimg.com/images/themes/theme2/bg.gif"/>
    <hyperlink ref="AV74" r:id="rId306" display="http://abs.twimg.com/images/themes/theme9/bg.gif"/>
    <hyperlink ref="AV75" r:id="rId307" display="http://abs.twimg.com/images/themes/theme1/bg.png"/>
    <hyperlink ref="AV76" r:id="rId308" display="http://abs.twimg.com/images/themes/theme14/bg.gif"/>
    <hyperlink ref="AV77" r:id="rId309" display="http://abs.twimg.com/images/themes/theme1/bg.png"/>
    <hyperlink ref="AV78" r:id="rId310" display="http://abs.twimg.com/images/themes/theme14/bg.gif"/>
    <hyperlink ref="AV79" r:id="rId311" display="http://abs.twimg.com/images/themes/theme1/bg.png"/>
    <hyperlink ref="AV80" r:id="rId312" display="http://abs.twimg.com/images/themes/theme2/bg.gif"/>
    <hyperlink ref="AV81" r:id="rId313" display="http://abs.twimg.com/images/themes/theme5/bg.gif"/>
    <hyperlink ref="AV82" r:id="rId314" display="http://abs.twimg.com/images/themes/theme3/bg.gif"/>
    <hyperlink ref="AV83" r:id="rId315" display="http://abs.twimg.com/images/themes/theme1/bg.png"/>
    <hyperlink ref="AV84" r:id="rId316" display="http://abs.twimg.com/images/themes/theme1/bg.png"/>
    <hyperlink ref="AV85" r:id="rId317" display="http://abs.twimg.com/images/themes/theme1/bg.png"/>
    <hyperlink ref="AV86" r:id="rId318" display="http://abs.twimg.com/images/themes/theme8/bg.gif"/>
    <hyperlink ref="AV87" r:id="rId319" display="http://abs.twimg.com/images/themes/theme1/bg.png"/>
    <hyperlink ref="AV88" r:id="rId320" display="http://abs.twimg.com/images/themes/theme1/bg.png"/>
    <hyperlink ref="AV89" r:id="rId321" display="http://abs.twimg.com/images/themes/theme1/bg.png"/>
    <hyperlink ref="AV90" r:id="rId322" display="http://abs.twimg.com/images/themes/theme1/bg.png"/>
    <hyperlink ref="AV91" r:id="rId323" display="http://abs.twimg.com/images/themes/theme14/bg.gif"/>
    <hyperlink ref="AV92" r:id="rId324" display="http://abs.twimg.com/images/themes/theme9/bg.gif"/>
    <hyperlink ref="AV93" r:id="rId325" display="http://abs.twimg.com/images/themes/theme14/bg.gif"/>
    <hyperlink ref="AV94" r:id="rId326" display="http://abs.twimg.com/images/themes/theme1/bg.png"/>
    <hyperlink ref="AV95" r:id="rId327" display="http://abs.twimg.com/images/themes/theme14/bg.gif"/>
    <hyperlink ref="AV96" r:id="rId328" display="http://abs.twimg.com/images/themes/theme14/bg.gif"/>
    <hyperlink ref="AV97" r:id="rId329" display="http://abs.twimg.com/images/themes/theme1/bg.png"/>
    <hyperlink ref="AV98" r:id="rId330" display="http://abs.twimg.com/images/themes/theme1/bg.png"/>
    <hyperlink ref="AV99" r:id="rId331" display="http://abs.twimg.com/images/themes/theme1/bg.png"/>
    <hyperlink ref="AV100" r:id="rId332" display="http://abs.twimg.com/images/themes/theme9/bg.gif"/>
    <hyperlink ref="AV101" r:id="rId333" display="http://abs.twimg.com/images/themes/theme5/bg.gif"/>
    <hyperlink ref="AV102" r:id="rId334" display="http://abs.twimg.com/images/themes/theme1/bg.png"/>
    <hyperlink ref="AV103" r:id="rId335" display="http://abs.twimg.com/images/themes/theme9/bg.gif"/>
    <hyperlink ref="AV104" r:id="rId336" display="http://abs.twimg.com/images/themes/theme1/bg.png"/>
    <hyperlink ref="AV105" r:id="rId337" display="http://abs.twimg.com/images/themes/theme14/bg.gif"/>
    <hyperlink ref="AV106" r:id="rId338" display="http://abs.twimg.com/images/themes/theme1/bg.png"/>
    <hyperlink ref="AV107" r:id="rId339" display="http://abs.twimg.com/images/themes/theme1/bg.png"/>
    <hyperlink ref="AV108" r:id="rId340" display="http://abs.twimg.com/images/themes/theme13/bg.gif"/>
    <hyperlink ref="AV109" r:id="rId341" display="http://abs.twimg.com/images/themes/theme7/bg.gif"/>
    <hyperlink ref="AV110" r:id="rId342" display="http://abs.twimg.com/images/themes/theme14/bg.gif"/>
    <hyperlink ref="AV111" r:id="rId343" display="http://abs.twimg.com/images/themes/theme17/bg.gif"/>
    <hyperlink ref="AV112" r:id="rId344" display="http://abs.twimg.com/images/themes/theme1/bg.png"/>
    <hyperlink ref="AV113" r:id="rId345" display="http://abs.twimg.com/images/themes/theme1/bg.png"/>
    <hyperlink ref="AV114" r:id="rId346" display="http://abs.twimg.com/images/themes/theme9/bg.gif"/>
    <hyperlink ref="AV115" r:id="rId347" display="http://abs.twimg.com/images/themes/theme2/bg.gif"/>
    <hyperlink ref="AV116" r:id="rId348" display="http://abs.twimg.com/images/themes/theme6/bg.gif"/>
    <hyperlink ref="AV117" r:id="rId349" display="http://abs.twimg.com/images/themes/theme1/bg.png"/>
    <hyperlink ref="AV118" r:id="rId350" display="http://abs.twimg.com/images/themes/theme7/bg.gif"/>
    <hyperlink ref="AV119" r:id="rId351" display="http://abs.twimg.com/images/themes/theme16/bg.gif"/>
    <hyperlink ref="AV120" r:id="rId352" display="http://abs.twimg.com/images/themes/theme14/bg.gif"/>
    <hyperlink ref="AV121" r:id="rId353" display="http://abs.twimg.com/images/themes/theme18/bg.gif"/>
    <hyperlink ref="AV122" r:id="rId354" display="http://abs.twimg.com/images/themes/theme1/bg.png"/>
    <hyperlink ref="AV123" r:id="rId355" display="http://abs.twimg.com/images/themes/theme1/bg.png"/>
    <hyperlink ref="AV124" r:id="rId356" display="http://abs.twimg.com/images/themes/theme4/bg.gif"/>
    <hyperlink ref="AV125" r:id="rId357" display="http://abs.twimg.com/images/themes/theme15/bg.png"/>
    <hyperlink ref="AV126" r:id="rId358" display="http://abs.twimg.com/images/themes/theme1/bg.png"/>
    <hyperlink ref="AV127" r:id="rId359" display="http://abs.twimg.com/images/themes/theme1/bg.png"/>
    <hyperlink ref="AV128" r:id="rId360" display="http://abs.twimg.com/images/themes/theme14/bg.gif"/>
    <hyperlink ref="AV129" r:id="rId361" display="http://abs.twimg.com/images/themes/theme1/bg.png"/>
    <hyperlink ref="AV130" r:id="rId362" display="http://abs.twimg.com/images/themes/theme1/bg.png"/>
    <hyperlink ref="AV131" r:id="rId363" display="http://abs.twimg.com/images/themes/theme1/bg.png"/>
    <hyperlink ref="AV132" r:id="rId364" display="http://abs.twimg.com/images/themes/theme1/bg.png"/>
    <hyperlink ref="AV133" r:id="rId365" display="http://abs.twimg.com/images/themes/theme1/bg.png"/>
    <hyperlink ref="AV134" r:id="rId366" display="http://abs.twimg.com/images/themes/theme14/bg.gif"/>
    <hyperlink ref="AV135" r:id="rId367" display="http://abs.twimg.com/images/themes/theme1/bg.png"/>
    <hyperlink ref="AV136" r:id="rId368" display="http://abs.twimg.com/images/themes/theme12/bg.gif"/>
    <hyperlink ref="AV137" r:id="rId369" display="http://abs.twimg.com/images/themes/theme18/bg.gif"/>
    <hyperlink ref="AV138" r:id="rId370" display="http://abs.twimg.com/images/themes/theme14/bg.gif"/>
    <hyperlink ref="AV140" r:id="rId371" display="http://abs.twimg.com/images/themes/theme15/bg.png"/>
    <hyperlink ref="AV141" r:id="rId372" display="http://abs.twimg.com/images/themes/theme1/bg.png"/>
    <hyperlink ref="AV142" r:id="rId373" display="http://abs.twimg.com/images/themes/theme1/bg.png"/>
    <hyperlink ref="AV143" r:id="rId374" display="http://abs.twimg.com/images/themes/theme1/bg.png"/>
    <hyperlink ref="AV144" r:id="rId375" display="http://abs.twimg.com/images/themes/theme1/bg.png"/>
    <hyperlink ref="AV145" r:id="rId376" display="http://abs.twimg.com/images/themes/theme1/bg.png"/>
    <hyperlink ref="AV146" r:id="rId377" display="http://abs.twimg.com/images/themes/theme14/bg.gif"/>
    <hyperlink ref="AV147" r:id="rId378" display="http://abs.twimg.com/images/themes/theme1/bg.png"/>
    <hyperlink ref="AV148" r:id="rId379" display="http://abs.twimg.com/images/themes/theme1/bg.png"/>
    <hyperlink ref="AV150" r:id="rId380" display="http://abs.twimg.com/images/themes/theme1/bg.png"/>
    <hyperlink ref="AV151" r:id="rId381" display="http://abs.twimg.com/images/themes/theme14/bg.gif"/>
    <hyperlink ref="AV152" r:id="rId382" display="http://abs.twimg.com/images/themes/theme1/bg.png"/>
    <hyperlink ref="AV153" r:id="rId383" display="http://abs.twimg.com/images/themes/theme1/bg.png"/>
    <hyperlink ref="AV154" r:id="rId384" display="http://abs.twimg.com/images/themes/theme1/bg.png"/>
    <hyperlink ref="AV155" r:id="rId385" display="http://abs.twimg.com/images/themes/theme1/bg.png"/>
    <hyperlink ref="AV156" r:id="rId386" display="http://abs.twimg.com/images/themes/theme1/bg.png"/>
    <hyperlink ref="AV157" r:id="rId387" display="http://abs.twimg.com/images/themes/theme15/bg.png"/>
    <hyperlink ref="AV158" r:id="rId388" display="http://abs.twimg.com/images/themes/theme7/bg.gif"/>
    <hyperlink ref="AV159" r:id="rId389" display="http://abs.twimg.com/images/themes/theme12/bg.gif"/>
    <hyperlink ref="G3" r:id="rId390" display="http://pbs.twimg.com/profile_images/1089774339115835392/s46VtCKT_normal.jpg"/>
    <hyperlink ref="G4" r:id="rId391" display="http://pbs.twimg.com/profile_images/1134506269342146566/xASE94VG_normal.png"/>
    <hyperlink ref="G5" r:id="rId392" display="http://pbs.twimg.com/profile_images/885092474884149248/MOtDdPtt_normal.jpg"/>
    <hyperlink ref="G6" r:id="rId393" display="http://pbs.twimg.com/profile_images/1097661591351259136/loYWXk1y_normal.jpg"/>
    <hyperlink ref="G7" r:id="rId394" display="http://pbs.twimg.com/profile_images/1037053503670288384/ivXkTeU3_normal.jpg"/>
    <hyperlink ref="G8" r:id="rId395" display="http://pbs.twimg.com/profile_images/1024796251408269312/aocKve_v_normal.jpg"/>
    <hyperlink ref="G9" r:id="rId396" display="http://pbs.twimg.com/profile_images/1055428378344546304/AYxtPZfL_normal.jpg"/>
    <hyperlink ref="G10" r:id="rId397" display="http://pbs.twimg.com/profile_images/1105169724604854275/hdFwU0Po_normal.jpg"/>
    <hyperlink ref="G11" r:id="rId398" display="http://pbs.twimg.com/profile_images/967442109962874880/aKy8b60X_normal.jpg"/>
    <hyperlink ref="G12" r:id="rId399" display="http://pbs.twimg.com/profile_images/997253832676540416/gLzqT748_normal.jpg"/>
    <hyperlink ref="G13" r:id="rId400" display="http://pbs.twimg.com/profile_images/726312933781688321/TusFLskL_normal.jpg"/>
    <hyperlink ref="G14" r:id="rId401" display="http://pbs.twimg.com/profile_images/1108023672365899776/0i3sXGoD_normal.jpg"/>
    <hyperlink ref="G15" r:id="rId402" display="http://pbs.twimg.com/profile_images/1010647180250570752/iry6z_Ir_normal.jpg"/>
    <hyperlink ref="G16" r:id="rId403" display="http://pbs.twimg.com/profile_images/1103533557027266560/bhswB84__normal.jpg"/>
    <hyperlink ref="G17" r:id="rId404" display="http://pbs.twimg.com/profile_images/1141283044659290115/W42Debyp_normal.png"/>
    <hyperlink ref="G18" r:id="rId405" display="http://pbs.twimg.com/profile_images/864432203370905601/yWa-6Q9O_normal.jpg"/>
    <hyperlink ref="G19" r:id="rId406" display="http://pbs.twimg.com/profile_images/701655201179000832/c-l8O7Xy_normal.png"/>
    <hyperlink ref="G20" r:id="rId407" display="http://pbs.twimg.com/profile_images/786513701583069184/OFb7pB3z_normal.jpg"/>
    <hyperlink ref="G21" r:id="rId408" display="http://pbs.twimg.com/profile_images/939567293033525248/qme0Ts3w_normal.jpg"/>
    <hyperlink ref="G22" r:id="rId409" display="http://pbs.twimg.com/profile_images/1017404189708701696/jyfH4IFY_normal.jpg"/>
    <hyperlink ref="G23" r:id="rId410" display="http://pbs.twimg.com/profile_images/1111304354076770305/ZqhNVlDp_normal.jpg"/>
    <hyperlink ref="G24" r:id="rId411" display="http://pbs.twimg.com/profile_images/803999731739402241/xqgRKsIb_normal.jpg"/>
    <hyperlink ref="G25" r:id="rId412" display="http://pbs.twimg.com/profile_images/1083417356183969798/a3wm07Cb_normal.jpg"/>
    <hyperlink ref="G26" r:id="rId413" display="http://pbs.twimg.com/profile_images/947514552622628864/H8_vpXIp_normal.jpg"/>
    <hyperlink ref="G27" r:id="rId414" display="http://pbs.twimg.com/profile_images/1004828933739642881/X0D67lAK_normal.jpg"/>
    <hyperlink ref="G28" r:id="rId415" display="http://pbs.twimg.com/profile_images/1117872870368006144/laOSUWQX_normal.jpg"/>
    <hyperlink ref="G29" r:id="rId416" display="http://pbs.twimg.com/profile_images/954000566576807937/gAEDoYkh_normal.jpg"/>
    <hyperlink ref="G30" r:id="rId417" display="http://pbs.twimg.com/profile_images/1141423301803331585/e52sCMGQ_normal.jpg"/>
    <hyperlink ref="G31" r:id="rId418" display="http://pbs.twimg.com/profile_images/1080504310075543552/kLJUyO3C_normal.jpg"/>
    <hyperlink ref="G32" r:id="rId419" display="http://pbs.twimg.com/profile_images/1080497279780483073/hbCQOo6n_normal.jpg"/>
    <hyperlink ref="G33" r:id="rId420" display="http://pbs.twimg.com/profile_images/570039225173544960/bduSgxci_normal.jpeg"/>
    <hyperlink ref="G34" r:id="rId421" display="http://pbs.twimg.com/profile_images/537717609190264833/5SynDJV__normal.jpeg"/>
    <hyperlink ref="G35" r:id="rId422" display="http://pbs.twimg.com/profile_images/506104089995137024/y1PWJd49_normal.jpeg"/>
    <hyperlink ref="G36" r:id="rId423" display="http://pbs.twimg.com/profile_images/1040389930076327936/e9KXczX6_normal.jpg"/>
    <hyperlink ref="G37" r:id="rId424" display="http://pbs.twimg.com/profile_images/1135591645787770880/y9fbYvdI_normal.png"/>
    <hyperlink ref="G38" r:id="rId425" display="http://pbs.twimg.com/profile_images/1016780795556528128/rwOTWVjg_normal.jpg"/>
    <hyperlink ref="G39" r:id="rId426" display="http://pbs.twimg.com/profile_images/1073276806051086336/oyx_GN_w_normal.jpg"/>
    <hyperlink ref="G40" r:id="rId427" display="http://pbs.twimg.com/profile_images/661288346287779840/hVlzqsS9_normal.png"/>
    <hyperlink ref="G41" r:id="rId428" display="http://pbs.twimg.com/profile_images/998358332728532993/AgaNtwDI_normal.jpg"/>
    <hyperlink ref="G42" r:id="rId429" display="http://pbs.twimg.com/profile_images/1136684833969541120/pANMG7T5_normal.png"/>
    <hyperlink ref="G43" r:id="rId430" display="http://pbs.twimg.com/profile_images/1121080962052308993/RMj76lfa_normal.jpg"/>
    <hyperlink ref="G44" r:id="rId431" display="http://pbs.twimg.com/profile_images/1060029893948391424/ejwbzLs8_normal.jpg"/>
    <hyperlink ref="G45" r:id="rId432" display="http://pbs.twimg.com/profile_images/1045107834323693568/HQZog7j4_normal.jpg"/>
    <hyperlink ref="G46" r:id="rId433" display="http://pbs.twimg.com/profile_images/785298544538202112/Ofppjciv_normal.jpg"/>
    <hyperlink ref="G47" r:id="rId434" display="http://pbs.twimg.com/profile_images/609280055127052288/-w9p-PFe_normal.jpg"/>
    <hyperlink ref="G48" r:id="rId435" display="http://pbs.twimg.com/profile_images/1134851965744078848/LyhYiCIb_normal.png"/>
    <hyperlink ref="G49" r:id="rId436" display="http://pbs.twimg.com/profile_images/1111729635610382336/_65QFl7B_normal.png"/>
    <hyperlink ref="G50" r:id="rId437" display="http://pbs.twimg.com/profile_images/1130088773746868231/SWrhGrJd_normal.png"/>
    <hyperlink ref="G51" r:id="rId438" display="http://pbs.twimg.com/profile_images/1133245030548697088/ChKnhl96_normal.png"/>
    <hyperlink ref="G52" r:id="rId439" display="http://pbs.twimg.com/profile_images/1141005532670681090/186OFr3D_normal.jpg"/>
    <hyperlink ref="G53" r:id="rId440" display="http://pbs.twimg.com/profile_images/1041997044867637248/mQfCCaHn_normal.jpg"/>
    <hyperlink ref="G54" r:id="rId441" display="http://pbs.twimg.com/profile_images/1131237150056312832/uBpYO9XQ_normal.jpg"/>
    <hyperlink ref="G55" r:id="rId442" display="http://pbs.twimg.com/profile_images/1136255989680726016/2qfDpwEd_normal.png"/>
    <hyperlink ref="G56" r:id="rId443" display="http://pbs.twimg.com/profile_images/843080269091495936/4IUdujgj_normal.jpg"/>
    <hyperlink ref="G57" r:id="rId444" display="http://pbs.twimg.com/profile_images/834681575006683136/ZbVx3BhA_normal.jpg"/>
    <hyperlink ref="G58" r:id="rId445" display="http://pbs.twimg.com/profile_images/789817267567472640/BlpcUEvx_normal.jpg"/>
    <hyperlink ref="G59" r:id="rId446" display="http://pbs.twimg.com/profile_images/1142066270432563202/3pFOjpp0_normal.jpg"/>
    <hyperlink ref="G60" r:id="rId447" display="http://pbs.twimg.com/profile_images/1085109696489435137/1nKrp4FE_normal.jpg"/>
    <hyperlink ref="G61" r:id="rId448" display="http://pbs.twimg.com/profile_images/808958294131781632/b5z_etzB_normal.jpg"/>
    <hyperlink ref="G62" r:id="rId449" display="http://pbs.twimg.com/profile_images/1061880944016179201/rK-0duju_normal.jpg"/>
    <hyperlink ref="G63" r:id="rId450" display="http://pbs.twimg.com/profile_images/2701376412/5473705428858105d66952f008601a9a_normal.jpeg"/>
    <hyperlink ref="G64" r:id="rId451" display="http://pbs.twimg.com/profile_images/1054401934063529984/nMZeBRyq_normal.jpg"/>
    <hyperlink ref="G65" r:id="rId452" display="http://pbs.twimg.com/profile_images/1127052296469340162/ZDjS21IA_normal.png"/>
    <hyperlink ref="G66" r:id="rId453" display="http://pbs.twimg.com/profile_images/895165527706009602/22MAv0Di_normal.jpg"/>
    <hyperlink ref="G67" r:id="rId454" display="http://pbs.twimg.com/profile_images/1129450393648283648/8Al65rH9_normal.jpg"/>
    <hyperlink ref="G68" r:id="rId455" display="http://pbs.twimg.com/profile_images/1742497617/nxaJC_normal.jpg"/>
    <hyperlink ref="G69" r:id="rId456" display="http://pbs.twimg.com/profile_images/1120548764027109377/XGPHR_bA_normal.jpg"/>
    <hyperlink ref="G70" r:id="rId457" display="http://pbs.twimg.com/profile_images/998982774231977985/5xxBN6M6_normal.jpg"/>
    <hyperlink ref="G71" r:id="rId458" display="http://pbs.twimg.com/profile_images/1128131759126863872/jL-FQI4A_normal.jpg"/>
    <hyperlink ref="G72" r:id="rId459" display="http://pbs.twimg.com/profile_images/1116896169324466176/aGuguVhm_normal.jpg"/>
    <hyperlink ref="G73" r:id="rId460" display="http://pbs.twimg.com/profile_images/1045453583171248129/PclgK4-m_normal.jpg"/>
    <hyperlink ref="G74" r:id="rId461" display="http://pbs.twimg.com/profile_images/434702105975078912/hIWxabfv_normal.jpeg"/>
    <hyperlink ref="G75" r:id="rId462" display="http://pbs.twimg.com/profile_images/1133768768126164993/aFK9yNDR_normal.jpg"/>
    <hyperlink ref="G76" r:id="rId463" display="http://pbs.twimg.com/profile_images/1063267723872890881/F_uGNvoY_normal.jpg"/>
    <hyperlink ref="G77" r:id="rId464" display="http://pbs.twimg.com/profile_images/1056973198129020930/kGiqjj7u_normal.jpg"/>
    <hyperlink ref="G78" r:id="rId465" display="http://pbs.twimg.com/profile_images/1081184795969888256/j-YUgXDS_normal.jpg"/>
    <hyperlink ref="G79" r:id="rId466" display="http://pbs.twimg.com/profile_images/1111279872591187969/Cyhts6GZ_normal.jpg"/>
    <hyperlink ref="G80" r:id="rId467" display="http://pbs.twimg.com/profile_images/880178921781592065/kQTydjP-_normal.jpg"/>
    <hyperlink ref="G81" r:id="rId468" display="http://pbs.twimg.com/profile_images/444640743492046848/Y9UA8TZJ_normal.jpeg"/>
    <hyperlink ref="G82" r:id="rId469" display="http://pbs.twimg.com/profile_images/1096170523325693952/u5ykF5y3_normal.jpg"/>
    <hyperlink ref="G83" r:id="rId470" display="http://pbs.twimg.com/profile_images/883023371151323140/trUNIaC8_normal.jpg"/>
    <hyperlink ref="G84" r:id="rId471" display="http://pbs.twimg.com/profile_images/1010018869199626240/l3AOsf_w_normal.jpg"/>
    <hyperlink ref="G85" r:id="rId472" display="http://pbs.twimg.com/profile_images/1080189110634102784/EZnwVoQT_normal.jpg"/>
    <hyperlink ref="G86" r:id="rId473" display="http://pbs.twimg.com/profile_images/953309949349810176/lI-0JPxc_normal.jpg"/>
    <hyperlink ref="G87" r:id="rId474" display="http://pbs.twimg.com/profile_images/1130299522670743552/WR6yM-c1_normal.jpg"/>
    <hyperlink ref="G88" r:id="rId475" display="http://pbs.twimg.com/profile_images/947444638226542592/WcbNObyx_normal.jpg"/>
    <hyperlink ref="G89" r:id="rId476" display="http://pbs.twimg.com/profile_images/1128500511127363584/yC6i6hgI_normal.jpg"/>
    <hyperlink ref="G90" r:id="rId477" display="http://pbs.twimg.com/profile_images/920100029376864256/4WB-83fO_normal.jpg"/>
    <hyperlink ref="G91" r:id="rId478" display="http://pbs.twimg.com/profile_images/1141360952417378304/DCnoPVfC_normal.jpg"/>
    <hyperlink ref="G92" r:id="rId479" display="http://pbs.twimg.com/profile_images/1084997082191224834/HRZgzbC1_normal.jpg"/>
    <hyperlink ref="G93" r:id="rId480" display="http://pbs.twimg.com/profile_images/786995996714729472/tSaBqNEt_normal.jpg"/>
    <hyperlink ref="G94" r:id="rId481" display="http://pbs.twimg.com/profile_images/893168275357483008/6a5wgXvK_normal.jpg"/>
    <hyperlink ref="G95" r:id="rId482" display="http://pbs.twimg.com/profile_images/1110328770525716487/MYsLpVem_normal.jpg"/>
    <hyperlink ref="G96" r:id="rId483" display="http://pbs.twimg.com/profile_images/1044366558397693953/xCX7U0Wp_normal.jpg"/>
    <hyperlink ref="G97" r:id="rId484" display="http://pbs.twimg.com/profile_images/1115769999208136704/A4fjHHZG_normal.jpg"/>
    <hyperlink ref="G98" r:id="rId485" display="http://pbs.twimg.com/profile_images/696766208192995328/p5VXprPw_normal.jpg"/>
    <hyperlink ref="G99" r:id="rId486" display="http://pbs.twimg.com/profile_images/907494533201571840/fWtb8gwo_normal.jpg"/>
    <hyperlink ref="G100" r:id="rId487" display="http://pbs.twimg.com/profile_images/1095475536221138946/78OXiBFV_normal.jpg"/>
    <hyperlink ref="G101" r:id="rId488" display="http://pbs.twimg.com/profile_images/1128826628212174848/1edadQX3_normal.jpg"/>
    <hyperlink ref="G102" r:id="rId489" display="http://pbs.twimg.com/profile_images/937213356359942144/KNDUWNXl_normal.jpg"/>
    <hyperlink ref="G103" r:id="rId490" display="http://pbs.twimg.com/profile_images/1106926867448254466/Hn0Y-NfQ_normal.jpg"/>
    <hyperlink ref="G104" r:id="rId491" display="http://pbs.twimg.com/profile_images/1125231196546453509/E6ZS4LlY_normal.jpg"/>
    <hyperlink ref="G105" r:id="rId492" display="http://pbs.twimg.com/profile_images/774393992066633728/ckIX2xYp_normal.jpg"/>
    <hyperlink ref="G106" r:id="rId493" display="http://pbs.twimg.com/profile_images/1134582111153692672/McQKJLfh_normal.jpg"/>
    <hyperlink ref="G107" r:id="rId494" display="http://pbs.twimg.com/profile_images/1110612718166462467/QZ331Wt7_normal.jpg"/>
    <hyperlink ref="G108" r:id="rId495" display="http://pbs.twimg.com/profile_images/1056477590062538752/8rpPZ7xb_normal.jpg"/>
    <hyperlink ref="G109" r:id="rId496" display="http://pbs.twimg.com/profile_images/1006933308880621568/THgEuWOF_normal.jpg"/>
    <hyperlink ref="G110" r:id="rId497" display="http://pbs.twimg.com/profile_images/1075451561571217410/H_8Xey6z_normal.jpg"/>
    <hyperlink ref="G111" r:id="rId498" display="http://pbs.twimg.com/profile_images/1126267392290709506/gwwLd9VL_normal.jpg"/>
    <hyperlink ref="G112" r:id="rId499" display="http://pbs.twimg.com/profile_images/819023651/tm.icon.large_normal.png"/>
    <hyperlink ref="G113" r:id="rId500" display="http://pbs.twimg.com/profile_images/1142438395366518786/QwzcaV-J_normal.jpg"/>
    <hyperlink ref="G114" r:id="rId501" display="http://pbs.twimg.com/profile_images/966068090365603841/YDiEgEzs_normal.jpg"/>
    <hyperlink ref="G115" r:id="rId502" display="http://pbs.twimg.com/profile_images/1090383305772490752/_fkfZokr_normal.jpg"/>
    <hyperlink ref="G116" r:id="rId503" display="http://pbs.twimg.com/profile_images/1098039129579888641/vgWlExGZ_normal.jpg"/>
    <hyperlink ref="G117" r:id="rId504" display="http://pbs.twimg.com/profile_images/908040880296251392/ATFZeyFo_normal.jpg"/>
    <hyperlink ref="G118" r:id="rId505" display="http://pbs.twimg.com/profile_images/814655647379759105/Gdb5xIaj_normal.jpg"/>
    <hyperlink ref="G119" r:id="rId506" display="http://pbs.twimg.com/profile_images/790620942271590400/LmvMVKpo_normal.jpg"/>
    <hyperlink ref="G120" r:id="rId507" display="http://pbs.twimg.com/profile_images/972641181871017985/icoQ2vYH_normal.jpg"/>
    <hyperlink ref="G121" r:id="rId508" display="http://pbs.twimg.com/profile_images/1091525892919177218/OkDdXDxl_normal.jpg"/>
    <hyperlink ref="G122" r:id="rId509" display="http://pbs.twimg.com/profile_images/1139751448512802816/8jd-FKh6_normal.jpg"/>
    <hyperlink ref="G123" r:id="rId510" display="http://pbs.twimg.com/profile_images/1132795761433776128/eaFiM8la_normal.jpg"/>
    <hyperlink ref="G124" r:id="rId511" display="http://pbs.twimg.com/profile_images/905583474819690496/R60v0DIs_normal.jpg"/>
    <hyperlink ref="G125" r:id="rId512" display="http://pbs.twimg.com/profile_images/1045499774605103109/jhZ9IsxG_normal.jpg"/>
    <hyperlink ref="G126" r:id="rId513" display="http://pbs.twimg.com/profile_images/1105106306975875072/yrq_bj5w_normal.png"/>
    <hyperlink ref="G127" r:id="rId514" display="http://pbs.twimg.com/profile_images/1067471374002745344/wKNVDKpJ_normal.jpg"/>
    <hyperlink ref="G128" r:id="rId515" display="http://pbs.twimg.com/profile_images/1439969465/Horowitz_Neil2_normal.jpg"/>
    <hyperlink ref="G129" r:id="rId516" display="http://pbs.twimg.com/profile_images/1027794021513654273/qxLGaw-m_normal.jpg"/>
    <hyperlink ref="G130" r:id="rId517" display="http://pbs.twimg.com/profile_images/875707949217308673/KoeOIQIV_normal.jpg"/>
    <hyperlink ref="G131" r:id="rId518" display="http://pbs.twimg.com/profile_images/1056503844689956865/kIxE5Zmx_normal.jpg"/>
    <hyperlink ref="G132" r:id="rId519" display="http://pbs.twimg.com/profile_images/921248739746033665/cjBVcCJG_normal.jpg"/>
    <hyperlink ref="G133" r:id="rId520" display="http://pbs.twimg.com/profile_images/1118207546874114050/obcix-sP_normal.png"/>
    <hyperlink ref="G134" r:id="rId521" display="http://pbs.twimg.com/profile_images/877930099080867840/WtVG7aCL_normal.jpg"/>
    <hyperlink ref="G135" r:id="rId522" display="http://pbs.twimg.com/profile_images/1131573125232115712/iDkevQbU_normal.jpg"/>
    <hyperlink ref="G136" r:id="rId523" display="http://pbs.twimg.com/profile_images/1080510664756494336/arjyaroF_normal.jpg"/>
    <hyperlink ref="G137" r:id="rId524" display="http://pbs.twimg.com/profile_images/1107448659933913088/aTlE3NhA_normal.jpg"/>
    <hyperlink ref="G138" r:id="rId525" display="http://pbs.twimg.com/profile_images/1078330895478726657/9ukDw8o9_normal.jpg"/>
    <hyperlink ref="G139" r:id="rId526" display="http://pbs.twimg.com/profile_images/1101491161141792768/MEtC_byS_normal.jpg"/>
    <hyperlink ref="G140" r:id="rId527" display="http://pbs.twimg.com/profile_images/650780702720430080/KVvkb4_d_normal.jpg"/>
    <hyperlink ref="G141" r:id="rId528" display="http://pbs.twimg.com/profile_images/1139153401311301638/9LzkEcVf_normal.jpg"/>
    <hyperlink ref="G142" r:id="rId529" display="http://pbs.twimg.com/profile_images/1117608608336945152/wa2QOANK_normal.jpg"/>
    <hyperlink ref="G143" r:id="rId530" display="http://pbs.twimg.com/profile_images/1011284209179217921/1RDaWqss_normal.jpg"/>
    <hyperlink ref="G144" r:id="rId531" display="http://pbs.twimg.com/profile_images/1086264872780947456/IeFKppj2_normal.jpg"/>
    <hyperlink ref="G145" r:id="rId532" display="http://pbs.twimg.com/profile_images/1123554915849318400/kPfjGN0C_normal.jpg"/>
    <hyperlink ref="G146" r:id="rId533" display="http://pbs.twimg.com/profile_images/1040292584118091776/iYeHN2fH_normal.jpg"/>
    <hyperlink ref="G147" r:id="rId534" display="http://pbs.twimg.com/profile_images/1060277447197949967/GhxJMGoh_normal.jpg"/>
    <hyperlink ref="G148" r:id="rId535" display="http://pbs.twimg.com/profile_images/959431892083896321/5rnPkNc1_normal.jpg"/>
    <hyperlink ref="G149" r:id="rId536" display="http://pbs.twimg.com/profile_images/1049398125188849666/qyTLnrl7_normal.jpg"/>
    <hyperlink ref="G150" r:id="rId537" display="http://pbs.twimg.com/profile_images/937438441595432961/5wCj0GbP_normal.jpg"/>
    <hyperlink ref="G151" r:id="rId538" display="http://pbs.twimg.com/profile_images/897594168549064705/P_hzn7pv_normal.jpg"/>
    <hyperlink ref="G152" r:id="rId539" display="http://pbs.twimg.com/profile_images/1080920247161507840/2TRt2iB4_normal.jpg"/>
    <hyperlink ref="G153" r:id="rId540" display="http://pbs.twimg.com/profile_images/1117473482382536705/-7aWQk4Z_normal.jpg"/>
    <hyperlink ref="G154" r:id="rId541" display="http://pbs.twimg.com/profile_images/1104091765601112065/IuZwwKiF_normal.png"/>
    <hyperlink ref="G155" r:id="rId542" display="http://pbs.twimg.com/profile_images/1116882304486580224/PopR5lTK_normal.jpg"/>
    <hyperlink ref="G156" r:id="rId543" display="http://pbs.twimg.com/profile_images/943549781334519809/63pdakJg_normal.jpg"/>
    <hyperlink ref="G157" r:id="rId544" display="http://pbs.twimg.com/profile_images/1138763542369357824/8zHbFffo_normal.jpg"/>
    <hyperlink ref="G158" r:id="rId545" display="http://pbs.twimg.com/profile_images/1134188636356907010/5SG4roaK_normal.jpg"/>
    <hyperlink ref="G159" r:id="rId546" display="http://pbs.twimg.com/profile_images/1136391233402597376/Mwe1CJnH_normal.jpg"/>
    <hyperlink ref="AY3" r:id="rId547" display="https://twitter.com/dnklatt"/>
    <hyperlink ref="AY4" r:id="rId548" display="https://twitter.com/sprinklr"/>
    <hyperlink ref="AY5" r:id="rId549" display="https://twitter.com/brianrwagner"/>
    <hyperlink ref="AY6" r:id="rId550" display="https://twitter.com/zgayer"/>
    <hyperlink ref="AY7" r:id="rId551" display="https://twitter.com/msu_basketball"/>
    <hyperlink ref="AY8" r:id="rId552" display="https://twitter.com/djschrag"/>
    <hyperlink ref="AY9" r:id="rId553" display="https://twitter.com/btschrage"/>
    <hyperlink ref="AY10" r:id="rId554" display="https://twitter.com/carakaye_"/>
    <hyperlink ref="AY11" r:id="rId555" display="https://twitter.com/victoriadkline"/>
    <hyperlink ref="AY12" r:id="rId556" display="https://twitter.com/lantabenzion"/>
    <hyperlink ref="AY13" r:id="rId557" display="https://twitter.com/ajmanderichio"/>
    <hyperlink ref="AY14" r:id="rId558" display="https://twitter.com/anndrinkard"/>
    <hyperlink ref="AY15" r:id="rId559" display="https://twitter.com/49ersinsiders"/>
    <hyperlink ref="AY16" r:id="rId560" display="https://twitter.com/johnnyvolk"/>
    <hyperlink ref="AY17" r:id="rId561" display="https://twitter.com/barkhas49008990"/>
    <hyperlink ref="AY18" r:id="rId562" display="https://twitter.com/dna"/>
    <hyperlink ref="AY19" r:id="rId563" display="https://twitter.com/vroncloud"/>
    <hyperlink ref="AY20" r:id="rId564" display="https://twitter.com/coimbrasummit"/>
    <hyperlink ref="AY21" r:id="rId565" display="https://twitter.com/vebens"/>
    <hyperlink ref="AY22" r:id="rId566" display="https://twitter.com/sportin_global"/>
    <hyperlink ref="AY23" r:id="rId567" display="https://twitter.com/ryan_nix"/>
    <hyperlink ref="AY24" r:id="rId568" display="https://twitter.com/dudrapier17"/>
    <hyperlink ref="AY25" r:id="rId569" display="https://twitter.com/studrew1"/>
    <hyperlink ref="AY26" r:id="rId570" display="https://twitter.com/abruz11"/>
    <hyperlink ref="AY27" r:id="rId571" display="https://twitter.com/elias_me_em"/>
    <hyperlink ref="AY28" r:id="rId572" display="https://twitter.com/meredithrayy"/>
    <hyperlink ref="AY29" r:id="rId573" display="https://twitter.com/tjciro"/>
    <hyperlink ref="AY30" r:id="rId574" display="https://twitter.com/jackcpatterson"/>
    <hyperlink ref="AY31" r:id="rId575" display="https://twitter.com/wexline"/>
    <hyperlink ref="AY32" r:id="rId576" display="https://twitter.com/davidbherman"/>
    <hyperlink ref="AY33" r:id="rId577" display="https://twitter.com/matthewvinson"/>
    <hyperlink ref="AY34" r:id="rId578" display="https://twitter.com/migshields"/>
    <hyperlink ref="AY35" r:id="rId579" display="https://twitter.com/richwang3"/>
    <hyperlink ref="AY36" r:id="rId580" display="https://twitter.com/jenni_jen85"/>
    <hyperlink ref="AY37" r:id="rId581" display="https://twitter.com/21stamendment"/>
    <hyperlink ref="AY38" r:id="rId582" display="https://twitter.com/twittersports"/>
    <hyperlink ref="AY39" r:id="rId583" display="https://twitter.com/sammyrippon"/>
    <hyperlink ref="AY40" r:id="rId584" display="https://twitter.com/websummitbot"/>
    <hyperlink ref="AY41" r:id="rId585" display="https://twitter.com/celeste_b"/>
    <hyperlink ref="AY42" r:id="rId586" display="https://twitter.com/colinokeefe"/>
    <hyperlink ref="AY43" r:id="rId587" display="https://twitter.com/newtonshelby"/>
    <hyperlink ref="AY44" r:id="rId588" display="https://twitter.com/claudiaizet"/>
    <hyperlink ref="AY45" r:id="rId589" display="https://twitter.com/dschmidt_tcu"/>
    <hyperlink ref="AY46" r:id="rId590" display="https://twitter.com/drewinhd"/>
    <hyperlink ref="AY47" r:id="rId591" display="https://twitter.com/farhandevji"/>
    <hyperlink ref="AY48" r:id="rId592" display="https://twitter.com/youtube"/>
    <hyperlink ref="AY49" r:id="rId593" display="https://twitter.com/twitter"/>
    <hyperlink ref="AY50" r:id="rId594" display="https://twitter.com/epillars"/>
    <hyperlink ref="AY51" r:id="rId595" display="https://twitter.com/sobhana4345"/>
    <hyperlink ref="AY52" r:id="rId596" display="https://twitter.com/lemahussu"/>
    <hyperlink ref="AY53" r:id="rId597" display="https://twitter.com/marvellous_capt"/>
    <hyperlink ref="AY54" r:id="rId598" display="https://twitter.com/vetri41025890"/>
    <hyperlink ref="AY55" r:id="rId599" display="https://twitter.com/msali_shah"/>
    <hyperlink ref="AY56" r:id="rId600" display="https://twitter.com/tseries"/>
    <hyperlink ref="AY57" r:id="rId601" display="https://twitter.com/ravishastriofc"/>
    <hyperlink ref="AY58" r:id="rId602" display="https://twitter.com/imvkohli"/>
    <hyperlink ref="AY59" r:id="rId603" display="https://twitter.com/theviper_offi"/>
    <hyperlink ref="AY60" r:id="rId604" display="https://twitter.com/jaspritbumrah93"/>
    <hyperlink ref="AY61" r:id="rId605" display="https://twitter.com/bcci"/>
    <hyperlink ref="AY62" r:id="rId606" display="https://twitter.com/avrbny"/>
    <hyperlink ref="AY63" r:id="rId607" display="https://twitter.com/sandyzavery"/>
    <hyperlink ref="AY64" r:id="rId608" display="https://twitter.com/woodsamantha"/>
    <hyperlink ref="AY65" r:id="rId609" display="https://twitter.com/kindafunnygirl"/>
    <hyperlink ref="AY66" r:id="rId610" display="https://twitter.com/srabe"/>
    <hyperlink ref="AY67" r:id="rId611" display="https://twitter.com/lauralchan"/>
    <hyperlink ref="AY68" r:id="rId612" display="https://twitter.com/pambcloud"/>
    <hyperlink ref="AY69" r:id="rId613" display="https://twitter.com/tweetsbydanno"/>
    <hyperlink ref="AY70" r:id="rId614" display="https://twitter.com/michaelmurakami"/>
    <hyperlink ref="AY71" r:id="rId615" display="https://twitter.com/austinsapin"/>
    <hyperlink ref="AY72" r:id="rId616" display="https://twitter.com/jenessalei"/>
    <hyperlink ref="AY73" r:id="rId617" display="https://twitter.com/kyle_ramos"/>
    <hyperlink ref="AY74" r:id="rId618" display="https://twitter.com/jdimes5"/>
    <hyperlink ref="AY75" r:id="rId619" display="https://twitter.com/intersportbuzz"/>
    <hyperlink ref="AY76" r:id="rId620" display="https://twitter.com/bripank"/>
    <hyperlink ref="AY77" r:id="rId621" display="https://twitter.com/shahbazmkhan"/>
    <hyperlink ref="AY78" r:id="rId622" display="https://twitter.com/carlschmid"/>
    <hyperlink ref="AY79" r:id="rId623" display="https://twitter.com/letstelllizelle"/>
    <hyperlink ref="AY80" r:id="rId624" display="https://twitter.com/toriepeterson"/>
    <hyperlink ref="AY81" r:id="rId625" display="https://twitter.com/leahhendrickson"/>
    <hyperlink ref="AY82" r:id="rId626" display="https://twitter.com/laurafrofro"/>
    <hyperlink ref="AY83" r:id="rId627" display="https://twitter.com/birds_word"/>
    <hyperlink ref="AY84" r:id="rId628" display="https://twitter.com/danielle_hadley"/>
    <hyperlink ref="AY85" r:id="rId629" display="https://twitter.com/jayfhicks"/>
    <hyperlink ref="AY86" r:id="rId630" display="https://twitter.com/joemamartins"/>
    <hyperlink ref="AY87" r:id="rId631" display="https://twitter.com/nakelmcclinton"/>
    <hyperlink ref="AY88" r:id="rId632" display="https://twitter.com/thenikkotan"/>
    <hyperlink ref="AY89" r:id="rId633" display="https://twitter.com/digitalpaintcan"/>
    <hyperlink ref="AY90" r:id="rId634" display="https://twitter.com/dylan_gannon15"/>
    <hyperlink ref="AY91" r:id="rId635" display="https://twitter.com/youngcarterdaly"/>
    <hyperlink ref="AY92" r:id="rId636" display="https://twitter.com/boooosssh"/>
    <hyperlink ref="AY93" r:id="rId637" display="https://twitter.com/scottiekrinch"/>
    <hyperlink ref="AY94" r:id="rId638" display="https://twitter.com/shiraz"/>
    <hyperlink ref="AY95" r:id="rId639" display="https://twitter.com/loicmaestracci"/>
    <hyperlink ref="AY96" r:id="rId640" display="https://twitter.com/cdgehring"/>
    <hyperlink ref="AY97" r:id="rId641" display="https://twitter.com/kevinathurman"/>
    <hyperlink ref="AY98" r:id="rId642" display="https://twitter.com/choairport"/>
    <hyperlink ref="AY99" r:id="rId643" display="https://twitter.com/lynneaphillips"/>
    <hyperlink ref="AY100" r:id="rId644" display="https://twitter.com/flatcolor1"/>
    <hyperlink ref="AY101" r:id="rId645" display="https://twitter.com/jaredcruzaedo"/>
    <hyperlink ref="AY102" r:id="rId646" display="https://twitter.com/dana_lewin"/>
    <hyperlink ref="AY103" r:id="rId647" display="https://twitter.com/brucefloyd"/>
    <hyperlink ref="AY104" r:id="rId648" display="https://twitter.com/andybowers_"/>
    <hyperlink ref="AY105" r:id="rId649" display="https://twitter.com/repo"/>
    <hyperlink ref="AY106" r:id="rId650" display="https://twitter.com/sushirrito"/>
    <hyperlink ref="AY107" r:id="rId651" display="https://twitter.com/cassie_calvert"/>
    <hyperlink ref="AY108" r:id="rId652" display="https://twitter.com/saratgiles"/>
    <hyperlink ref="AY109" r:id="rId653" display="https://twitter.com/pinc28"/>
    <hyperlink ref="AY110" r:id="rId654" display="https://twitter.com/katiecavender"/>
    <hyperlink ref="AY111" r:id="rId655" display="https://twitter.com/im_melissa"/>
    <hyperlink ref="AY112" r:id="rId656" display="https://twitter.com/trendssf"/>
    <hyperlink ref="AY113" r:id="rId657" display="https://twitter.com/astasiawill"/>
    <hyperlink ref="AY114" r:id="rId658" display="https://twitter.com/justin_dap"/>
    <hyperlink ref="AY115" r:id="rId659" display="https://twitter.com/madeline"/>
    <hyperlink ref="AY116" r:id="rId660" display="https://twitter.com/katzandrews"/>
    <hyperlink ref="AY117" r:id="rId661" display="https://twitter.com/umichbaseball"/>
    <hyperlink ref="AY118" r:id="rId662" display="https://twitter.com/brandonharrison"/>
    <hyperlink ref="AY119" r:id="rId663" display="https://twitter.com/nedadata"/>
    <hyperlink ref="AY120" r:id="rId664" display="https://twitter.com/andiperelman"/>
    <hyperlink ref="AY121" r:id="rId665" display="https://twitter.com/catherinebogart"/>
    <hyperlink ref="AY122" r:id="rId666" display="https://twitter.com/kelseyallyse"/>
    <hyperlink ref="AY123" r:id="rId667" display="https://twitter.com/larakate"/>
    <hyperlink ref="AY124" r:id="rId668" display="https://twitter.com/tatianainmedia"/>
    <hyperlink ref="AY125" r:id="rId669" display="https://twitter.com/_andrewfair"/>
    <hyperlink ref="AY126" r:id="rId670" display="https://twitter.com/cubs"/>
    <hyperlink ref="AY127" r:id="rId671" display="https://twitter.com/chargers"/>
    <hyperlink ref="AY128" r:id="rId672" display="https://twitter.com/njh287"/>
    <hyperlink ref="AY129" r:id="rId673" display="https://twitter.com/laurenspencer6"/>
    <hyperlink ref="AY130" r:id="rId674" display="https://twitter.com/ncaa"/>
    <hyperlink ref="AY131" r:id="rId675" display="https://twitter.com/nfl"/>
    <hyperlink ref="AY132" r:id="rId676" display="https://twitter.com/nba"/>
    <hyperlink ref="AY133" r:id="rId677" display="https://twitter.com/mlb"/>
    <hyperlink ref="AY134" r:id="rId678" display="https://twitter.com/twittermedia"/>
    <hyperlink ref="AY135" r:id="rId679" display="https://twitter.com/shelbyclayton"/>
    <hyperlink ref="AY136" r:id="rId680" display="https://twitter.com/wixxy"/>
    <hyperlink ref="AY137" r:id="rId681" display="https://twitter.com/jensantamaria"/>
    <hyperlink ref="AY138" r:id="rId682" display="https://twitter.com/brittcranston"/>
    <hyperlink ref="AY139" r:id="rId683" display="https://twitter.com/kelseyerin"/>
    <hyperlink ref="AY140" r:id="rId684" display="https://twitter.com/pandemona"/>
    <hyperlink ref="AY141" r:id="rId685" display="https://twitter.com/tjay"/>
    <hyperlink ref="AY142" r:id="rId686" display="https://twitter.com/miamidolphins"/>
    <hyperlink ref="AY143" r:id="rId687" display="https://twitter.com/gamecockfb"/>
    <hyperlink ref="AY144" r:id="rId688" display="https://twitter.com/clemsonfb"/>
    <hyperlink ref="AY145" r:id="rId689" display="https://twitter.com/claybollinger"/>
    <hyperlink ref="AY146" r:id="rId690" display="https://twitter.com/todmeisner"/>
    <hyperlink ref="AY147" r:id="rId691" display="https://twitter.com/jskarp"/>
    <hyperlink ref="AY148" r:id="rId692" display="https://twitter.com/azwarych"/>
    <hyperlink ref="AY149" r:id="rId693" display="https://twitter.com/frankiekamely"/>
    <hyperlink ref="AY150" r:id="rId694" display="https://twitter.com/efink101"/>
    <hyperlink ref="AY151" r:id="rId695" display="https://twitter.com/tjansley"/>
    <hyperlink ref="AY152" r:id="rId696" display="https://twitter.com/thejohnallan"/>
    <hyperlink ref="AY153" r:id="rId697" display="https://twitter.com/mjdesmo"/>
    <hyperlink ref="AY154" r:id="rId698" display="https://twitter.com/joshuawwetzel"/>
    <hyperlink ref="AY155" r:id="rId699" display="https://twitter.com/staciburl"/>
    <hyperlink ref="AY156" r:id="rId700" display="https://twitter.com/smellen_fresh"/>
    <hyperlink ref="AY157" r:id="rId701" display="https://twitter.com/chrisforman12"/>
    <hyperlink ref="AY158" r:id="rId702" display="https://twitter.com/kjramming"/>
    <hyperlink ref="AY159" r:id="rId703" display="https://twitter.com/seeyaleah"/>
  </hyperlinks>
  <printOptions/>
  <pageMargins left="0.7" right="0.7" top="0.75" bottom="0.75" header="0.3" footer="0.3"/>
  <pageSetup horizontalDpi="600" verticalDpi="600" orientation="portrait" r:id="rId708"/>
  <drawing r:id="rId707"/>
  <legacyDrawing r:id="rId705"/>
  <tableParts>
    <tablePart r:id="rId7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2442</v>
      </c>
      <c r="Z2" s="13" t="s">
        <v>2457</v>
      </c>
      <c r="AA2" s="13" t="s">
        <v>2493</v>
      </c>
      <c r="AB2" s="13" t="s">
        <v>2568</v>
      </c>
      <c r="AC2" s="13" t="s">
        <v>2662</v>
      </c>
      <c r="AD2" s="13" t="s">
        <v>2698</v>
      </c>
      <c r="AE2" s="13" t="s">
        <v>2701</v>
      </c>
      <c r="AF2" s="13" t="s">
        <v>2722</v>
      </c>
      <c r="AG2" s="118" t="s">
        <v>3169</v>
      </c>
      <c r="AH2" s="118" t="s">
        <v>3170</v>
      </c>
      <c r="AI2" s="118" t="s">
        <v>3171</v>
      </c>
      <c r="AJ2" s="118" t="s">
        <v>3172</v>
      </c>
      <c r="AK2" s="118" t="s">
        <v>3173</v>
      </c>
      <c r="AL2" s="118" t="s">
        <v>3174</v>
      </c>
      <c r="AM2" s="118" t="s">
        <v>3175</v>
      </c>
      <c r="AN2" s="118" t="s">
        <v>3176</v>
      </c>
      <c r="AO2" s="118" t="s">
        <v>3179</v>
      </c>
    </row>
    <row r="3" spans="1:41" ht="15">
      <c r="A3" s="87" t="s">
        <v>2382</v>
      </c>
      <c r="B3" s="65" t="s">
        <v>2397</v>
      </c>
      <c r="C3" s="65" t="s">
        <v>56</v>
      </c>
      <c r="D3" s="104"/>
      <c r="E3" s="103"/>
      <c r="F3" s="105" t="s">
        <v>3186</v>
      </c>
      <c r="G3" s="106"/>
      <c r="H3" s="106"/>
      <c r="I3" s="107">
        <v>3</v>
      </c>
      <c r="J3" s="108"/>
      <c r="K3" s="48">
        <v>54</v>
      </c>
      <c r="L3" s="48">
        <v>42</v>
      </c>
      <c r="M3" s="48">
        <v>27</v>
      </c>
      <c r="N3" s="48">
        <v>69</v>
      </c>
      <c r="O3" s="48">
        <v>69</v>
      </c>
      <c r="P3" s="49" t="s">
        <v>3180</v>
      </c>
      <c r="Q3" s="49" t="s">
        <v>3180</v>
      </c>
      <c r="R3" s="48">
        <v>54</v>
      </c>
      <c r="S3" s="48">
        <v>54</v>
      </c>
      <c r="T3" s="48">
        <v>1</v>
      </c>
      <c r="U3" s="48">
        <v>3</v>
      </c>
      <c r="V3" s="48">
        <v>0</v>
      </c>
      <c r="W3" s="49">
        <v>0</v>
      </c>
      <c r="X3" s="49">
        <v>0</v>
      </c>
      <c r="Y3" s="78" t="s">
        <v>2443</v>
      </c>
      <c r="Z3" s="78" t="s">
        <v>2458</v>
      </c>
      <c r="AA3" s="78" t="s">
        <v>2494</v>
      </c>
      <c r="AB3" s="84" t="s">
        <v>2569</v>
      </c>
      <c r="AC3" s="84" t="s">
        <v>2663</v>
      </c>
      <c r="AD3" s="84" t="s">
        <v>2677</v>
      </c>
      <c r="AE3" s="84"/>
      <c r="AF3" s="84" t="s">
        <v>2723</v>
      </c>
      <c r="AG3" s="121">
        <v>27</v>
      </c>
      <c r="AH3" s="124">
        <v>3.2219570405727924</v>
      </c>
      <c r="AI3" s="121">
        <v>6</v>
      </c>
      <c r="AJ3" s="124">
        <v>0.7159904534606205</v>
      </c>
      <c r="AK3" s="121">
        <v>0</v>
      </c>
      <c r="AL3" s="124">
        <v>0</v>
      </c>
      <c r="AM3" s="121">
        <v>805</v>
      </c>
      <c r="AN3" s="124">
        <v>96.06205250596659</v>
      </c>
      <c r="AO3" s="121">
        <v>838</v>
      </c>
    </row>
    <row r="4" spans="1:41" ht="15">
      <c r="A4" s="87" t="s">
        <v>2383</v>
      </c>
      <c r="B4" s="65" t="s">
        <v>2398</v>
      </c>
      <c r="C4" s="65" t="s">
        <v>56</v>
      </c>
      <c r="D4" s="110"/>
      <c r="E4" s="109"/>
      <c r="F4" s="111" t="s">
        <v>3187</v>
      </c>
      <c r="G4" s="112"/>
      <c r="H4" s="112"/>
      <c r="I4" s="113">
        <v>4</v>
      </c>
      <c r="J4" s="114"/>
      <c r="K4" s="48">
        <v>16</v>
      </c>
      <c r="L4" s="48">
        <v>23</v>
      </c>
      <c r="M4" s="48">
        <v>6</v>
      </c>
      <c r="N4" s="48">
        <v>29</v>
      </c>
      <c r="O4" s="48">
        <v>7</v>
      </c>
      <c r="P4" s="49">
        <v>0.05263157894736842</v>
      </c>
      <c r="Q4" s="49">
        <v>0.1</v>
      </c>
      <c r="R4" s="48">
        <v>1</v>
      </c>
      <c r="S4" s="48">
        <v>0</v>
      </c>
      <c r="T4" s="48">
        <v>16</v>
      </c>
      <c r="U4" s="48">
        <v>29</v>
      </c>
      <c r="V4" s="48">
        <v>5</v>
      </c>
      <c r="W4" s="49">
        <v>2.367188</v>
      </c>
      <c r="X4" s="49">
        <v>0.08333333333333333</v>
      </c>
      <c r="Y4" s="78" t="s">
        <v>2444</v>
      </c>
      <c r="Z4" s="78" t="s">
        <v>554</v>
      </c>
      <c r="AA4" s="78" t="s">
        <v>575</v>
      </c>
      <c r="AB4" s="84" t="s">
        <v>2570</v>
      </c>
      <c r="AC4" s="84" t="s">
        <v>2664</v>
      </c>
      <c r="AD4" s="84" t="s">
        <v>265</v>
      </c>
      <c r="AE4" s="84" t="s">
        <v>2702</v>
      </c>
      <c r="AF4" s="84" t="s">
        <v>2724</v>
      </c>
      <c r="AG4" s="121">
        <v>15</v>
      </c>
      <c r="AH4" s="124">
        <v>5.434782608695652</v>
      </c>
      <c r="AI4" s="121">
        <v>1</v>
      </c>
      <c r="AJ4" s="124">
        <v>0.36231884057971014</v>
      </c>
      <c r="AK4" s="121">
        <v>0</v>
      </c>
      <c r="AL4" s="124">
        <v>0</v>
      </c>
      <c r="AM4" s="121">
        <v>260</v>
      </c>
      <c r="AN4" s="124">
        <v>94.20289855072464</v>
      </c>
      <c r="AO4" s="121">
        <v>276</v>
      </c>
    </row>
    <row r="5" spans="1:41" ht="15">
      <c r="A5" s="87" t="s">
        <v>2384</v>
      </c>
      <c r="B5" s="65" t="s">
        <v>2399</v>
      </c>
      <c r="C5" s="65" t="s">
        <v>56</v>
      </c>
      <c r="D5" s="110"/>
      <c r="E5" s="109"/>
      <c r="F5" s="111" t="s">
        <v>3188</v>
      </c>
      <c r="G5" s="112"/>
      <c r="H5" s="112"/>
      <c r="I5" s="113">
        <v>5</v>
      </c>
      <c r="J5" s="114"/>
      <c r="K5" s="48">
        <v>16</v>
      </c>
      <c r="L5" s="48">
        <v>17</v>
      </c>
      <c r="M5" s="48">
        <v>0</v>
      </c>
      <c r="N5" s="48">
        <v>17</v>
      </c>
      <c r="O5" s="48">
        <v>1</v>
      </c>
      <c r="P5" s="49">
        <v>0.06666666666666667</v>
      </c>
      <c r="Q5" s="49">
        <v>0.125</v>
      </c>
      <c r="R5" s="48">
        <v>1</v>
      </c>
      <c r="S5" s="48">
        <v>0</v>
      </c>
      <c r="T5" s="48">
        <v>16</v>
      </c>
      <c r="U5" s="48">
        <v>17</v>
      </c>
      <c r="V5" s="48">
        <v>5</v>
      </c>
      <c r="W5" s="49">
        <v>2.71875</v>
      </c>
      <c r="X5" s="49">
        <v>0.06666666666666667</v>
      </c>
      <c r="Y5" s="78"/>
      <c r="Z5" s="78"/>
      <c r="AA5" s="78" t="s">
        <v>575</v>
      </c>
      <c r="AB5" s="84" t="s">
        <v>2571</v>
      </c>
      <c r="AC5" s="84" t="s">
        <v>2665</v>
      </c>
      <c r="AD5" s="84" t="s">
        <v>332</v>
      </c>
      <c r="AE5" s="84" t="s">
        <v>2703</v>
      </c>
      <c r="AF5" s="84" t="s">
        <v>2725</v>
      </c>
      <c r="AG5" s="121">
        <v>10</v>
      </c>
      <c r="AH5" s="124">
        <v>5.319148936170213</v>
      </c>
      <c r="AI5" s="121">
        <v>1</v>
      </c>
      <c r="AJ5" s="124">
        <v>0.5319148936170213</v>
      </c>
      <c r="AK5" s="121">
        <v>0</v>
      </c>
      <c r="AL5" s="124">
        <v>0</v>
      </c>
      <c r="AM5" s="121">
        <v>177</v>
      </c>
      <c r="AN5" s="124">
        <v>94.14893617021276</v>
      </c>
      <c r="AO5" s="121">
        <v>188</v>
      </c>
    </row>
    <row r="6" spans="1:41" ht="15">
      <c r="A6" s="87" t="s">
        <v>2385</v>
      </c>
      <c r="B6" s="65" t="s">
        <v>2400</v>
      </c>
      <c r="C6" s="65" t="s">
        <v>56</v>
      </c>
      <c r="D6" s="110"/>
      <c r="E6" s="109"/>
      <c r="F6" s="111" t="s">
        <v>3189</v>
      </c>
      <c r="G6" s="112"/>
      <c r="H6" s="112"/>
      <c r="I6" s="113">
        <v>6</v>
      </c>
      <c r="J6" s="114"/>
      <c r="K6" s="48">
        <v>14</v>
      </c>
      <c r="L6" s="48">
        <v>18</v>
      </c>
      <c r="M6" s="48">
        <v>8</v>
      </c>
      <c r="N6" s="48">
        <v>26</v>
      </c>
      <c r="O6" s="48">
        <v>9</v>
      </c>
      <c r="P6" s="49">
        <v>0</v>
      </c>
      <c r="Q6" s="49">
        <v>0</v>
      </c>
      <c r="R6" s="48">
        <v>1</v>
      </c>
      <c r="S6" s="48">
        <v>0</v>
      </c>
      <c r="T6" s="48">
        <v>14</v>
      </c>
      <c r="U6" s="48">
        <v>26</v>
      </c>
      <c r="V6" s="48">
        <v>3</v>
      </c>
      <c r="W6" s="49">
        <v>1.785714</v>
      </c>
      <c r="X6" s="49">
        <v>0.09340659340659341</v>
      </c>
      <c r="Y6" s="78"/>
      <c r="Z6" s="78"/>
      <c r="AA6" s="78" t="s">
        <v>575</v>
      </c>
      <c r="AB6" s="84" t="s">
        <v>2572</v>
      </c>
      <c r="AC6" s="84" t="s">
        <v>2666</v>
      </c>
      <c r="AD6" s="84"/>
      <c r="AE6" s="84" t="s">
        <v>2704</v>
      </c>
      <c r="AF6" s="84" t="s">
        <v>2726</v>
      </c>
      <c r="AG6" s="121">
        <v>12</v>
      </c>
      <c r="AH6" s="124">
        <v>3.0690537084398977</v>
      </c>
      <c r="AI6" s="121">
        <v>0</v>
      </c>
      <c r="AJ6" s="124">
        <v>0</v>
      </c>
      <c r="AK6" s="121">
        <v>0</v>
      </c>
      <c r="AL6" s="124">
        <v>0</v>
      </c>
      <c r="AM6" s="121">
        <v>379</v>
      </c>
      <c r="AN6" s="124">
        <v>96.9309462915601</v>
      </c>
      <c r="AO6" s="121">
        <v>391</v>
      </c>
    </row>
    <row r="7" spans="1:41" ht="15">
      <c r="A7" s="87" t="s">
        <v>2386</v>
      </c>
      <c r="B7" s="65" t="s">
        <v>2401</v>
      </c>
      <c r="C7" s="65" t="s">
        <v>56</v>
      </c>
      <c r="D7" s="110"/>
      <c r="E7" s="109"/>
      <c r="F7" s="111" t="s">
        <v>3190</v>
      </c>
      <c r="G7" s="112"/>
      <c r="H7" s="112"/>
      <c r="I7" s="113">
        <v>7</v>
      </c>
      <c r="J7" s="114"/>
      <c r="K7" s="48">
        <v>13</v>
      </c>
      <c r="L7" s="48">
        <v>10</v>
      </c>
      <c r="M7" s="48">
        <v>6</v>
      </c>
      <c r="N7" s="48">
        <v>16</v>
      </c>
      <c r="O7" s="48">
        <v>1</v>
      </c>
      <c r="P7" s="49">
        <v>0</v>
      </c>
      <c r="Q7" s="49">
        <v>0</v>
      </c>
      <c r="R7" s="48">
        <v>1</v>
      </c>
      <c r="S7" s="48">
        <v>0</v>
      </c>
      <c r="T7" s="48">
        <v>13</v>
      </c>
      <c r="U7" s="48">
        <v>16</v>
      </c>
      <c r="V7" s="48">
        <v>3</v>
      </c>
      <c r="W7" s="49">
        <v>1.822485</v>
      </c>
      <c r="X7" s="49">
        <v>0.07692307692307693</v>
      </c>
      <c r="Y7" s="78" t="s">
        <v>2445</v>
      </c>
      <c r="Z7" s="78" t="s">
        <v>2459</v>
      </c>
      <c r="AA7" s="78" t="s">
        <v>2495</v>
      </c>
      <c r="AB7" s="84" t="s">
        <v>2573</v>
      </c>
      <c r="AC7" s="84" t="s">
        <v>2667</v>
      </c>
      <c r="AD7" s="84" t="s">
        <v>2699</v>
      </c>
      <c r="AE7" s="84" t="s">
        <v>2705</v>
      </c>
      <c r="AF7" s="84" t="s">
        <v>2727</v>
      </c>
      <c r="AG7" s="121">
        <v>10</v>
      </c>
      <c r="AH7" s="124">
        <v>3.875968992248062</v>
      </c>
      <c r="AI7" s="121">
        <v>2</v>
      </c>
      <c r="AJ7" s="124">
        <v>0.7751937984496124</v>
      </c>
      <c r="AK7" s="121">
        <v>0</v>
      </c>
      <c r="AL7" s="124">
        <v>0</v>
      </c>
      <c r="AM7" s="121">
        <v>246</v>
      </c>
      <c r="AN7" s="124">
        <v>95.34883720930233</v>
      </c>
      <c r="AO7" s="121">
        <v>258</v>
      </c>
    </row>
    <row r="8" spans="1:41" ht="15">
      <c r="A8" s="87" t="s">
        <v>2387</v>
      </c>
      <c r="B8" s="65" t="s">
        <v>2402</v>
      </c>
      <c r="C8" s="65" t="s">
        <v>56</v>
      </c>
      <c r="D8" s="110"/>
      <c r="E8" s="109"/>
      <c r="F8" s="111" t="s">
        <v>3191</v>
      </c>
      <c r="G8" s="112"/>
      <c r="H8" s="112"/>
      <c r="I8" s="113">
        <v>8</v>
      </c>
      <c r="J8" s="114"/>
      <c r="K8" s="48">
        <v>11</v>
      </c>
      <c r="L8" s="48">
        <v>13</v>
      </c>
      <c r="M8" s="48">
        <v>2</v>
      </c>
      <c r="N8" s="48">
        <v>15</v>
      </c>
      <c r="O8" s="48">
        <v>4</v>
      </c>
      <c r="P8" s="49">
        <v>0</v>
      </c>
      <c r="Q8" s="49">
        <v>0</v>
      </c>
      <c r="R8" s="48">
        <v>1</v>
      </c>
      <c r="S8" s="48">
        <v>0</v>
      </c>
      <c r="T8" s="48">
        <v>11</v>
      </c>
      <c r="U8" s="48">
        <v>15</v>
      </c>
      <c r="V8" s="48">
        <v>4</v>
      </c>
      <c r="W8" s="49">
        <v>1.917355</v>
      </c>
      <c r="X8" s="49">
        <v>0.09090909090909091</v>
      </c>
      <c r="Y8" s="78"/>
      <c r="Z8" s="78"/>
      <c r="AA8" s="78" t="s">
        <v>2496</v>
      </c>
      <c r="AB8" s="84" t="s">
        <v>2574</v>
      </c>
      <c r="AC8" s="84" t="s">
        <v>2668</v>
      </c>
      <c r="AD8" s="84"/>
      <c r="AE8" s="84" t="s">
        <v>2706</v>
      </c>
      <c r="AF8" s="84" t="s">
        <v>2728</v>
      </c>
      <c r="AG8" s="121">
        <v>13</v>
      </c>
      <c r="AH8" s="124">
        <v>6.467661691542289</v>
      </c>
      <c r="AI8" s="121">
        <v>0</v>
      </c>
      <c r="AJ8" s="124">
        <v>0</v>
      </c>
      <c r="AK8" s="121">
        <v>0</v>
      </c>
      <c r="AL8" s="124">
        <v>0</v>
      </c>
      <c r="AM8" s="121">
        <v>188</v>
      </c>
      <c r="AN8" s="124">
        <v>93.53233830845771</v>
      </c>
      <c r="AO8" s="121">
        <v>201</v>
      </c>
    </row>
    <row r="9" spans="1:41" ht="15">
      <c r="A9" s="87" t="s">
        <v>2388</v>
      </c>
      <c r="B9" s="65" t="s">
        <v>2403</v>
      </c>
      <c r="C9" s="65" t="s">
        <v>56</v>
      </c>
      <c r="D9" s="110"/>
      <c r="E9" s="109"/>
      <c r="F9" s="111" t="s">
        <v>3192</v>
      </c>
      <c r="G9" s="112"/>
      <c r="H9" s="112"/>
      <c r="I9" s="113">
        <v>9</v>
      </c>
      <c r="J9" s="114"/>
      <c r="K9" s="48">
        <v>8</v>
      </c>
      <c r="L9" s="48">
        <v>20</v>
      </c>
      <c r="M9" s="48">
        <v>0</v>
      </c>
      <c r="N9" s="48">
        <v>20</v>
      </c>
      <c r="O9" s="48">
        <v>1</v>
      </c>
      <c r="P9" s="49">
        <v>0</v>
      </c>
      <c r="Q9" s="49">
        <v>0</v>
      </c>
      <c r="R9" s="48">
        <v>1</v>
      </c>
      <c r="S9" s="48">
        <v>0</v>
      </c>
      <c r="T9" s="48">
        <v>8</v>
      </c>
      <c r="U9" s="48">
        <v>20</v>
      </c>
      <c r="V9" s="48">
        <v>2</v>
      </c>
      <c r="W9" s="49">
        <v>1.15625</v>
      </c>
      <c r="X9" s="49">
        <v>0.3392857142857143</v>
      </c>
      <c r="Y9" s="78"/>
      <c r="Z9" s="78"/>
      <c r="AA9" s="78" t="s">
        <v>575</v>
      </c>
      <c r="AB9" s="84" t="s">
        <v>2575</v>
      </c>
      <c r="AC9" s="84" t="s">
        <v>2669</v>
      </c>
      <c r="AD9" s="84"/>
      <c r="AE9" s="84" t="s">
        <v>2707</v>
      </c>
      <c r="AF9" s="84" t="s">
        <v>2729</v>
      </c>
      <c r="AG9" s="121">
        <v>6</v>
      </c>
      <c r="AH9" s="124">
        <v>4.195804195804196</v>
      </c>
      <c r="AI9" s="121">
        <v>0</v>
      </c>
      <c r="AJ9" s="124">
        <v>0</v>
      </c>
      <c r="AK9" s="121">
        <v>0</v>
      </c>
      <c r="AL9" s="124">
        <v>0</v>
      </c>
      <c r="AM9" s="121">
        <v>137</v>
      </c>
      <c r="AN9" s="124">
        <v>95.8041958041958</v>
      </c>
      <c r="AO9" s="121">
        <v>143</v>
      </c>
    </row>
    <row r="10" spans="1:41" ht="14.25" customHeight="1">
      <c r="A10" s="87" t="s">
        <v>2389</v>
      </c>
      <c r="B10" s="65" t="s">
        <v>2404</v>
      </c>
      <c r="C10" s="65" t="s">
        <v>56</v>
      </c>
      <c r="D10" s="110"/>
      <c r="E10" s="109"/>
      <c r="F10" s="111" t="s">
        <v>3193</v>
      </c>
      <c r="G10" s="112"/>
      <c r="H10" s="112"/>
      <c r="I10" s="113">
        <v>10</v>
      </c>
      <c r="J10" s="114"/>
      <c r="K10" s="48">
        <v>6</v>
      </c>
      <c r="L10" s="48">
        <v>10</v>
      </c>
      <c r="M10" s="48">
        <v>0</v>
      </c>
      <c r="N10" s="48">
        <v>10</v>
      </c>
      <c r="O10" s="48">
        <v>0</v>
      </c>
      <c r="P10" s="49">
        <v>0.1111111111111111</v>
      </c>
      <c r="Q10" s="49">
        <v>0.2</v>
      </c>
      <c r="R10" s="48">
        <v>1</v>
      </c>
      <c r="S10" s="48">
        <v>0</v>
      </c>
      <c r="T10" s="48">
        <v>6</v>
      </c>
      <c r="U10" s="48">
        <v>10</v>
      </c>
      <c r="V10" s="48">
        <v>2</v>
      </c>
      <c r="W10" s="49">
        <v>1.166667</v>
      </c>
      <c r="X10" s="49">
        <v>0.3333333333333333</v>
      </c>
      <c r="Y10" s="78" t="s">
        <v>544</v>
      </c>
      <c r="Z10" s="78" t="s">
        <v>553</v>
      </c>
      <c r="AA10" s="78" t="s">
        <v>566</v>
      </c>
      <c r="AB10" s="84" t="s">
        <v>2576</v>
      </c>
      <c r="AC10" s="84" t="s">
        <v>2670</v>
      </c>
      <c r="AD10" s="84"/>
      <c r="AE10" s="84" t="s">
        <v>2708</v>
      </c>
      <c r="AF10" s="84" t="s">
        <v>2730</v>
      </c>
      <c r="AG10" s="121">
        <v>0</v>
      </c>
      <c r="AH10" s="124">
        <v>0</v>
      </c>
      <c r="AI10" s="121">
        <v>0</v>
      </c>
      <c r="AJ10" s="124">
        <v>0</v>
      </c>
      <c r="AK10" s="121">
        <v>0</v>
      </c>
      <c r="AL10" s="124">
        <v>0</v>
      </c>
      <c r="AM10" s="121">
        <v>114</v>
      </c>
      <c r="AN10" s="124">
        <v>100</v>
      </c>
      <c r="AO10" s="121">
        <v>114</v>
      </c>
    </row>
    <row r="11" spans="1:41" ht="15">
      <c r="A11" s="87" t="s">
        <v>2390</v>
      </c>
      <c r="B11" s="65" t="s">
        <v>2405</v>
      </c>
      <c r="C11" s="65" t="s">
        <v>56</v>
      </c>
      <c r="D11" s="110"/>
      <c r="E11" s="109"/>
      <c r="F11" s="111" t="s">
        <v>3194</v>
      </c>
      <c r="G11" s="112"/>
      <c r="H11" s="112"/>
      <c r="I11" s="113">
        <v>11</v>
      </c>
      <c r="J11" s="114"/>
      <c r="K11" s="48">
        <v>5</v>
      </c>
      <c r="L11" s="48">
        <v>7</v>
      </c>
      <c r="M11" s="48">
        <v>5</v>
      </c>
      <c r="N11" s="48">
        <v>12</v>
      </c>
      <c r="O11" s="48">
        <v>8</v>
      </c>
      <c r="P11" s="49">
        <v>0</v>
      </c>
      <c r="Q11" s="49">
        <v>0</v>
      </c>
      <c r="R11" s="48">
        <v>1</v>
      </c>
      <c r="S11" s="48">
        <v>0</v>
      </c>
      <c r="T11" s="48">
        <v>5</v>
      </c>
      <c r="U11" s="48">
        <v>12</v>
      </c>
      <c r="V11" s="48">
        <v>2</v>
      </c>
      <c r="W11" s="49">
        <v>1.28</v>
      </c>
      <c r="X11" s="49">
        <v>0.2</v>
      </c>
      <c r="Y11" s="78"/>
      <c r="Z11" s="78"/>
      <c r="AA11" s="78" t="s">
        <v>559</v>
      </c>
      <c r="AB11" s="84" t="s">
        <v>2577</v>
      </c>
      <c r="AC11" s="84" t="s">
        <v>1130</v>
      </c>
      <c r="AD11" s="84" t="s">
        <v>2700</v>
      </c>
      <c r="AE11" s="84" t="s">
        <v>2709</v>
      </c>
      <c r="AF11" s="84" t="s">
        <v>2731</v>
      </c>
      <c r="AG11" s="121">
        <v>1</v>
      </c>
      <c r="AH11" s="124">
        <v>1.3513513513513513</v>
      </c>
      <c r="AI11" s="121">
        <v>0</v>
      </c>
      <c r="AJ11" s="124">
        <v>0</v>
      </c>
      <c r="AK11" s="121">
        <v>0</v>
      </c>
      <c r="AL11" s="124">
        <v>0</v>
      </c>
      <c r="AM11" s="121">
        <v>73</v>
      </c>
      <c r="AN11" s="124">
        <v>98.64864864864865</v>
      </c>
      <c r="AO11" s="121">
        <v>74</v>
      </c>
    </row>
    <row r="12" spans="1:41" ht="15">
      <c r="A12" s="87" t="s">
        <v>2391</v>
      </c>
      <c r="B12" s="65" t="s">
        <v>2406</v>
      </c>
      <c r="C12" s="65" t="s">
        <v>56</v>
      </c>
      <c r="D12" s="110"/>
      <c r="E12" s="109"/>
      <c r="F12" s="111" t="s">
        <v>3195</v>
      </c>
      <c r="G12" s="112"/>
      <c r="H12" s="112"/>
      <c r="I12" s="113">
        <v>12</v>
      </c>
      <c r="J12" s="114"/>
      <c r="K12" s="48">
        <v>4</v>
      </c>
      <c r="L12" s="48">
        <v>4</v>
      </c>
      <c r="M12" s="48">
        <v>2</v>
      </c>
      <c r="N12" s="48">
        <v>6</v>
      </c>
      <c r="O12" s="48">
        <v>3</v>
      </c>
      <c r="P12" s="49">
        <v>0</v>
      </c>
      <c r="Q12" s="49">
        <v>0</v>
      </c>
      <c r="R12" s="48">
        <v>1</v>
      </c>
      <c r="S12" s="48">
        <v>0</v>
      </c>
      <c r="T12" s="48">
        <v>4</v>
      </c>
      <c r="U12" s="48">
        <v>6</v>
      </c>
      <c r="V12" s="48">
        <v>2</v>
      </c>
      <c r="W12" s="49">
        <v>1.125</v>
      </c>
      <c r="X12" s="49">
        <v>0.25</v>
      </c>
      <c r="Y12" s="78"/>
      <c r="Z12" s="78"/>
      <c r="AA12" s="78" t="s">
        <v>586</v>
      </c>
      <c r="AB12" s="84" t="s">
        <v>2578</v>
      </c>
      <c r="AC12" s="84" t="s">
        <v>2661</v>
      </c>
      <c r="AD12" s="84" t="s">
        <v>300</v>
      </c>
      <c r="AE12" s="84" t="s">
        <v>2710</v>
      </c>
      <c r="AF12" s="84" t="s">
        <v>2732</v>
      </c>
      <c r="AG12" s="121">
        <v>5</v>
      </c>
      <c r="AH12" s="124">
        <v>4.132231404958677</v>
      </c>
      <c r="AI12" s="121">
        <v>0</v>
      </c>
      <c r="AJ12" s="124">
        <v>0</v>
      </c>
      <c r="AK12" s="121">
        <v>0</v>
      </c>
      <c r="AL12" s="124">
        <v>0</v>
      </c>
      <c r="AM12" s="121">
        <v>116</v>
      </c>
      <c r="AN12" s="124">
        <v>95.86776859504133</v>
      </c>
      <c r="AO12" s="121">
        <v>121</v>
      </c>
    </row>
    <row r="13" spans="1:41" ht="15">
      <c r="A13" s="87" t="s">
        <v>2392</v>
      </c>
      <c r="B13" s="65" t="s">
        <v>2407</v>
      </c>
      <c r="C13" s="65" t="s">
        <v>56</v>
      </c>
      <c r="D13" s="110"/>
      <c r="E13" s="109"/>
      <c r="F13" s="111" t="s">
        <v>3196</v>
      </c>
      <c r="G13" s="112"/>
      <c r="H13" s="112"/>
      <c r="I13" s="113">
        <v>13</v>
      </c>
      <c r="J13" s="114"/>
      <c r="K13" s="48">
        <v>2</v>
      </c>
      <c r="L13" s="48">
        <v>1</v>
      </c>
      <c r="M13" s="48">
        <v>2</v>
      </c>
      <c r="N13" s="48">
        <v>3</v>
      </c>
      <c r="O13" s="48">
        <v>2</v>
      </c>
      <c r="P13" s="49">
        <v>0</v>
      </c>
      <c r="Q13" s="49">
        <v>0</v>
      </c>
      <c r="R13" s="48">
        <v>1</v>
      </c>
      <c r="S13" s="48">
        <v>0</v>
      </c>
      <c r="T13" s="48">
        <v>2</v>
      </c>
      <c r="U13" s="48">
        <v>3</v>
      </c>
      <c r="V13" s="48">
        <v>1</v>
      </c>
      <c r="W13" s="49">
        <v>0.5</v>
      </c>
      <c r="X13" s="49">
        <v>0.5</v>
      </c>
      <c r="Y13" s="78"/>
      <c r="Z13" s="78"/>
      <c r="AA13" s="78" t="s">
        <v>559</v>
      </c>
      <c r="AB13" s="84" t="s">
        <v>2579</v>
      </c>
      <c r="AC13" s="84" t="s">
        <v>2671</v>
      </c>
      <c r="AD13" s="84"/>
      <c r="AE13" s="84" t="s">
        <v>328</v>
      </c>
      <c r="AF13" s="84" t="s">
        <v>2733</v>
      </c>
      <c r="AG13" s="121">
        <v>2</v>
      </c>
      <c r="AH13" s="124">
        <v>3.389830508474576</v>
      </c>
      <c r="AI13" s="121">
        <v>0</v>
      </c>
      <c r="AJ13" s="124">
        <v>0</v>
      </c>
      <c r="AK13" s="121">
        <v>0</v>
      </c>
      <c r="AL13" s="124">
        <v>0</v>
      </c>
      <c r="AM13" s="121">
        <v>57</v>
      </c>
      <c r="AN13" s="124">
        <v>96.61016949152543</v>
      </c>
      <c r="AO13" s="121">
        <v>59</v>
      </c>
    </row>
    <row r="14" spans="1:41" ht="15">
      <c r="A14" s="87" t="s">
        <v>2393</v>
      </c>
      <c r="B14" s="65" t="s">
        <v>2408</v>
      </c>
      <c r="C14" s="65" t="s">
        <v>56</v>
      </c>
      <c r="D14" s="110"/>
      <c r="E14" s="109"/>
      <c r="F14" s="111" t="s">
        <v>2393</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559</v>
      </c>
      <c r="AB14" s="84" t="s">
        <v>1130</v>
      </c>
      <c r="AC14" s="84" t="s">
        <v>1130</v>
      </c>
      <c r="AD14" s="84"/>
      <c r="AE14" s="84" t="s">
        <v>351</v>
      </c>
      <c r="AF14" s="84" t="s">
        <v>2734</v>
      </c>
      <c r="AG14" s="121">
        <v>0</v>
      </c>
      <c r="AH14" s="124">
        <v>0</v>
      </c>
      <c r="AI14" s="121">
        <v>0</v>
      </c>
      <c r="AJ14" s="124">
        <v>0</v>
      </c>
      <c r="AK14" s="121">
        <v>0</v>
      </c>
      <c r="AL14" s="124">
        <v>0</v>
      </c>
      <c r="AM14" s="121">
        <v>5</v>
      </c>
      <c r="AN14" s="124">
        <v>100</v>
      </c>
      <c r="AO14" s="121">
        <v>5</v>
      </c>
    </row>
    <row r="15" spans="1:41" ht="15">
      <c r="A15" s="87" t="s">
        <v>2394</v>
      </c>
      <c r="B15" s="65" t="s">
        <v>2397</v>
      </c>
      <c r="C15" s="65" t="s">
        <v>59</v>
      </c>
      <c r="D15" s="110"/>
      <c r="E15" s="109"/>
      <c r="F15" s="111" t="s">
        <v>3197</v>
      </c>
      <c r="G15" s="112"/>
      <c r="H15" s="112"/>
      <c r="I15" s="113">
        <v>15</v>
      </c>
      <c r="J15" s="114"/>
      <c r="K15" s="48">
        <v>2</v>
      </c>
      <c r="L15" s="48">
        <v>1</v>
      </c>
      <c r="M15" s="48">
        <v>2</v>
      </c>
      <c r="N15" s="48">
        <v>3</v>
      </c>
      <c r="O15" s="48">
        <v>2</v>
      </c>
      <c r="P15" s="49">
        <v>0</v>
      </c>
      <c r="Q15" s="49">
        <v>0</v>
      </c>
      <c r="R15" s="48">
        <v>1</v>
      </c>
      <c r="S15" s="48">
        <v>0</v>
      </c>
      <c r="T15" s="48">
        <v>2</v>
      </c>
      <c r="U15" s="48">
        <v>3</v>
      </c>
      <c r="V15" s="48">
        <v>1</v>
      </c>
      <c r="W15" s="49">
        <v>0.5</v>
      </c>
      <c r="X15" s="49">
        <v>0.5</v>
      </c>
      <c r="Y15" s="78"/>
      <c r="Z15" s="78"/>
      <c r="AA15" s="78" t="s">
        <v>559</v>
      </c>
      <c r="AB15" s="84" t="s">
        <v>2580</v>
      </c>
      <c r="AC15" s="84" t="s">
        <v>1130</v>
      </c>
      <c r="AD15" s="84" t="s">
        <v>350</v>
      </c>
      <c r="AE15" s="84"/>
      <c r="AF15" s="84" t="s">
        <v>2735</v>
      </c>
      <c r="AG15" s="121">
        <v>2</v>
      </c>
      <c r="AH15" s="124">
        <v>3.389830508474576</v>
      </c>
      <c r="AI15" s="121">
        <v>0</v>
      </c>
      <c r="AJ15" s="124">
        <v>0</v>
      </c>
      <c r="AK15" s="121">
        <v>0</v>
      </c>
      <c r="AL15" s="124">
        <v>0</v>
      </c>
      <c r="AM15" s="121">
        <v>57</v>
      </c>
      <c r="AN15" s="124">
        <v>96.61016949152543</v>
      </c>
      <c r="AO15" s="121">
        <v>59</v>
      </c>
    </row>
    <row r="16" spans="1:41" ht="15">
      <c r="A16" s="87" t="s">
        <v>2395</v>
      </c>
      <c r="B16" s="65" t="s">
        <v>2398</v>
      </c>
      <c r="C16" s="65" t="s">
        <v>59</v>
      </c>
      <c r="D16" s="110"/>
      <c r="E16" s="109"/>
      <c r="F16" s="111" t="s">
        <v>3198</v>
      </c>
      <c r="G16" s="112"/>
      <c r="H16" s="112"/>
      <c r="I16" s="113">
        <v>16</v>
      </c>
      <c r="J16" s="114"/>
      <c r="K16" s="48">
        <v>2</v>
      </c>
      <c r="L16" s="48">
        <v>1</v>
      </c>
      <c r="M16" s="48">
        <v>2</v>
      </c>
      <c r="N16" s="48">
        <v>3</v>
      </c>
      <c r="O16" s="48">
        <v>2</v>
      </c>
      <c r="P16" s="49">
        <v>0</v>
      </c>
      <c r="Q16" s="49">
        <v>0</v>
      </c>
      <c r="R16" s="48">
        <v>1</v>
      </c>
      <c r="S16" s="48">
        <v>0</v>
      </c>
      <c r="T16" s="48">
        <v>2</v>
      </c>
      <c r="U16" s="48">
        <v>3</v>
      </c>
      <c r="V16" s="48">
        <v>1</v>
      </c>
      <c r="W16" s="49">
        <v>0.5</v>
      </c>
      <c r="X16" s="49">
        <v>0.5</v>
      </c>
      <c r="Y16" s="78"/>
      <c r="Z16" s="78"/>
      <c r="AA16" s="78" t="s">
        <v>559</v>
      </c>
      <c r="AB16" s="84" t="s">
        <v>2581</v>
      </c>
      <c r="AC16" s="84" t="s">
        <v>2672</v>
      </c>
      <c r="AD16" s="84"/>
      <c r="AE16" s="84" t="s">
        <v>292</v>
      </c>
      <c r="AF16" s="84" t="s">
        <v>2736</v>
      </c>
      <c r="AG16" s="121">
        <v>0</v>
      </c>
      <c r="AH16" s="124">
        <v>0</v>
      </c>
      <c r="AI16" s="121">
        <v>0</v>
      </c>
      <c r="AJ16" s="124">
        <v>0</v>
      </c>
      <c r="AK16" s="121">
        <v>0</v>
      </c>
      <c r="AL16" s="124">
        <v>0</v>
      </c>
      <c r="AM16" s="121">
        <v>27</v>
      </c>
      <c r="AN16" s="124">
        <v>100</v>
      </c>
      <c r="AO16" s="121">
        <v>27</v>
      </c>
    </row>
    <row r="17" spans="1:41" ht="15">
      <c r="A17" s="87" t="s">
        <v>2396</v>
      </c>
      <c r="B17" s="65" t="s">
        <v>2399</v>
      </c>
      <c r="C17" s="65" t="s">
        <v>59</v>
      </c>
      <c r="D17" s="110"/>
      <c r="E17" s="109"/>
      <c r="F17" s="111" t="s">
        <v>3199</v>
      </c>
      <c r="G17" s="112"/>
      <c r="H17" s="112"/>
      <c r="I17" s="113">
        <v>17</v>
      </c>
      <c r="J17" s="114"/>
      <c r="K17" s="48">
        <v>2</v>
      </c>
      <c r="L17" s="48">
        <v>1</v>
      </c>
      <c r="M17" s="48">
        <v>2</v>
      </c>
      <c r="N17" s="48">
        <v>3</v>
      </c>
      <c r="O17" s="48">
        <v>2</v>
      </c>
      <c r="P17" s="49">
        <v>0</v>
      </c>
      <c r="Q17" s="49">
        <v>0</v>
      </c>
      <c r="R17" s="48">
        <v>1</v>
      </c>
      <c r="S17" s="48">
        <v>0</v>
      </c>
      <c r="T17" s="48">
        <v>2</v>
      </c>
      <c r="U17" s="48">
        <v>3</v>
      </c>
      <c r="V17" s="48">
        <v>1</v>
      </c>
      <c r="W17" s="49">
        <v>0.5</v>
      </c>
      <c r="X17" s="49">
        <v>0.5</v>
      </c>
      <c r="Y17" s="78"/>
      <c r="Z17" s="78"/>
      <c r="AA17" s="78" t="s">
        <v>559</v>
      </c>
      <c r="AB17" s="84" t="s">
        <v>2582</v>
      </c>
      <c r="AC17" s="84" t="s">
        <v>2673</v>
      </c>
      <c r="AD17" s="84"/>
      <c r="AE17" s="84" t="s">
        <v>297</v>
      </c>
      <c r="AF17" s="84" t="s">
        <v>2737</v>
      </c>
      <c r="AG17" s="121">
        <v>1</v>
      </c>
      <c r="AH17" s="124">
        <v>1.694915254237288</v>
      </c>
      <c r="AI17" s="121">
        <v>0</v>
      </c>
      <c r="AJ17" s="124">
        <v>0</v>
      </c>
      <c r="AK17" s="121">
        <v>0</v>
      </c>
      <c r="AL17" s="124">
        <v>0</v>
      </c>
      <c r="AM17" s="121">
        <v>58</v>
      </c>
      <c r="AN17" s="124">
        <v>98.30508474576271</v>
      </c>
      <c r="AO17" s="121">
        <v>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2382</v>
      </c>
      <c r="B2" s="84" t="s">
        <v>212</v>
      </c>
      <c r="C2" s="78">
        <f>VLOOKUP(GroupVertices[[#This Row],[Vertex]],Vertices[],MATCH("ID",Vertices[[#Headers],[Vertex]:[Vertex Content Word Count]],0),FALSE)</f>
        <v>3</v>
      </c>
    </row>
    <row r="3" spans="1:3" ht="15">
      <c r="A3" s="78" t="s">
        <v>2382</v>
      </c>
      <c r="B3" s="84" t="s">
        <v>215</v>
      </c>
      <c r="C3" s="78">
        <f>VLOOKUP(GroupVertices[[#This Row],[Vertex]],Vertices[],MATCH("ID",Vertices[[#Headers],[Vertex]:[Vertex Content Word Count]],0),FALSE)</f>
        <v>11</v>
      </c>
    </row>
    <row r="4" spans="1:3" ht="15">
      <c r="A4" s="78" t="s">
        <v>2382</v>
      </c>
      <c r="B4" s="84" t="s">
        <v>216</v>
      </c>
      <c r="C4" s="78">
        <f>VLOOKUP(GroupVertices[[#This Row],[Vertex]],Vertices[],MATCH("ID",Vertices[[#Headers],[Vertex]:[Vertex Content Word Count]],0),FALSE)</f>
        <v>12</v>
      </c>
    </row>
    <row r="5" spans="1:3" ht="15">
      <c r="A5" s="78" t="s">
        <v>2382</v>
      </c>
      <c r="B5" s="84" t="s">
        <v>217</v>
      </c>
      <c r="C5" s="78">
        <f>VLOOKUP(GroupVertices[[#This Row],[Vertex]],Vertices[],MATCH("ID",Vertices[[#Headers],[Vertex]:[Vertex Content Word Count]],0),FALSE)</f>
        <v>13</v>
      </c>
    </row>
    <row r="6" spans="1:3" ht="15">
      <c r="A6" s="78" t="s">
        <v>2382</v>
      </c>
      <c r="B6" s="84" t="s">
        <v>218</v>
      </c>
      <c r="C6" s="78">
        <f>VLOOKUP(GroupVertices[[#This Row],[Vertex]],Vertices[],MATCH("ID",Vertices[[#Headers],[Vertex]:[Vertex Content Word Count]],0),FALSE)</f>
        <v>14</v>
      </c>
    </row>
    <row r="7" spans="1:3" ht="15">
      <c r="A7" s="78" t="s">
        <v>2382</v>
      </c>
      <c r="B7" s="84" t="s">
        <v>221</v>
      </c>
      <c r="C7" s="78">
        <f>VLOOKUP(GroupVertices[[#This Row],[Vertex]],Vertices[],MATCH("ID",Vertices[[#Headers],[Vertex]:[Vertex Content Word Count]],0),FALSE)</f>
        <v>19</v>
      </c>
    </row>
    <row r="8" spans="1:3" ht="15">
      <c r="A8" s="78" t="s">
        <v>2382</v>
      </c>
      <c r="B8" s="84" t="s">
        <v>223</v>
      </c>
      <c r="C8" s="78">
        <f>VLOOKUP(GroupVertices[[#This Row],[Vertex]],Vertices[],MATCH("ID",Vertices[[#Headers],[Vertex]:[Vertex Content Word Count]],0),FALSE)</f>
        <v>23</v>
      </c>
    </row>
    <row r="9" spans="1:3" ht="15">
      <c r="A9" s="78" t="s">
        <v>2382</v>
      </c>
      <c r="B9" s="84" t="s">
        <v>225</v>
      </c>
      <c r="C9" s="78">
        <f>VLOOKUP(GroupVertices[[#This Row],[Vertex]],Vertices[],MATCH("ID",Vertices[[#Headers],[Vertex]:[Vertex Content Word Count]],0),FALSE)</f>
        <v>25</v>
      </c>
    </row>
    <row r="10" spans="1:3" ht="15">
      <c r="A10" s="78" t="s">
        <v>2382</v>
      </c>
      <c r="B10" s="84" t="s">
        <v>226</v>
      </c>
      <c r="C10" s="78">
        <f>VLOOKUP(GroupVertices[[#This Row],[Vertex]],Vertices[],MATCH("ID",Vertices[[#Headers],[Vertex]:[Vertex Content Word Count]],0),FALSE)</f>
        <v>26</v>
      </c>
    </row>
    <row r="11" spans="1:3" ht="15">
      <c r="A11" s="78" t="s">
        <v>2382</v>
      </c>
      <c r="B11" s="84" t="s">
        <v>228</v>
      </c>
      <c r="C11" s="78">
        <f>VLOOKUP(GroupVertices[[#This Row],[Vertex]],Vertices[],MATCH("ID",Vertices[[#Headers],[Vertex]:[Vertex Content Word Count]],0),FALSE)</f>
        <v>28</v>
      </c>
    </row>
    <row r="12" spans="1:3" ht="15">
      <c r="A12" s="78" t="s">
        <v>2382</v>
      </c>
      <c r="B12" s="84" t="s">
        <v>229</v>
      </c>
      <c r="C12" s="78">
        <f>VLOOKUP(GroupVertices[[#This Row],[Vertex]],Vertices[],MATCH("ID",Vertices[[#Headers],[Vertex]:[Vertex Content Word Count]],0),FALSE)</f>
        <v>29</v>
      </c>
    </row>
    <row r="13" spans="1:3" ht="15">
      <c r="A13" s="78" t="s">
        <v>2382</v>
      </c>
      <c r="B13" s="84" t="s">
        <v>231</v>
      </c>
      <c r="C13" s="78">
        <f>VLOOKUP(GroupVertices[[#This Row],[Vertex]],Vertices[],MATCH("ID",Vertices[[#Headers],[Vertex]:[Vertex Content Word Count]],0),FALSE)</f>
        <v>33</v>
      </c>
    </row>
    <row r="14" spans="1:3" ht="15">
      <c r="A14" s="78" t="s">
        <v>2382</v>
      </c>
      <c r="B14" s="84" t="s">
        <v>232</v>
      </c>
      <c r="C14" s="78">
        <f>VLOOKUP(GroupVertices[[#This Row],[Vertex]],Vertices[],MATCH("ID",Vertices[[#Headers],[Vertex]:[Vertex Content Word Count]],0),FALSE)</f>
        <v>34</v>
      </c>
    </row>
    <row r="15" spans="1:3" ht="15">
      <c r="A15" s="78" t="s">
        <v>2382</v>
      </c>
      <c r="B15" s="84" t="s">
        <v>233</v>
      </c>
      <c r="C15" s="78">
        <f>VLOOKUP(GroupVertices[[#This Row],[Vertex]],Vertices[],MATCH("ID",Vertices[[#Headers],[Vertex]:[Vertex Content Word Count]],0),FALSE)</f>
        <v>35</v>
      </c>
    </row>
    <row r="16" spans="1:3" ht="15">
      <c r="A16" s="78" t="s">
        <v>2382</v>
      </c>
      <c r="B16" s="84" t="s">
        <v>235</v>
      </c>
      <c r="C16" s="78">
        <f>VLOOKUP(GroupVertices[[#This Row],[Vertex]],Vertices[],MATCH("ID",Vertices[[#Headers],[Vertex]:[Vertex Content Word Count]],0),FALSE)</f>
        <v>39</v>
      </c>
    </row>
    <row r="17" spans="1:3" ht="15">
      <c r="A17" s="78" t="s">
        <v>2382</v>
      </c>
      <c r="B17" s="84" t="s">
        <v>239</v>
      </c>
      <c r="C17" s="78">
        <f>VLOOKUP(GroupVertices[[#This Row],[Vertex]],Vertices[],MATCH("ID",Vertices[[#Headers],[Vertex]:[Vertex Content Word Count]],0),FALSE)</f>
        <v>41</v>
      </c>
    </row>
    <row r="18" spans="1:3" ht="15">
      <c r="A18" s="78" t="s">
        <v>2382</v>
      </c>
      <c r="B18" s="84" t="s">
        <v>240</v>
      </c>
      <c r="C18" s="78">
        <f>VLOOKUP(GroupVertices[[#This Row],[Vertex]],Vertices[],MATCH("ID",Vertices[[#Headers],[Vertex]:[Vertex Content Word Count]],0),FALSE)</f>
        <v>42</v>
      </c>
    </row>
    <row r="19" spans="1:3" ht="15">
      <c r="A19" s="78" t="s">
        <v>2382</v>
      </c>
      <c r="B19" s="84" t="s">
        <v>242</v>
      </c>
      <c r="C19" s="78">
        <f>VLOOKUP(GroupVertices[[#This Row],[Vertex]],Vertices[],MATCH("ID",Vertices[[#Headers],[Vertex]:[Vertex Content Word Count]],0),FALSE)</f>
        <v>44</v>
      </c>
    </row>
    <row r="20" spans="1:3" ht="15">
      <c r="A20" s="78" t="s">
        <v>2382</v>
      </c>
      <c r="B20" s="84" t="s">
        <v>243</v>
      </c>
      <c r="C20" s="78">
        <f>VLOOKUP(GroupVertices[[#This Row],[Vertex]],Vertices[],MATCH("ID",Vertices[[#Headers],[Vertex]:[Vertex Content Word Count]],0),FALSE)</f>
        <v>45</v>
      </c>
    </row>
    <row r="21" spans="1:3" ht="15">
      <c r="A21" s="78" t="s">
        <v>2382</v>
      </c>
      <c r="B21" s="84" t="s">
        <v>244</v>
      </c>
      <c r="C21" s="78">
        <f>VLOOKUP(GroupVertices[[#This Row],[Vertex]],Vertices[],MATCH("ID",Vertices[[#Headers],[Vertex]:[Vertex Content Word Count]],0),FALSE)</f>
        <v>46</v>
      </c>
    </row>
    <row r="22" spans="1:3" ht="15">
      <c r="A22" s="78" t="s">
        <v>2382</v>
      </c>
      <c r="B22" s="84" t="s">
        <v>246</v>
      </c>
      <c r="C22" s="78">
        <f>VLOOKUP(GroupVertices[[#This Row],[Vertex]],Vertices[],MATCH("ID",Vertices[[#Headers],[Vertex]:[Vertex Content Word Count]],0),FALSE)</f>
        <v>50</v>
      </c>
    </row>
    <row r="23" spans="1:3" ht="15">
      <c r="A23" s="78" t="s">
        <v>2382</v>
      </c>
      <c r="B23" s="84" t="s">
        <v>248</v>
      </c>
      <c r="C23" s="78">
        <f>VLOOKUP(GroupVertices[[#This Row],[Vertex]],Vertices[],MATCH("ID",Vertices[[#Headers],[Vertex]:[Vertex Content Word Count]],0),FALSE)</f>
        <v>62</v>
      </c>
    </row>
    <row r="24" spans="1:3" ht="15">
      <c r="A24" s="78" t="s">
        <v>2382</v>
      </c>
      <c r="B24" s="84" t="s">
        <v>250</v>
      </c>
      <c r="C24" s="78">
        <f>VLOOKUP(GroupVertices[[#This Row],[Vertex]],Vertices[],MATCH("ID",Vertices[[#Headers],[Vertex]:[Vertex Content Word Count]],0),FALSE)</f>
        <v>65</v>
      </c>
    </row>
    <row r="25" spans="1:3" ht="15">
      <c r="A25" s="78" t="s">
        <v>2382</v>
      </c>
      <c r="B25" s="84" t="s">
        <v>252</v>
      </c>
      <c r="C25" s="78">
        <f>VLOOKUP(GroupVertices[[#This Row],[Vertex]],Vertices[],MATCH("ID",Vertices[[#Headers],[Vertex]:[Vertex Content Word Count]],0),FALSE)</f>
        <v>67</v>
      </c>
    </row>
    <row r="26" spans="1:3" ht="15">
      <c r="A26" s="78" t="s">
        <v>2382</v>
      </c>
      <c r="B26" s="84" t="s">
        <v>254</v>
      </c>
      <c r="C26" s="78">
        <f>VLOOKUP(GroupVertices[[#This Row],[Vertex]],Vertices[],MATCH("ID",Vertices[[#Headers],[Vertex]:[Vertex Content Word Count]],0),FALSE)</f>
        <v>70</v>
      </c>
    </row>
    <row r="27" spans="1:3" ht="15">
      <c r="A27" s="78" t="s">
        <v>2382</v>
      </c>
      <c r="B27" s="84" t="s">
        <v>255</v>
      </c>
      <c r="C27" s="78">
        <f>VLOOKUP(GroupVertices[[#This Row],[Vertex]],Vertices[],MATCH("ID",Vertices[[#Headers],[Vertex]:[Vertex Content Word Count]],0),FALSE)</f>
        <v>71</v>
      </c>
    </row>
    <row r="28" spans="1:3" ht="15">
      <c r="A28" s="78" t="s">
        <v>2382</v>
      </c>
      <c r="B28" s="84" t="s">
        <v>256</v>
      </c>
      <c r="C28" s="78">
        <f>VLOOKUP(GroupVertices[[#This Row],[Vertex]],Vertices[],MATCH("ID",Vertices[[#Headers],[Vertex]:[Vertex Content Word Count]],0),FALSE)</f>
        <v>72</v>
      </c>
    </row>
    <row r="29" spans="1:3" ht="15">
      <c r="A29" s="78" t="s">
        <v>2382</v>
      </c>
      <c r="B29" s="84" t="s">
        <v>257</v>
      </c>
      <c r="C29" s="78">
        <f>VLOOKUP(GroupVertices[[#This Row],[Vertex]],Vertices[],MATCH("ID",Vertices[[#Headers],[Vertex]:[Vertex Content Word Count]],0),FALSE)</f>
        <v>73</v>
      </c>
    </row>
    <row r="30" spans="1:3" ht="15">
      <c r="A30" s="78" t="s">
        <v>2382</v>
      </c>
      <c r="B30" s="84" t="s">
        <v>259</v>
      </c>
      <c r="C30" s="78">
        <f>VLOOKUP(GroupVertices[[#This Row],[Vertex]],Vertices[],MATCH("ID",Vertices[[#Headers],[Vertex]:[Vertex Content Word Count]],0),FALSE)</f>
        <v>76</v>
      </c>
    </row>
    <row r="31" spans="1:3" ht="15">
      <c r="A31" s="78" t="s">
        <v>2382</v>
      </c>
      <c r="B31" s="84" t="s">
        <v>260</v>
      </c>
      <c r="C31" s="78">
        <f>VLOOKUP(GroupVertices[[#This Row],[Vertex]],Vertices[],MATCH("ID",Vertices[[#Headers],[Vertex]:[Vertex Content Word Count]],0),FALSE)</f>
        <v>77</v>
      </c>
    </row>
    <row r="32" spans="1:3" ht="15">
      <c r="A32" s="78" t="s">
        <v>2382</v>
      </c>
      <c r="B32" s="84" t="s">
        <v>261</v>
      </c>
      <c r="C32" s="78">
        <f>VLOOKUP(GroupVertices[[#This Row],[Vertex]],Vertices[],MATCH("ID",Vertices[[#Headers],[Vertex]:[Vertex Content Word Count]],0),FALSE)</f>
        <v>78</v>
      </c>
    </row>
    <row r="33" spans="1:3" ht="15">
      <c r="A33" s="78" t="s">
        <v>2382</v>
      </c>
      <c r="B33" s="84" t="s">
        <v>262</v>
      </c>
      <c r="C33" s="78">
        <f>VLOOKUP(GroupVertices[[#This Row],[Vertex]],Vertices[],MATCH("ID",Vertices[[#Headers],[Vertex]:[Vertex Content Word Count]],0),FALSE)</f>
        <v>79</v>
      </c>
    </row>
    <row r="34" spans="1:3" ht="15">
      <c r="A34" s="78" t="s">
        <v>2382</v>
      </c>
      <c r="B34" s="84" t="s">
        <v>263</v>
      </c>
      <c r="C34" s="78">
        <f>VLOOKUP(GroupVertices[[#This Row],[Vertex]],Vertices[],MATCH("ID",Vertices[[#Headers],[Vertex]:[Vertex Content Word Count]],0),FALSE)</f>
        <v>80</v>
      </c>
    </row>
    <row r="35" spans="1:3" ht="15">
      <c r="A35" s="78" t="s">
        <v>2382</v>
      </c>
      <c r="B35" s="84" t="s">
        <v>264</v>
      </c>
      <c r="C35" s="78">
        <f>VLOOKUP(GroupVertices[[#This Row],[Vertex]],Vertices[],MATCH("ID",Vertices[[#Headers],[Vertex]:[Vertex Content Word Count]],0),FALSE)</f>
        <v>81</v>
      </c>
    </row>
    <row r="36" spans="1:3" ht="15">
      <c r="A36" s="78" t="s">
        <v>2382</v>
      </c>
      <c r="B36" s="84" t="s">
        <v>267</v>
      </c>
      <c r="C36" s="78">
        <f>VLOOKUP(GroupVertices[[#This Row],[Vertex]],Vertices[],MATCH("ID",Vertices[[#Headers],[Vertex]:[Vertex Content Word Count]],0),FALSE)</f>
        <v>83</v>
      </c>
    </row>
    <row r="37" spans="1:3" ht="15">
      <c r="A37" s="78" t="s">
        <v>2382</v>
      </c>
      <c r="B37" s="84" t="s">
        <v>270</v>
      </c>
      <c r="C37" s="78">
        <f>VLOOKUP(GroupVertices[[#This Row],[Vertex]],Vertices[],MATCH("ID",Vertices[[#Headers],[Vertex]:[Vertex Content Word Count]],0),FALSE)</f>
        <v>86</v>
      </c>
    </row>
    <row r="38" spans="1:3" ht="15">
      <c r="A38" s="78" t="s">
        <v>2382</v>
      </c>
      <c r="B38" s="84" t="s">
        <v>272</v>
      </c>
      <c r="C38" s="78">
        <f>VLOOKUP(GroupVertices[[#This Row],[Vertex]],Vertices[],MATCH("ID",Vertices[[#Headers],[Vertex]:[Vertex Content Word Count]],0),FALSE)</f>
        <v>89</v>
      </c>
    </row>
    <row r="39" spans="1:3" ht="15">
      <c r="A39" s="78" t="s">
        <v>2382</v>
      </c>
      <c r="B39" s="84" t="s">
        <v>273</v>
      </c>
      <c r="C39" s="78">
        <f>VLOOKUP(GroupVertices[[#This Row],[Vertex]],Vertices[],MATCH("ID",Vertices[[#Headers],[Vertex]:[Vertex Content Word Count]],0),FALSE)</f>
        <v>90</v>
      </c>
    </row>
    <row r="40" spans="1:3" ht="15">
      <c r="A40" s="78" t="s">
        <v>2382</v>
      </c>
      <c r="B40" s="84" t="s">
        <v>274</v>
      </c>
      <c r="C40" s="78">
        <f>VLOOKUP(GroupVertices[[#This Row],[Vertex]],Vertices[],MATCH("ID",Vertices[[#Headers],[Vertex]:[Vertex Content Word Count]],0),FALSE)</f>
        <v>91</v>
      </c>
    </row>
    <row r="41" spans="1:3" ht="15">
      <c r="A41" s="78" t="s">
        <v>2382</v>
      </c>
      <c r="B41" s="84" t="s">
        <v>276</v>
      </c>
      <c r="C41" s="78">
        <f>VLOOKUP(GroupVertices[[#This Row],[Vertex]],Vertices[],MATCH("ID",Vertices[[#Headers],[Vertex]:[Vertex Content Word Count]],0),FALSE)</f>
        <v>93</v>
      </c>
    </row>
    <row r="42" spans="1:3" ht="15">
      <c r="A42" s="78" t="s">
        <v>2382</v>
      </c>
      <c r="B42" s="84" t="s">
        <v>278</v>
      </c>
      <c r="C42" s="78">
        <f>VLOOKUP(GroupVertices[[#This Row],[Vertex]],Vertices[],MATCH("ID",Vertices[[#Headers],[Vertex]:[Vertex Content Word Count]],0),FALSE)</f>
        <v>96</v>
      </c>
    </row>
    <row r="43" spans="1:3" ht="15">
      <c r="A43" s="78" t="s">
        <v>2382</v>
      </c>
      <c r="B43" s="84" t="s">
        <v>281</v>
      </c>
      <c r="C43" s="78">
        <f>VLOOKUP(GroupVertices[[#This Row],[Vertex]],Vertices[],MATCH("ID",Vertices[[#Headers],[Vertex]:[Vertex Content Word Count]],0),FALSE)</f>
        <v>100</v>
      </c>
    </row>
    <row r="44" spans="1:3" ht="15">
      <c r="A44" s="78" t="s">
        <v>2382</v>
      </c>
      <c r="B44" s="84" t="s">
        <v>282</v>
      </c>
      <c r="C44" s="78">
        <f>VLOOKUP(GroupVertices[[#This Row],[Vertex]],Vertices[],MATCH("ID",Vertices[[#Headers],[Vertex]:[Vertex Content Word Count]],0),FALSE)</f>
        <v>101</v>
      </c>
    </row>
    <row r="45" spans="1:3" ht="15">
      <c r="A45" s="78" t="s">
        <v>2382</v>
      </c>
      <c r="B45" s="84" t="s">
        <v>288</v>
      </c>
      <c r="C45" s="78">
        <f>VLOOKUP(GroupVertices[[#This Row],[Vertex]],Vertices[],MATCH("ID",Vertices[[#Headers],[Vertex]:[Vertex Content Word Count]],0),FALSE)</f>
        <v>108</v>
      </c>
    </row>
    <row r="46" spans="1:3" ht="15">
      <c r="A46" s="78" t="s">
        <v>2382</v>
      </c>
      <c r="B46" s="84" t="s">
        <v>289</v>
      </c>
      <c r="C46" s="78">
        <f>VLOOKUP(GroupVertices[[#This Row],[Vertex]],Vertices[],MATCH("ID",Vertices[[#Headers],[Vertex]:[Vertex Content Word Count]],0),FALSE)</f>
        <v>109</v>
      </c>
    </row>
    <row r="47" spans="1:3" ht="15">
      <c r="A47" s="78" t="s">
        <v>2382</v>
      </c>
      <c r="B47" s="84" t="s">
        <v>290</v>
      </c>
      <c r="C47" s="78">
        <f>VLOOKUP(GroupVertices[[#This Row],[Vertex]],Vertices[],MATCH("ID",Vertices[[#Headers],[Vertex]:[Vertex Content Word Count]],0),FALSE)</f>
        <v>110</v>
      </c>
    </row>
    <row r="48" spans="1:3" ht="15">
      <c r="A48" s="78" t="s">
        <v>2382</v>
      </c>
      <c r="B48" s="84" t="s">
        <v>291</v>
      </c>
      <c r="C48" s="78">
        <f>VLOOKUP(GroupVertices[[#This Row],[Vertex]],Vertices[],MATCH("ID",Vertices[[#Headers],[Vertex]:[Vertex Content Word Count]],0),FALSE)</f>
        <v>111</v>
      </c>
    </row>
    <row r="49" spans="1:3" ht="15">
      <c r="A49" s="78" t="s">
        <v>2382</v>
      </c>
      <c r="B49" s="84" t="s">
        <v>293</v>
      </c>
      <c r="C49" s="78">
        <f>VLOOKUP(GroupVertices[[#This Row],[Vertex]],Vertices[],MATCH("ID",Vertices[[#Headers],[Vertex]:[Vertex Content Word Count]],0),FALSE)</f>
        <v>112</v>
      </c>
    </row>
    <row r="50" spans="1:3" ht="15">
      <c r="A50" s="78" t="s">
        <v>2382</v>
      </c>
      <c r="B50" s="84" t="s">
        <v>294</v>
      </c>
      <c r="C50" s="78">
        <f>VLOOKUP(GroupVertices[[#This Row],[Vertex]],Vertices[],MATCH("ID",Vertices[[#Headers],[Vertex]:[Vertex Content Word Count]],0),FALSE)</f>
        <v>113</v>
      </c>
    </row>
    <row r="51" spans="1:3" ht="15">
      <c r="A51" s="78" t="s">
        <v>2382</v>
      </c>
      <c r="B51" s="84" t="s">
        <v>295</v>
      </c>
      <c r="C51" s="78">
        <f>VLOOKUP(GroupVertices[[#This Row],[Vertex]],Vertices[],MATCH("ID",Vertices[[#Headers],[Vertex]:[Vertex Content Word Count]],0),FALSE)</f>
        <v>114</v>
      </c>
    </row>
    <row r="52" spans="1:3" ht="15">
      <c r="A52" s="78" t="s">
        <v>2382</v>
      </c>
      <c r="B52" s="84" t="s">
        <v>296</v>
      </c>
      <c r="C52" s="78">
        <f>VLOOKUP(GroupVertices[[#This Row],[Vertex]],Vertices[],MATCH("ID",Vertices[[#Headers],[Vertex]:[Vertex Content Word Count]],0),FALSE)</f>
        <v>115</v>
      </c>
    </row>
    <row r="53" spans="1:3" ht="15">
      <c r="A53" s="78" t="s">
        <v>2382</v>
      </c>
      <c r="B53" s="84" t="s">
        <v>304</v>
      </c>
      <c r="C53" s="78">
        <f>VLOOKUP(GroupVertices[[#This Row],[Vertex]],Vertices[],MATCH("ID",Vertices[[#Headers],[Vertex]:[Vertex Content Word Count]],0),FALSE)</f>
        <v>122</v>
      </c>
    </row>
    <row r="54" spans="1:3" ht="15">
      <c r="A54" s="78" t="s">
        <v>2382</v>
      </c>
      <c r="B54" s="84" t="s">
        <v>306</v>
      </c>
      <c r="C54" s="78">
        <f>VLOOKUP(GroupVertices[[#This Row],[Vertex]],Vertices[],MATCH("ID",Vertices[[#Headers],[Vertex]:[Vertex Content Word Count]],0),FALSE)</f>
        <v>124</v>
      </c>
    </row>
    <row r="55" spans="1:3" ht="15">
      <c r="A55" s="78" t="s">
        <v>2382</v>
      </c>
      <c r="B55" s="84" t="s">
        <v>309</v>
      </c>
      <c r="C55" s="78">
        <f>VLOOKUP(GroupVertices[[#This Row],[Vertex]],Vertices[],MATCH("ID",Vertices[[#Headers],[Vertex]:[Vertex Content Word Count]],0),FALSE)</f>
        <v>128</v>
      </c>
    </row>
    <row r="56" spans="1:3" ht="15">
      <c r="A56" s="78" t="s">
        <v>2383</v>
      </c>
      <c r="B56" s="84" t="s">
        <v>312</v>
      </c>
      <c r="C56" s="78">
        <f>VLOOKUP(GroupVertices[[#This Row],[Vertex]],Vertices[],MATCH("ID",Vertices[[#Headers],[Vertex]:[Vertex Content Word Count]],0),FALSE)</f>
        <v>137</v>
      </c>
    </row>
    <row r="57" spans="1:3" ht="15">
      <c r="A57" s="78" t="s">
        <v>2383</v>
      </c>
      <c r="B57" s="84" t="s">
        <v>365</v>
      </c>
      <c r="C57" s="78">
        <f>VLOOKUP(GroupVertices[[#This Row],[Vertex]],Vertices[],MATCH("ID",Vertices[[#Headers],[Vertex]:[Vertex Content Word Count]],0),FALSE)</f>
        <v>141</v>
      </c>
    </row>
    <row r="58" spans="1:3" ht="15">
      <c r="A58" s="78" t="s">
        <v>2383</v>
      </c>
      <c r="B58" s="84" t="s">
        <v>313</v>
      </c>
      <c r="C58" s="78">
        <f>VLOOKUP(GroupVertices[[#This Row],[Vertex]],Vertices[],MATCH("ID",Vertices[[#Headers],[Vertex]:[Vertex Content Word Count]],0),FALSE)</f>
        <v>31</v>
      </c>
    </row>
    <row r="59" spans="1:3" ht="15">
      <c r="A59" s="78" t="s">
        <v>2383</v>
      </c>
      <c r="B59" s="84" t="s">
        <v>363</v>
      </c>
      <c r="C59" s="78">
        <f>VLOOKUP(GroupVertices[[#This Row],[Vertex]],Vertices[],MATCH("ID",Vertices[[#Headers],[Vertex]:[Vertex Content Word Count]],0),FALSE)</f>
        <v>139</v>
      </c>
    </row>
    <row r="60" spans="1:3" ht="15">
      <c r="A60" s="78" t="s">
        <v>2383</v>
      </c>
      <c r="B60" s="84" t="s">
        <v>362</v>
      </c>
      <c r="C60" s="78">
        <f>VLOOKUP(GroupVertices[[#This Row],[Vertex]],Vertices[],MATCH("ID",Vertices[[#Headers],[Vertex]:[Vertex Content Word Count]],0),FALSE)</f>
        <v>138</v>
      </c>
    </row>
    <row r="61" spans="1:3" ht="15">
      <c r="A61" s="78" t="s">
        <v>2383</v>
      </c>
      <c r="B61" s="84" t="s">
        <v>334</v>
      </c>
      <c r="C61" s="78">
        <f>VLOOKUP(GroupVertices[[#This Row],[Vertex]],Vertices[],MATCH("ID",Vertices[[#Headers],[Vertex]:[Vertex Content Word Count]],0),FALSE)</f>
        <v>32</v>
      </c>
    </row>
    <row r="62" spans="1:3" ht="15">
      <c r="A62" s="78" t="s">
        <v>2383</v>
      </c>
      <c r="B62" s="84" t="s">
        <v>311</v>
      </c>
      <c r="C62" s="78">
        <f>VLOOKUP(GroupVertices[[#This Row],[Vertex]],Vertices[],MATCH("ID",Vertices[[#Headers],[Vertex]:[Vertex Content Word Count]],0),FALSE)</f>
        <v>135</v>
      </c>
    </row>
    <row r="63" spans="1:3" ht="15">
      <c r="A63" s="78" t="s">
        <v>2383</v>
      </c>
      <c r="B63" s="84" t="s">
        <v>266</v>
      </c>
      <c r="C63" s="78">
        <f>VLOOKUP(GroupVertices[[#This Row],[Vertex]],Vertices[],MATCH("ID",Vertices[[#Headers],[Vertex]:[Vertex Content Word Count]],0),FALSE)</f>
        <v>82</v>
      </c>
    </row>
    <row r="64" spans="1:3" ht="15">
      <c r="A64" s="78" t="s">
        <v>2383</v>
      </c>
      <c r="B64" s="84" t="s">
        <v>361</v>
      </c>
      <c r="C64" s="78">
        <f>VLOOKUP(GroupVertices[[#This Row],[Vertex]],Vertices[],MATCH("ID",Vertices[[#Headers],[Vertex]:[Vertex Content Word Count]],0),FALSE)</f>
        <v>136</v>
      </c>
    </row>
    <row r="65" spans="1:3" ht="15">
      <c r="A65" s="78" t="s">
        <v>2383</v>
      </c>
      <c r="B65" s="84" t="s">
        <v>305</v>
      </c>
      <c r="C65" s="78">
        <f>VLOOKUP(GroupVertices[[#This Row],[Vertex]],Vertices[],MATCH("ID",Vertices[[#Headers],[Vertex]:[Vertex Content Word Count]],0),FALSE)</f>
        <v>123</v>
      </c>
    </row>
    <row r="66" spans="1:3" ht="15">
      <c r="A66" s="78" t="s">
        <v>2383</v>
      </c>
      <c r="B66" s="84" t="s">
        <v>299</v>
      </c>
      <c r="C66" s="78">
        <f>VLOOKUP(GroupVertices[[#This Row],[Vertex]],Vertices[],MATCH("ID",Vertices[[#Headers],[Vertex]:[Vertex Content Word Count]],0),FALSE)</f>
        <v>116</v>
      </c>
    </row>
    <row r="67" spans="1:3" ht="15">
      <c r="A67" s="78" t="s">
        <v>2383</v>
      </c>
      <c r="B67" s="84" t="s">
        <v>265</v>
      </c>
      <c r="C67" s="78">
        <f>VLOOKUP(GroupVertices[[#This Row],[Vertex]],Vertices[],MATCH("ID",Vertices[[#Headers],[Vertex]:[Vertex Content Word Count]],0),FALSE)</f>
        <v>16</v>
      </c>
    </row>
    <row r="68" spans="1:3" ht="15">
      <c r="A68" s="78" t="s">
        <v>2383</v>
      </c>
      <c r="B68" s="84" t="s">
        <v>251</v>
      </c>
      <c r="C68" s="78">
        <f>VLOOKUP(GroupVertices[[#This Row],[Vertex]],Vertices[],MATCH("ID",Vertices[[#Headers],[Vertex]:[Vertex Content Word Count]],0),FALSE)</f>
        <v>66</v>
      </c>
    </row>
    <row r="69" spans="1:3" ht="15">
      <c r="A69" s="78" t="s">
        <v>2383</v>
      </c>
      <c r="B69" s="84" t="s">
        <v>241</v>
      </c>
      <c r="C69" s="78">
        <f>VLOOKUP(GroupVertices[[#This Row],[Vertex]],Vertices[],MATCH("ID",Vertices[[#Headers],[Vertex]:[Vertex Content Word Count]],0),FALSE)</f>
        <v>43</v>
      </c>
    </row>
    <row r="70" spans="1:3" ht="15">
      <c r="A70" s="78" t="s">
        <v>2383</v>
      </c>
      <c r="B70" s="84" t="s">
        <v>230</v>
      </c>
      <c r="C70" s="78">
        <f>VLOOKUP(GroupVertices[[#This Row],[Vertex]],Vertices[],MATCH("ID",Vertices[[#Headers],[Vertex]:[Vertex Content Word Count]],0),FALSE)</f>
        <v>30</v>
      </c>
    </row>
    <row r="71" spans="1:3" ht="15">
      <c r="A71" s="78" t="s">
        <v>2383</v>
      </c>
      <c r="B71" s="84" t="s">
        <v>219</v>
      </c>
      <c r="C71" s="78">
        <f>VLOOKUP(GroupVertices[[#This Row],[Vertex]],Vertices[],MATCH("ID",Vertices[[#Headers],[Vertex]:[Vertex Content Word Count]],0),FALSE)</f>
        <v>15</v>
      </c>
    </row>
    <row r="72" spans="1:3" ht="15">
      <c r="A72" s="78" t="s">
        <v>2384</v>
      </c>
      <c r="B72" s="84" t="s">
        <v>336</v>
      </c>
      <c r="C72" s="78">
        <f>VLOOKUP(GroupVertices[[#This Row],[Vertex]],Vertices[],MATCH("ID",Vertices[[#Headers],[Vertex]:[Vertex Content Word Count]],0),FALSE)</f>
        <v>38</v>
      </c>
    </row>
    <row r="73" spans="1:3" ht="15">
      <c r="A73" s="78" t="s">
        <v>2384</v>
      </c>
      <c r="B73" s="84" t="s">
        <v>286</v>
      </c>
      <c r="C73" s="78">
        <f>VLOOKUP(GroupVertices[[#This Row],[Vertex]],Vertices[],MATCH("ID",Vertices[[#Headers],[Vertex]:[Vertex Content Word Count]],0),FALSE)</f>
        <v>105</v>
      </c>
    </row>
    <row r="74" spans="1:3" ht="15">
      <c r="A74" s="78" t="s">
        <v>2384</v>
      </c>
      <c r="B74" s="84" t="s">
        <v>287</v>
      </c>
      <c r="C74" s="78">
        <f>VLOOKUP(GroupVertices[[#This Row],[Vertex]],Vertices[],MATCH("ID",Vertices[[#Headers],[Vertex]:[Vertex Content Word Count]],0),FALSE)</f>
        <v>107</v>
      </c>
    </row>
    <row r="75" spans="1:3" ht="15">
      <c r="A75" s="78" t="s">
        <v>2384</v>
      </c>
      <c r="B75" s="84" t="s">
        <v>353</v>
      </c>
      <c r="C75" s="78">
        <f>VLOOKUP(GroupVertices[[#This Row],[Vertex]],Vertices[],MATCH("ID",Vertices[[#Headers],[Vertex]:[Vertex Content Word Count]],0),FALSE)</f>
        <v>106</v>
      </c>
    </row>
    <row r="76" spans="1:3" ht="15">
      <c r="A76" s="78" t="s">
        <v>2384</v>
      </c>
      <c r="B76" s="84" t="s">
        <v>285</v>
      </c>
      <c r="C76" s="78">
        <f>VLOOKUP(GroupVertices[[#This Row],[Vertex]],Vertices[],MATCH("ID",Vertices[[#Headers],[Vertex]:[Vertex Content Word Count]],0),FALSE)</f>
        <v>104</v>
      </c>
    </row>
    <row r="77" spans="1:3" ht="15">
      <c r="A77" s="78" t="s">
        <v>2384</v>
      </c>
      <c r="B77" s="84" t="s">
        <v>284</v>
      </c>
      <c r="C77" s="78">
        <f>VLOOKUP(GroupVertices[[#This Row],[Vertex]],Vertices[],MATCH("ID",Vertices[[#Headers],[Vertex]:[Vertex Content Word Count]],0),FALSE)</f>
        <v>103</v>
      </c>
    </row>
    <row r="78" spans="1:3" ht="15">
      <c r="A78" s="78" t="s">
        <v>2384</v>
      </c>
      <c r="B78" s="84" t="s">
        <v>268</v>
      </c>
      <c r="C78" s="78">
        <f>VLOOKUP(GroupVertices[[#This Row],[Vertex]],Vertices[],MATCH("ID",Vertices[[#Headers],[Vertex]:[Vertex Content Word Count]],0),FALSE)</f>
        <v>84</v>
      </c>
    </row>
    <row r="79" spans="1:3" ht="15">
      <c r="A79" s="78" t="s">
        <v>2384</v>
      </c>
      <c r="B79" s="84" t="s">
        <v>258</v>
      </c>
      <c r="C79" s="78">
        <f>VLOOKUP(GroupVertices[[#This Row],[Vertex]],Vertices[],MATCH("ID",Vertices[[#Headers],[Vertex]:[Vertex Content Word Count]],0),FALSE)</f>
        <v>74</v>
      </c>
    </row>
    <row r="80" spans="1:3" ht="15">
      <c r="A80" s="78" t="s">
        <v>2384</v>
      </c>
      <c r="B80" s="84" t="s">
        <v>349</v>
      </c>
      <c r="C80" s="78">
        <f>VLOOKUP(GroupVertices[[#This Row],[Vertex]],Vertices[],MATCH("ID",Vertices[[#Headers],[Vertex]:[Vertex Content Word Count]],0),FALSE)</f>
        <v>75</v>
      </c>
    </row>
    <row r="81" spans="1:3" ht="15">
      <c r="A81" s="78" t="s">
        <v>2384</v>
      </c>
      <c r="B81" s="84" t="s">
        <v>298</v>
      </c>
      <c r="C81" s="78">
        <f>VLOOKUP(GroupVertices[[#This Row],[Vertex]],Vertices[],MATCH("ID",Vertices[[#Headers],[Vertex]:[Vertex Content Word Count]],0),FALSE)</f>
        <v>10</v>
      </c>
    </row>
    <row r="82" spans="1:3" ht="15">
      <c r="A82" s="78" t="s">
        <v>2384</v>
      </c>
      <c r="B82" s="84" t="s">
        <v>234</v>
      </c>
      <c r="C82" s="78">
        <f>VLOOKUP(GroupVertices[[#This Row],[Vertex]],Vertices[],MATCH("ID",Vertices[[#Headers],[Vertex]:[Vertex Content Word Count]],0),FALSE)</f>
        <v>36</v>
      </c>
    </row>
    <row r="83" spans="1:3" ht="15">
      <c r="A83" s="78" t="s">
        <v>2384</v>
      </c>
      <c r="B83" s="84" t="s">
        <v>335</v>
      </c>
      <c r="C83" s="78">
        <f>VLOOKUP(GroupVertices[[#This Row],[Vertex]],Vertices[],MATCH("ID",Vertices[[#Headers],[Vertex]:[Vertex Content Word Count]],0),FALSE)</f>
        <v>37</v>
      </c>
    </row>
    <row r="84" spans="1:3" ht="15">
      <c r="A84" s="78" t="s">
        <v>2384</v>
      </c>
      <c r="B84" s="84" t="s">
        <v>214</v>
      </c>
      <c r="C84" s="78">
        <f>VLOOKUP(GroupVertices[[#This Row],[Vertex]],Vertices[],MATCH("ID",Vertices[[#Headers],[Vertex]:[Vertex Content Word Count]],0),FALSE)</f>
        <v>6</v>
      </c>
    </row>
    <row r="85" spans="1:3" ht="15">
      <c r="A85" s="78" t="s">
        <v>2384</v>
      </c>
      <c r="B85" s="84" t="s">
        <v>332</v>
      </c>
      <c r="C85" s="78">
        <f>VLOOKUP(GroupVertices[[#This Row],[Vertex]],Vertices[],MATCH("ID",Vertices[[#Headers],[Vertex]:[Vertex Content Word Count]],0),FALSE)</f>
        <v>9</v>
      </c>
    </row>
    <row r="86" spans="1:3" ht="15">
      <c r="A86" s="78" t="s">
        <v>2384</v>
      </c>
      <c r="B86" s="84" t="s">
        <v>331</v>
      </c>
      <c r="C86" s="78">
        <f>VLOOKUP(GroupVertices[[#This Row],[Vertex]],Vertices[],MATCH("ID",Vertices[[#Headers],[Vertex]:[Vertex Content Word Count]],0),FALSE)</f>
        <v>8</v>
      </c>
    </row>
    <row r="87" spans="1:3" ht="15">
      <c r="A87" s="78" t="s">
        <v>2384</v>
      </c>
      <c r="B87" s="84" t="s">
        <v>330</v>
      </c>
      <c r="C87" s="78">
        <f>VLOOKUP(GroupVertices[[#This Row],[Vertex]],Vertices[],MATCH("ID",Vertices[[#Headers],[Vertex]:[Vertex Content Word Count]],0),FALSE)</f>
        <v>7</v>
      </c>
    </row>
    <row r="88" spans="1:3" ht="15">
      <c r="A88" s="78" t="s">
        <v>2385</v>
      </c>
      <c r="B88" s="84" t="s">
        <v>308</v>
      </c>
      <c r="C88" s="78">
        <f>VLOOKUP(GroupVertices[[#This Row],[Vertex]],Vertices[],MATCH("ID",Vertices[[#Headers],[Vertex]:[Vertex Content Word Count]],0),FALSE)</f>
        <v>120</v>
      </c>
    </row>
    <row r="89" spans="1:3" ht="15">
      <c r="A89" s="78" t="s">
        <v>2385</v>
      </c>
      <c r="B89" s="84" t="s">
        <v>319</v>
      </c>
      <c r="C89" s="78">
        <f>VLOOKUP(GroupVertices[[#This Row],[Vertex]],Vertices[],MATCH("ID",Vertices[[#Headers],[Vertex]:[Vertex Content Word Count]],0),FALSE)</f>
        <v>150</v>
      </c>
    </row>
    <row r="90" spans="1:3" ht="15">
      <c r="A90" s="78" t="s">
        <v>2385</v>
      </c>
      <c r="B90" s="84" t="s">
        <v>368</v>
      </c>
      <c r="C90" s="78">
        <f>VLOOKUP(GroupVertices[[#This Row],[Vertex]],Vertices[],MATCH("ID",Vertices[[#Headers],[Vertex]:[Vertex Content Word Count]],0),FALSE)</f>
        <v>144</v>
      </c>
    </row>
    <row r="91" spans="1:3" ht="15">
      <c r="A91" s="78" t="s">
        <v>2385</v>
      </c>
      <c r="B91" s="84" t="s">
        <v>367</v>
      </c>
      <c r="C91" s="78">
        <f>VLOOKUP(GroupVertices[[#This Row],[Vertex]],Vertices[],MATCH("ID",Vertices[[#Headers],[Vertex]:[Vertex Content Word Count]],0),FALSE)</f>
        <v>143</v>
      </c>
    </row>
    <row r="92" spans="1:3" ht="15">
      <c r="A92" s="78" t="s">
        <v>2385</v>
      </c>
      <c r="B92" s="84" t="s">
        <v>366</v>
      </c>
      <c r="C92" s="78">
        <f>VLOOKUP(GroupVertices[[#This Row],[Vertex]],Vertices[],MATCH("ID",Vertices[[#Headers],[Vertex]:[Vertex Content Word Count]],0),FALSE)</f>
        <v>142</v>
      </c>
    </row>
    <row r="93" spans="1:3" ht="15">
      <c r="A93" s="78" t="s">
        <v>2385</v>
      </c>
      <c r="B93" s="84" t="s">
        <v>318</v>
      </c>
      <c r="C93" s="78">
        <f>VLOOKUP(GroupVertices[[#This Row],[Vertex]],Vertices[],MATCH("ID",Vertices[[#Headers],[Vertex]:[Vertex Content Word Count]],0),FALSE)</f>
        <v>149</v>
      </c>
    </row>
    <row r="94" spans="1:3" ht="15">
      <c r="A94" s="78" t="s">
        <v>2385</v>
      </c>
      <c r="B94" s="84" t="s">
        <v>317</v>
      </c>
      <c r="C94" s="78">
        <f>VLOOKUP(GroupVertices[[#This Row],[Vertex]],Vertices[],MATCH("ID",Vertices[[#Headers],[Vertex]:[Vertex Content Word Count]],0),FALSE)</f>
        <v>148</v>
      </c>
    </row>
    <row r="95" spans="1:3" ht="15">
      <c r="A95" s="78" t="s">
        <v>2385</v>
      </c>
      <c r="B95" s="84" t="s">
        <v>316</v>
      </c>
      <c r="C95" s="78">
        <f>VLOOKUP(GroupVertices[[#This Row],[Vertex]],Vertices[],MATCH("ID",Vertices[[#Headers],[Vertex]:[Vertex Content Word Count]],0),FALSE)</f>
        <v>147</v>
      </c>
    </row>
    <row r="96" spans="1:3" ht="15">
      <c r="A96" s="78" t="s">
        <v>2385</v>
      </c>
      <c r="B96" s="84" t="s">
        <v>364</v>
      </c>
      <c r="C96" s="78">
        <f>VLOOKUP(GroupVertices[[#This Row],[Vertex]],Vertices[],MATCH("ID",Vertices[[#Headers],[Vertex]:[Vertex Content Word Count]],0),FALSE)</f>
        <v>140</v>
      </c>
    </row>
    <row r="97" spans="1:3" ht="15">
      <c r="A97" s="78" t="s">
        <v>2385</v>
      </c>
      <c r="B97" s="84" t="s">
        <v>315</v>
      </c>
      <c r="C97" s="78">
        <f>VLOOKUP(GroupVertices[[#This Row],[Vertex]],Vertices[],MATCH("ID",Vertices[[#Headers],[Vertex]:[Vertex Content Word Count]],0),FALSE)</f>
        <v>146</v>
      </c>
    </row>
    <row r="98" spans="1:3" ht="15">
      <c r="A98" s="78" t="s">
        <v>2385</v>
      </c>
      <c r="B98" s="84" t="s">
        <v>356</v>
      </c>
      <c r="C98" s="78">
        <f>VLOOKUP(GroupVertices[[#This Row],[Vertex]],Vertices[],MATCH("ID",Vertices[[#Headers],[Vertex]:[Vertex Content Word Count]],0),FALSE)</f>
        <v>127</v>
      </c>
    </row>
    <row r="99" spans="1:3" ht="15">
      <c r="A99" s="78" t="s">
        <v>2385</v>
      </c>
      <c r="B99" s="84" t="s">
        <v>355</v>
      </c>
      <c r="C99" s="78">
        <f>VLOOKUP(GroupVertices[[#This Row],[Vertex]],Vertices[],MATCH("ID",Vertices[[#Headers],[Vertex]:[Vertex Content Word Count]],0),FALSE)</f>
        <v>126</v>
      </c>
    </row>
    <row r="100" spans="1:3" ht="15">
      <c r="A100" s="78" t="s">
        <v>2385</v>
      </c>
      <c r="B100" s="84" t="s">
        <v>303</v>
      </c>
      <c r="C100" s="78">
        <f>VLOOKUP(GroupVertices[[#This Row],[Vertex]],Vertices[],MATCH("ID",Vertices[[#Headers],[Vertex]:[Vertex Content Word Count]],0),FALSE)</f>
        <v>121</v>
      </c>
    </row>
    <row r="101" spans="1:3" ht="15">
      <c r="A101" s="78" t="s">
        <v>2385</v>
      </c>
      <c r="B101" s="84" t="s">
        <v>302</v>
      </c>
      <c r="C101" s="78">
        <f>VLOOKUP(GroupVertices[[#This Row],[Vertex]],Vertices[],MATCH("ID",Vertices[[#Headers],[Vertex]:[Vertex Content Word Count]],0),FALSE)</f>
        <v>119</v>
      </c>
    </row>
    <row r="102" spans="1:3" ht="15">
      <c r="A102" s="78" t="s">
        <v>2386</v>
      </c>
      <c r="B102" s="84" t="s">
        <v>247</v>
      </c>
      <c r="C102" s="78">
        <f>VLOOKUP(GroupVertices[[#This Row],[Vertex]],Vertices[],MATCH("ID",Vertices[[#Headers],[Vertex]:[Vertex Content Word Count]],0),FALSE)</f>
        <v>51</v>
      </c>
    </row>
    <row r="103" spans="1:3" ht="15">
      <c r="A103" s="78" t="s">
        <v>2386</v>
      </c>
      <c r="B103" s="84" t="s">
        <v>348</v>
      </c>
      <c r="C103" s="78">
        <f>VLOOKUP(GroupVertices[[#This Row],[Vertex]],Vertices[],MATCH("ID",Vertices[[#Headers],[Vertex]:[Vertex Content Word Count]],0),FALSE)</f>
        <v>61</v>
      </c>
    </row>
    <row r="104" spans="1:3" ht="15">
      <c r="A104" s="78" t="s">
        <v>2386</v>
      </c>
      <c r="B104" s="84" t="s">
        <v>347</v>
      </c>
      <c r="C104" s="78">
        <f>VLOOKUP(GroupVertices[[#This Row],[Vertex]],Vertices[],MATCH("ID",Vertices[[#Headers],[Vertex]:[Vertex Content Word Count]],0),FALSE)</f>
        <v>60</v>
      </c>
    </row>
    <row r="105" spans="1:3" ht="15">
      <c r="A105" s="78" t="s">
        <v>2386</v>
      </c>
      <c r="B105" s="84" t="s">
        <v>346</v>
      </c>
      <c r="C105" s="78">
        <f>VLOOKUP(GroupVertices[[#This Row],[Vertex]],Vertices[],MATCH("ID",Vertices[[#Headers],[Vertex]:[Vertex Content Word Count]],0),FALSE)</f>
        <v>59</v>
      </c>
    </row>
    <row r="106" spans="1:3" ht="15">
      <c r="A106" s="78" t="s">
        <v>2386</v>
      </c>
      <c r="B106" s="84" t="s">
        <v>345</v>
      </c>
      <c r="C106" s="78">
        <f>VLOOKUP(GroupVertices[[#This Row],[Vertex]],Vertices[],MATCH("ID",Vertices[[#Headers],[Vertex]:[Vertex Content Word Count]],0),FALSE)</f>
        <v>58</v>
      </c>
    </row>
    <row r="107" spans="1:3" ht="15">
      <c r="A107" s="78" t="s">
        <v>2386</v>
      </c>
      <c r="B107" s="84" t="s">
        <v>344</v>
      </c>
      <c r="C107" s="78">
        <f>VLOOKUP(GroupVertices[[#This Row],[Vertex]],Vertices[],MATCH("ID",Vertices[[#Headers],[Vertex]:[Vertex Content Word Count]],0),FALSE)</f>
        <v>57</v>
      </c>
    </row>
    <row r="108" spans="1:3" ht="15">
      <c r="A108" s="78" t="s">
        <v>2386</v>
      </c>
      <c r="B108" s="84" t="s">
        <v>343</v>
      </c>
      <c r="C108" s="78">
        <f>VLOOKUP(GroupVertices[[#This Row],[Vertex]],Vertices[],MATCH("ID",Vertices[[#Headers],[Vertex]:[Vertex Content Word Count]],0),FALSE)</f>
        <v>56</v>
      </c>
    </row>
    <row r="109" spans="1:3" ht="15">
      <c r="A109" s="78" t="s">
        <v>2386</v>
      </c>
      <c r="B109" s="84" t="s">
        <v>342</v>
      </c>
      <c r="C109" s="78">
        <f>VLOOKUP(GroupVertices[[#This Row],[Vertex]],Vertices[],MATCH("ID",Vertices[[#Headers],[Vertex]:[Vertex Content Word Count]],0),FALSE)</f>
        <v>55</v>
      </c>
    </row>
    <row r="110" spans="1:3" ht="15">
      <c r="A110" s="78" t="s">
        <v>2386</v>
      </c>
      <c r="B110" s="84" t="s">
        <v>341</v>
      </c>
      <c r="C110" s="78">
        <f>VLOOKUP(GroupVertices[[#This Row],[Vertex]],Vertices[],MATCH("ID",Vertices[[#Headers],[Vertex]:[Vertex Content Word Count]],0),FALSE)</f>
        <v>54</v>
      </c>
    </row>
    <row r="111" spans="1:3" ht="15">
      <c r="A111" s="78" t="s">
        <v>2386</v>
      </c>
      <c r="B111" s="84" t="s">
        <v>340</v>
      </c>
      <c r="C111" s="78">
        <f>VLOOKUP(GroupVertices[[#This Row],[Vertex]],Vertices[],MATCH("ID",Vertices[[#Headers],[Vertex]:[Vertex Content Word Count]],0),FALSE)</f>
        <v>53</v>
      </c>
    </row>
    <row r="112" spans="1:3" ht="15">
      <c r="A112" s="78" t="s">
        <v>2386</v>
      </c>
      <c r="B112" s="84" t="s">
        <v>339</v>
      </c>
      <c r="C112" s="78">
        <f>VLOOKUP(GroupVertices[[#This Row],[Vertex]],Vertices[],MATCH("ID",Vertices[[#Headers],[Vertex]:[Vertex Content Word Count]],0),FALSE)</f>
        <v>52</v>
      </c>
    </row>
    <row r="113" spans="1:3" ht="15">
      <c r="A113" s="78" t="s">
        <v>2386</v>
      </c>
      <c r="B113" s="84" t="s">
        <v>333</v>
      </c>
      <c r="C113" s="78">
        <f>VLOOKUP(GroupVertices[[#This Row],[Vertex]],Vertices[],MATCH("ID",Vertices[[#Headers],[Vertex]:[Vertex Content Word Count]],0),FALSE)</f>
        <v>18</v>
      </c>
    </row>
    <row r="114" spans="1:3" ht="15">
      <c r="A114" s="78" t="s">
        <v>2386</v>
      </c>
      <c r="B114" s="84" t="s">
        <v>220</v>
      </c>
      <c r="C114" s="78">
        <f>VLOOKUP(GroupVertices[[#This Row],[Vertex]],Vertices[],MATCH("ID",Vertices[[#Headers],[Vertex]:[Vertex Content Word Count]],0),FALSE)</f>
        <v>17</v>
      </c>
    </row>
    <row r="115" spans="1:3" ht="15">
      <c r="A115" s="78" t="s">
        <v>2387</v>
      </c>
      <c r="B115" s="84" t="s">
        <v>327</v>
      </c>
      <c r="C115" s="78">
        <f>VLOOKUP(GroupVertices[[#This Row],[Vertex]],Vertices[],MATCH("ID",Vertices[[#Headers],[Vertex]:[Vertex Content Word Count]],0),FALSE)</f>
        <v>157</v>
      </c>
    </row>
    <row r="116" spans="1:3" ht="15">
      <c r="A116" s="78" t="s">
        <v>2387</v>
      </c>
      <c r="B116" s="84" t="s">
        <v>338</v>
      </c>
      <c r="C116" s="78">
        <f>VLOOKUP(GroupVertices[[#This Row],[Vertex]],Vertices[],MATCH("ID",Vertices[[#Headers],[Vertex]:[Vertex Content Word Count]],0),FALSE)</f>
        <v>49</v>
      </c>
    </row>
    <row r="117" spans="1:3" ht="15">
      <c r="A117" s="78" t="s">
        <v>2387</v>
      </c>
      <c r="B117" s="84" t="s">
        <v>307</v>
      </c>
      <c r="C117" s="78">
        <f>VLOOKUP(GroupVertices[[#This Row],[Vertex]],Vertices[],MATCH("ID",Vertices[[#Headers],[Vertex]:[Vertex Content Word Count]],0),FALSE)</f>
        <v>125</v>
      </c>
    </row>
    <row r="118" spans="1:3" ht="15">
      <c r="A118" s="78" t="s">
        <v>2387</v>
      </c>
      <c r="B118" s="84" t="s">
        <v>283</v>
      </c>
      <c r="C118" s="78">
        <f>VLOOKUP(GroupVertices[[#This Row],[Vertex]],Vertices[],MATCH("ID",Vertices[[#Headers],[Vertex]:[Vertex Content Word Count]],0),FALSE)</f>
        <v>102</v>
      </c>
    </row>
    <row r="119" spans="1:3" ht="15">
      <c r="A119" s="78" t="s">
        <v>2387</v>
      </c>
      <c r="B119" s="84" t="s">
        <v>280</v>
      </c>
      <c r="C119" s="78">
        <f>VLOOKUP(GroupVertices[[#This Row],[Vertex]],Vertices[],MATCH("ID",Vertices[[#Headers],[Vertex]:[Vertex Content Word Count]],0),FALSE)</f>
        <v>99</v>
      </c>
    </row>
    <row r="120" spans="1:3" ht="15">
      <c r="A120" s="78" t="s">
        <v>2387</v>
      </c>
      <c r="B120" s="84" t="s">
        <v>279</v>
      </c>
      <c r="C120" s="78">
        <f>VLOOKUP(GroupVertices[[#This Row],[Vertex]],Vertices[],MATCH("ID",Vertices[[#Headers],[Vertex]:[Vertex Content Word Count]],0),FALSE)</f>
        <v>97</v>
      </c>
    </row>
    <row r="121" spans="1:3" ht="15">
      <c r="A121" s="78" t="s">
        <v>2387</v>
      </c>
      <c r="B121" s="84" t="s">
        <v>352</v>
      </c>
      <c r="C121" s="78">
        <f>VLOOKUP(GroupVertices[[#This Row],[Vertex]],Vertices[],MATCH("ID",Vertices[[#Headers],[Vertex]:[Vertex Content Word Count]],0),FALSE)</f>
        <v>98</v>
      </c>
    </row>
    <row r="122" spans="1:3" ht="15">
      <c r="A122" s="78" t="s">
        <v>2387</v>
      </c>
      <c r="B122" s="84" t="s">
        <v>275</v>
      </c>
      <c r="C122" s="78">
        <f>VLOOKUP(GroupVertices[[#This Row],[Vertex]],Vertices[],MATCH("ID",Vertices[[#Headers],[Vertex]:[Vertex Content Word Count]],0),FALSE)</f>
        <v>92</v>
      </c>
    </row>
    <row r="123" spans="1:3" ht="15">
      <c r="A123" s="78" t="s">
        <v>2387</v>
      </c>
      <c r="B123" s="84" t="s">
        <v>269</v>
      </c>
      <c r="C123" s="78">
        <f>VLOOKUP(GroupVertices[[#This Row],[Vertex]],Vertices[],MATCH("ID",Vertices[[#Headers],[Vertex]:[Vertex Content Word Count]],0),FALSE)</f>
        <v>85</v>
      </c>
    </row>
    <row r="124" spans="1:3" ht="15">
      <c r="A124" s="78" t="s">
        <v>2387</v>
      </c>
      <c r="B124" s="84" t="s">
        <v>245</v>
      </c>
      <c r="C124" s="78">
        <f>VLOOKUP(GroupVertices[[#This Row],[Vertex]],Vertices[],MATCH("ID",Vertices[[#Headers],[Vertex]:[Vertex Content Word Count]],0),FALSE)</f>
        <v>47</v>
      </c>
    </row>
    <row r="125" spans="1:3" ht="15">
      <c r="A125" s="78" t="s">
        <v>2387</v>
      </c>
      <c r="B125" s="84" t="s">
        <v>337</v>
      </c>
      <c r="C125" s="78">
        <f>VLOOKUP(GroupVertices[[#This Row],[Vertex]],Vertices[],MATCH("ID",Vertices[[#Headers],[Vertex]:[Vertex Content Word Count]],0),FALSE)</f>
        <v>48</v>
      </c>
    </row>
    <row r="126" spans="1:3" ht="15">
      <c r="A126" s="78" t="s">
        <v>2388</v>
      </c>
      <c r="B126" s="84" t="s">
        <v>326</v>
      </c>
      <c r="C126" s="78">
        <f>VLOOKUP(GroupVertices[[#This Row],[Vertex]],Vertices[],MATCH("ID",Vertices[[#Headers],[Vertex]:[Vertex Content Word Count]],0),FALSE)</f>
        <v>156</v>
      </c>
    </row>
    <row r="127" spans="1:3" ht="15">
      <c r="A127" s="78" t="s">
        <v>2388</v>
      </c>
      <c r="B127" s="84" t="s">
        <v>325</v>
      </c>
      <c r="C127" s="78">
        <f>VLOOKUP(GroupVertices[[#This Row],[Vertex]],Vertices[],MATCH("ID",Vertices[[#Headers],[Vertex]:[Vertex Content Word Count]],0),FALSE)</f>
        <v>134</v>
      </c>
    </row>
    <row r="128" spans="1:3" ht="15">
      <c r="A128" s="78" t="s">
        <v>2388</v>
      </c>
      <c r="B128" s="84" t="s">
        <v>360</v>
      </c>
      <c r="C128" s="78">
        <f>VLOOKUP(GroupVertices[[#This Row],[Vertex]],Vertices[],MATCH("ID",Vertices[[#Headers],[Vertex]:[Vertex Content Word Count]],0),FALSE)</f>
        <v>133</v>
      </c>
    </row>
    <row r="129" spans="1:3" ht="15">
      <c r="A129" s="78" t="s">
        <v>2388</v>
      </c>
      <c r="B129" s="84" t="s">
        <v>359</v>
      </c>
      <c r="C129" s="78">
        <f>VLOOKUP(GroupVertices[[#This Row],[Vertex]],Vertices[],MATCH("ID",Vertices[[#Headers],[Vertex]:[Vertex Content Word Count]],0),FALSE)</f>
        <v>132</v>
      </c>
    </row>
    <row r="130" spans="1:3" ht="15">
      <c r="A130" s="78" t="s">
        <v>2388</v>
      </c>
      <c r="B130" s="84" t="s">
        <v>358</v>
      </c>
      <c r="C130" s="78">
        <f>VLOOKUP(GroupVertices[[#This Row],[Vertex]],Vertices[],MATCH("ID",Vertices[[#Headers],[Vertex]:[Vertex Content Word Count]],0),FALSE)</f>
        <v>131</v>
      </c>
    </row>
    <row r="131" spans="1:3" ht="15">
      <c r="A131" s="78" t="s">
        <v>2388</v>
      </c>
      <c r="B131" s="84" t="s">
        <v>357</v>
      </c>
      <c r="C131" s="78">
        <f>VLOOKUP(GroupVertices[[#This Row],[Vertex]],Vertices[],MATCH("ID",Vertices[[#Headers],[Vertex]:[Vertex Content Word Count]],0),FALSE)</f>
        <v>130</v>
      </c>
    </row>
    <row r="132" spans="1:3" ht="15">
      <c r="A132" s="78" t="s">
        <v>2388</v>
      </c>
      <c r="B132" s="84" t="s">
        <v>314</v>
      </c>
      <c r="C132" s="78">
        <f>VLOOKUP(GroupVertices[[#This Row],[Vertex]],Vertices[],MATCH("ID",Vertices[[#Headers],[Vertex]:[Vertex Content Word Count]],0),FALSE)</f>
        <v>145</v>
      </c>
    </row>
    <row r="133" spans="1:3" ht="15">
      <c r="A133" s="78" t="s">
        <v>2388</v>
      </c>
      <c r="B133" s="84" t="s">
        <v>310</v>
      </c>
      <c r="C133" s="78">
        <f>VLOOKUP(GroupVertices[[#This Row],[Vertex]],Vertices[],MATCH("ID",Vertices[[#Headers],[Vertex]:[Vertex Content Word Count]],0),FALSE)</f>
        <v>129</v>
      </c>
    </row>
    <row r="134" spans="1:3" ht="15">
      <c r="A134" s="78" t="s">
        <v>2389</v>
      </c>
      <c r="B134" s="84" t="s">
        <v>238</v>
      </c>
      <c r="C134" s="78">
        <f>VLOOKUP(GroupVertices[[#This Row],[Vertex]],Vertices[],MATCH("ID",Vertices[[#Headers],[Vertex]:[Vertex Content Word Count]],0),FALSE)</f>
        <v>40</v>
      </c>
    </row>
    <row r="135" spans="1:3" ht="15">
      <c r="A135" s="78" t="s">
        <v>2389</v>
      </c>
      <c r="B135" s="84" t="s">
        <v>236</v>
      </c>
      <c r="C135" s="78">
        <f>VLOOKUP(GroupVertices[[#This Row],[Vertex]],Vertices[],MATCH("ID",Vertices[[#Headers],[Vertex]:[Vertex Content Word Count]],0),FALSE)</f>
        <v>22</v>
      </c>
    </row>
    <row r="136" spans="1:3" ht="15">
      <c r="A136" s="78" t="s">
        <v>2389</v>
      </c>
      <c r="B136" s="84" t="s">
        <v>237</v>
      </c>
      <c r="C136" s="78">
        <f>VLOOKUP(GroupVertices[[#This Row],[Vertex]],Vertices[],MATCH("ID",Vertices[[#Headers],[Vertex]:[Vertex Content Word Count]],0),FALSE)</f>
        <v>21</v>
      </c>
    </row>
    <row r="137" spans="1:3" ht="15">
      <c r="A137" s="78" t="s">
        <v>2389</v>
      </c>
      <c r="B137" s="84" t="s">
        <v>227</v>
      </c>
      <c r="C137" s="78">
        <f>VLOOKUP(GroupVertices[[#This Row],[Vertex]],Vertices[],MATCH("ID",Vertices[[#Headers],[Vertex]:[Vertex Content Word Count]],0),FALSE)</f>
        <v>27</v>
      </c>
    </row>
    <row r="138" spans="1:3" ht="15">
      <c r="A138" s="78" t="s">
        <v>2389</v>
      </c>
      <c r="B138" s="84" t="s">
        <v>224</v>
      </c>
      <c r="C138" s="78">
        <f>VLOOKUP(GroupVertices[[#This Row],[Vertex]],Vertices[],MATCH("ID",Vertices[[#Headers],[Vertex]:[Vertex Content Word Count]],0),FALSE)</f>
        <v>24</v>
      </c>
    </row>
    <row r="139" spans="1:3" ht="15">
      <c r="A139" s="78" t="s">
        <v>2389</v>
      </c>
      <c r="B139" s="84" t="s">
        <v>222</v>
      </c>
      <c r="C139" s="78">
        <f>VLOOKUP(GroupVertices[[#This Row],[Vertex]],Vertices[],MATCH("ID",Vertices[[#Headers],[Vertex]:[Vertex Content Word Count]],0),FALSE)</f>
        <v>20</v>
      </c>
    </row>
    <row r="140" spans="1:3" ht="15">
      <c r="A140" s="78" t="s">
        <v>2390</v>
      </c>
      <c r="B140" s="84" t="s">
        <v>321</v>
      </c>
      <c r="C140" s="78">
        <f>VLOOKUP(GroupVertices[[#This Row],[Vertex]],Vertices[],MATCH("ID",Vertices[[#Headers],[Vertex]:[Vertex Content Word Count]],0),FALSE)</f>
        <v>152</v>
      </c>
    </row>
    <row r="141" spans="1:3" ht="15">
      <c r="A141" s="78" t="s">
        <v>2390</v>
      </c>
      <c r="B141" s="84" t="s">
        <v>324</v>
      </c>
      <c r="C141" s="78">
        <f>VLOOKUP(GroupVertices[[#This Row],[Vertex]],Vertices[],MATCH("ID",Vertices[[#Headers],[Vertex]:[Vertex Content Word Count]],0),FALSE)</f>
        <v>155</v>
      </c>
    </row>
    <row r="142" spans="1:3" ht="15">
      <c r="A142" s="78" t="s">
        <v>2390</v>
      </c>
      <c r="B142" s="84" t="s">
        <v>323</v>
      </c>
      <c r="C142" s="78">
        <f>VLOOKUP(GroupVertices[[#This Row],[Vertex]],Vertices[],MATCH("ID",Vertices[[#Headers],[Vertex]:[Vertex Content Word Count]],0),FALSE)</f>
        <v>154</v>
      </c>
    </row>
    <row r="143" spans="1:3" ht="15">
      <c r="A143" s="78" t="s">
        <v>2390</v>
      </c>
      <c r="B143" s="84" t="s">
        <v>322</v>
      </c>
      <c r="C143" s="78">
        <f>VLOOKUP(GroupVertices[[#This Row],[Vertex]],Vertices[],MATCH("ID",Vertices[[#Headers],[Vertex]:[Vertex Content Word Count]],0),FALSE)</f>
        <v>153</v>
      </c>
    </row>
    <row r="144" spans="1:3" ht="15">
      <c r="A144" s="78" t="s">
        <v>2390</v>
      </c>
      <c r="B144" s="84" t="s">
        <v>320</v>
      </c>
      <c r="C144" s="78">
        <f>VLOOKUP(GroupVertices[[#This Row],[Vertex]],Vertices[],MATCH("ID",Vertices[[#Headers],[Vertex]:[Vertex Content Word Count]],0),FALSE)</f>
        <v>151</v>
      </c>
    </row>
    <row r="145" spans="1:3" ht="15">
      <c r="A145" s="78" t="s">
        <v>2391</v>
      </c>
      <c r="B145" s="84" t="s">
        <v>300</v>
      </c>
      <c r="C145" s="78">
        <f>VLOOKUP(GroupVertices[[#This Row],[Vertex]],Vertices[],MATCH("ID",Vertices[[#Headers],[Vertex]:[Vertex Content Word Count]],0),FALSE)</f>
        <v>5</v>
      </c>
    </row>
    <row r="146" spans="1:3" ht="15">
      <c r="A146" s="78" t="s">
        <v>2391</v>
      </c>
      <c r="B146" s="84" t="s">
        <v>301</v>
      </c>
      <c r="C146" s="78">
        <f>VLOOKUP(GroupVertices[[#This Row],[Vertex]],Vertices[],MATCH("ID",Vertices[[#Headers],[Vertex]:[Vertex Content Word Count]],0),FALSE)</f>
        <v>118</v>
      </c>
    </row>
    <row r="147" spans="1:3" ht="15">
      <c r="A147" s="78" t="s">
        <v>2391</v>
      </c>
      <c r="B147" s="84" t="s">
        <v>354</v>
      </c>
      <c r="C147" s="78">
        <f>VLOOKUP(GroupVertices[[#This Row],[Vertex]],Vertices[],MATCH("ID",Vertices[[#Headers],[Vertex]:[Vertex Content Word Count]],0),FALSE)</f>
        <v>117</v>
      </c>
    </row>
    <row r="148" spans="1:3" ht="15">
      <c r="A148" s="78" t="s">
        <v>2391</v>
      </c>
      <c r="B148" s="84" t="s">
        <v>213</v>
      </c>
      <c r="C148" s="78">
        <f>VLOOKUP(GroupVertices[[#This Row],[Vertex]],Vertices[],MATCH("ID",Vertices[[#Headers],[Vertex]:[Vertex Content Word Count]],0),FALSE)</f>
        <v>4</v>
      </c>
    </row>
    <row r="149" spans="1:3" ht="15">
      <c r="A149" s="78" t="s">
        <v>2392</v>
      </c>
      <c r="B149" s="84" t="s">
        <v>329</v>
      </c>
      <c r="C149" s="78">
        <f>VLOOKUP(GroupVertices[[#This Row],[Vertex]],Vertices[],MATCH("ID",Vertices[[#Headers],[Vertex]:[Vertex Content Word Count]],0),FALSE)</f>
        <v>159</v>
      </c>
    </row>
    <row r="150" spans="1:3" ht="15">
      <c r="A150" s="78" t="s">
        <v>2392</v>
      </c>
      <c r="B150" s="84" t="s">
        <v>328</v>
      </c>
      <c r="C150" s="78">
        <f>VLOOKUP(GroupVertices[[#This Row],[Vertex]],Vertices[],MATCH("ID",Vertices[[#Headers],[Vertex]:[Vertex Content Word Count]],0),FALSE)</f>
        <v>158</v>
      </c>
    </row>
    <row r="151" spans="1:3" ht="15">
      <c r="A151" s="78" t="s">
        <v>2393</v>
      </c>
      <c r="B151" s="84" t="s">
        <v>277</v>
      </c>
      <c r="C151" s="78">
        <f>VLOOKUP(GroupVertices[[#This Row],[Vertex]],Vertices[],MATCH("ID",Vertices[[#Headers],[Vertex]:[Vertex Content Word Count]],0),FALSE)</f>
        <v>94</v>
      </c>
    </row>
    <row r="152" spans="1:3" ht="15">
      <c r="A152" s="78" t="s">
        <v>2393</v>
      </c>
      <c r="B152" s="84" t="s">
        <v>351</v>
      </c>
      <c r="C152" s="78">
        <f>VLOOKUP(GroupVertices[[#This Row],[Vertex]],Vertices[],MATCH("ID",Vertices[[#Headers],[Vertex]:[Vertex Content Word Count]],0),FALSE)</f>
        <v>95</v>
      </c>
    </row>
    <row r="153" spans="1:3" ht="15">
      <c r="A153" s="78" t="s">
        <v>2394</v>
      </c>
      <c r="B153" s="84" t="s">
        <v>271</v>
      </c>
      <c r="C153" s="78">
        <f>VLOOKUP(GroupVertices[[#This Row],[Vertex]],Vertices[],MATCH("ID",Vertices[[#Headers],[Vertex]:[Vertex Content Word Count]],0),FALSE)</f>
        <v>87</v>
      </c>
    </row>
    <row r="154" spans="1:3" ht="15">
      <c r="A154" s="78" t="s">
        <v>2394</v>
      </c>
      <c r="B154" s="84" t="s">
        <v>350</v>
      </c>
      <c r="C154" s="78">
        <f>VLOOKUP(GroupVertices[[#This Row],[Vertex]],Vertices[],MATCH("ID",Vertices[[#Headers],[Vertex]:[Vertex Content Word Count]],0),FALSE)</f>
        <v>88</v>
      </c>
    </row>
    <row r="155" spans="1:3" ht="15">
      <c r="A155" s="78" t="s">
        <v>2395</v>
      </c>
      <c r="B155" s="84" t="s">
        <v>292</v>
      </c>
      <c r="C155" s="78">
        <f>VLOOKUP(GroupVertices[[#This Row],[Vertex]],Vertices[],MATCH("ID",Vertices[[#Headers],[Vertex]:[Vertex Content Word Count]],0),FALSE)</f>
        <v>69</v>
      </c>
    </row>
    <row r="156" spans="1:3" ht="15">
      <c r="A156" s="78" t="s">
        <v>2395</v>
      </c>
      <c r="B156" s="84" t="s">
        <v>253</v>
      </c>
      <c r="C156" s="78">
        <f>VLOOKUP(GroupVertices[[#This Row],[Vertex]],Vertices[],MATCH("ID",Vertices[[#Headers],[Vertex]:[Vertex Content Word Count]],0),FALSE)</f>
        <v>68</v>
      </c>
    </row>
    <row r="157" spans="1:3" ht="15">
      <c r="A157" s="78" t="s">
        <v>2396</v>
      </c>
      <c r="B157" s="84" t="s">
        <v>297</v>
      </c>
      <c r="C157" s="78">
        <f>VLOOKUP(GroupVertices[[#This Row],[Vertex]],Vertices[],MATCH("ID",Vertices[[#Headers],[Vertex]:[Vertex Content Word Count]],0),FALSE)</f>
        <v>64</v>
      </c>
    </row>
    <row r="158" spans="1:3" ht="15">
      <c r="A158" s="78" t="s">
        <v>2396</v>
      </c>
      <c r="B158" s="84" t="s">
        <v>249</v>
      </c>
      <c r="C158" s="78">
        <f>VLOOKUP(GroupVertices[[#This Row],[Vertex]],Vertices[],MATCH("ID",Vertices[[#Headers],[Vertex]:[Vertex Content Word Count]],0),FALSE)</f>
        <v>63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2415</v>
      </c>
      <c r="B2" s="34" t="s">
        <v>2343</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102</v>
      </c>
      <c r="P2" s="37">
        <f>MIN(Vertices[PageRank])</f>
        <v>0.361889</v>
      </c>
      <c r="Q2" s="38">
        <f>COUNTIF(Vertices[PageRank],"&gt;= "&amp;P2)-COUNTIF(Vertices[PageRank],"&gt;="&amp;P3)</f>
        <v>14</v>
      </c>
      <c r="R2" s="37">
        <f>MIN(Vertices[Clustering Coefficient])</f>
        <v>0</v>
      </c>
      <c r="S2" s="43">
        <f>COUNTIF(Vertices[Clustering Coefficient],"&gt;= "&amp;R2)-COUNTIF(Vertices[Clustering Coefficient],"&gt;="&amp;R3)</f>
        <v>130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60.46205350909091</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1</v>
      </c>
      <c r="N3" s="39">
        <f aca="true" t="shared" si="6" ref="N3:N26">N2+($N$57-$N$2)/BinDivisor</f>
        <v>0.0016939636363636364</v>
      </c>
      <c r="O3" s="40">
        <f>COUNTIF(Vertices[Eigenvector Centrality],"&gt;= "&amp;N3)-COUNTIF(Vertices[Eigenvector Centrality],"&gt;="&amp;N4)</f>
        <v>9</v>
      </c>
      <c r="P3" s="39">
        <f aca="true" t="shared" si="7" ref="P3:P26">P2+($P$57-$P$2)/BinDivisor</f>
        <v>0.45984814545454544</v>
      </c>
      <c r="Q3" s="40">
        <f>COUNTIF(Vertices[PageRank],"&gt;= "&amp;P3)-COUNTIF(Vertices[PageRank],"&gt;="&amp;P4)</f>
        <v>19</v>
      </c>
      <c r="R3" s="39">
        <f aca="true" t="shared" si="8" ref="R3:R26">R2+($R$57-$R$2)/BinDivisor</f>
        <v>0.01818181818181818</v>
      </c>
      <c r="S3" s="44">
        <f>COUNTIF(Vertices[Clustering Coefficient],"&gt;= "&amp;R3)-COUNTIF(Vertices[Clustering Coefficient],"&gt;="&amp;R4)</f>
        <v>4</v>
      </c>
      <c r="T3" s="39" t="e">
        <f aca="true" t="shared" si="9" ref="T3:T26">T2+($T$57-$T$2)/BinDivisor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0.4727272727272727</v>
      </c>
      <c r="G4" s="38">
        <f>COUNTIF(Vertices[In-Degree],"&gt;= "&amp;F4)-COUNTIF(Vertices[In-Degree],"&gt;="&amp;F5)</f>
        <v>0</v>
      </c>
      <c r="H4" s="37">
        <f t="shared" si="3"/>
        <v>0.7272727272727273</v>
      </c>
      <c r="I4" s="38">
        <f>COUNTIF(Vertices[Out-Degree],"&gt;= "&amp;H4)-COUNTIF(Vertices[Out-Degree],"&gt;="&amp;H5)</f>
        <v>84</v>
      </c>
      <c r="J4" s="37">
        <f t="shared" si="4"/>
        <v>120.92410701818181</v>
      </c>
      <c r="K4" s="38">
        <f>COUNTIF(Vertices[Betweenness Centrality],"&gt;= "&amp;J4)-COUNTIF(Vertices[Betweenness Centrality],"&gt;="&amp;J5)</f>
        <v>6</v>
      </c>
      <c r="L4" s="37">
        <f t="shared" si="5"/>
        <v>0.03636363636363636</v>
      </c>
      <c r="M4" s="38">
        <f>COUNTIF(Vertices[Closeness Centrality],"&gt;= "&amp;L4)-COUNTIF(Vertices[Closeness Centrality],"&gt;="&amp;L5)</f>
        <v>11</v>
      </c>
      <c r="N4" s="37">
        <f t="shared" si="6"/>
        <v>0.003387927272727273</v>
      </c>
      <c r="O4" s="38">
        <f>COUNTIF(Vertices[Eigenvector Centrality],"&gt;= "&amp;N4)-COUNTIF(Vertices[Eigenvector Centrality],"&gt;="&amp;N5)</f>
        <v>3</v>
      </c>
      <c r="P4" s="37">
        <f t="shared" si="7"/>
        <v>0.5578072909090909</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0.7090909090909091</v>
      </c>
      <c r="G5" s="40">
        <f>COUNTIF(Vertices[In-Degree],"&gt;= "&amp;F5)-COUNTIF(Vertices[In-Degree],"&gt;="&amp;F6)</f>
        <v>0</v>
      </c>
      <c r="H5" s="39">
        <f t="shared" si="3"/>
        <v>1.0909090909090908</v>
      </c>
      <c r="I5" s="40">
        <f>COUNTIF(Vertices[Out-Degree],"&gt;= "&amp;H5)-COUNTIF(Vertices[Out-Degree],"&gt;="&amp;H6)</f>
        <v>0</v>
      </c>
      <c r="J5" s="39">
        <f t="shared" si="4"/>
        <v>181.38616052727272</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0.005081890909090909</v>
      </c>
      <c r="O5" s="40">
        <f>COUNTIF(Vertices[Eigenvector Centrality],"&gt;= "&amp;N5)-COUNTIF(Vertices[Eigenvector Centrality],"&gt;="&amp;N6)</f>
        <v>2</v>
      </c>
      <c r="P5" s="39">
        <f t="shared" si="7"/>
        <v>0.6557664363636363</v>
      </c>
      <c r="Q5" s="40">
        <f>COUNTIF(Vertices[PageRank],"&gt;= "&amp;P5)-COUNTIF(Vertices[PageRank],"&gt;="&amp;P6)</f>
        <v>14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186</v>
      </c>
      <c r="D6" s="32">
        <f t="shared" si="1"/>
        <v>0</v>
      </c>
      <c r="E6" s="3">
        <f>COUNTIF(Vertices[Degree],"&gt;= "&amp;D6)-COUNTIF(Vertices[Degree],"&gt;="&amp;D7)</f>
        <v>0</v>
      </c>
      <c r="F6" s="37">
        <f t="shared" si="2"/>
        <v>0.9454545454545454</v>
      </c>
      <c r="G6" s="38">
        <f>COUNTIF(Vertices[In-Degree],"&gt;= "&amp;F6)-COUNTIF(Vertices[In-Degree],"&gt;="&amp;F7)</f>
        <v>93</v>
      </c>
      <c r="H6" s="37">
        <f t="shared" si="3"/>
        <v>1.4545454545454546</v>
      </c>
      <c r="I6" s="38">
        <f>COUNTIF(Vertices[Out-Degree],"&gt;= "&amp;H6)-COUNTIF(Vertices[Out-Degree],"&gt;="&amp;H7)</f>
        <v>0</v>
      </c>
      <c r="J6" s="37">
        <f t="shared" si="4"/>
        <v>241.84821403636363</v>
      </c>
      <c r="K6" s="38">
        <f>COUNTIF(Vertices[Betweenness Centrality],"&gt;= "&amp;J6)-COUNTIF(Vertices[Betweenness Centrality],"&gt;="&amp;J7)</f>
        <v>3</v>
      </c>
      <c r="L6" s="37">
        <f t="shared" si="5"/>
        <v>0.07272727272727272</v>
      </c>
      <c r="M6" s="38">
        <f>COUNTIF(Vertices[Closeness Centrality],"&gt;= "&amp;L6)-COUNTIF(Vertices[Closeness Centrality],"&gt;="&amp;L7)</f>
        <v>1</v>
      </c>
      <c r="N6" s="37">
        <f t="shared" si="6"/>
        <v>0.006775854545454546</v>
      </c>
      <c r="O6" s="38">
        <f>COUNTIF(Vertices[Eigenvector Centrality],"&gt;= "&amp;N6)-COUNTIF(Vertices[Eigenvector Centrality],"&gt;="&amp;N7)</f>
        <v>9</v>
      </c>
      <c r="P6" s="37">
        <f t="shared" si="7"/>
        <v>0.7537255818181817</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68</v>
      </c>
      <c r="D7" s="32">
        <f t="shared" si="1"/>
        <v>0</v>
      </c>
      <c r="E7" s="3">
        <f>COUNTIF(Vertices[Degree],"&gt;= "&amp;D7)-COUNTIF(Vertices[Degree],"&gt;="&amp;D8)</f>
        <v>0</v>
      </c>
      <c r="F7" s="39">
        <f t="shared" si="2"/>
        <v>1.1818181818181819</v>
      </c>
      <c r="G7" s="40">
        <f>COUNTIF(Vertices[In-Degree],"&gt;= "&amp;F7)-COUNTIF(Vertices[In-Degree],"&gt;="&amp;F8)</f>
        <v>0</v>
      </c>
      <c r="H7" s="39">
        <f t="shared" si="3"/>
        <v>1.8181818181818183</v>
      </c>
      <c r="I7" s="40">
        <f>COUNTIF(Vertices[Out-Degree],"&gt;= "&amp;H7)-COUNTIF(Vertices[Out-Degree],"&gt;="&amp;H8)</f>
        <v>19</v>
      </c>
      <c r="J7" s="39">
        <f t="shared" si="4"/>
        <v>302.3102675454545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0.008469818181818183</v>
      </c>
      <c r="O7" s="40">
        <f>COUNTIF(Vertices[Eigenvector Centrality],"&gt;= "&amp;N7)-COUNTIF(Vertices[Eigenvector Centrality],"&gt;="&amp;N8)</f>
        <v>6</v>
      </c>
      <c r="P7" s="39">
        <f t="shared" si="7"/>
        <v>0.8516847272727271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1.4181818181818182</v>
      </c>
      <c r="G8" s="38">
        <f>COUNTIF(Vertices[In-Degree],"&gt;= "&amp;F8)-COUNTIF(Vertices[In-Degree],"&gt;="&amp;F9)</f>
        <v>0</v>
      </c>
      <c r="H8" s="37">
        <f t="shared" si="3"/>
        <v>2.181818181818182</v>
      </c>
      <c r="I8" s="38">
        <f>COUNTIF(Vertices[Out-Degree],"&gt;= "&amp;H8)-COUNTIF(Vertices[Out-Degree],"&gt;="&amp;H9)</f>
        <v>0</v>
      </c>
      <c r="J8" s="37">
        <f t="shared" si="4"/>
        <v>362.7723210545454</v>
      </c>
      <c r="K8" s="38">
        <f>COUNTIF(Vertices[Betweenness Centrality],"&gt;= "&amp;J8)-COUNTIF(Vertices[Betweenness Centrality],"&gt;="&amp;J9)</f>
        <v>1</v>
      </c>
      <c r="L8" s="37">
        <f t="shared" si="5"/>
        <v>0.1090909090909091</v>
      </c>
      <c r="M8" s="38">
        <f>COUNTIF(Vertices[Closeness Centrality],"&gt;= "&amp;L8)-COUNTIF(Vertices[Closeness Centrality],"&gt;="&amp;L9)</f>
        <v>4</v>
      </c>
      <c r="N8" s="37">
        <f t="shared" si="6"/>
        <v>0.01016378181818182</v>
      </c>
      <c r="O8" s="38">
        <f>COUNTIF(Vertices[Eigenvector Centrality],"&gt;= "&amp;N8)-COUNTIF(Vertices[Eigenvector Centrality],"&gt;="&amp;N9)</f>
        <v>2</v>
      </c>
      <c r="P8" s="37">
        <f t="shared" si="7"/>
        <v>0.9496438727272726</v>
      </c>
      <c r="Q8" s="38">
        <f>COUNTIF(Vertices[PageRank],"&gt;= "&amp;P8)-COUNTIF(Vertices[PageRank],"&gt;="&amp;P9)</f>
        <v>60</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1.6545454545454545</v>
      </c>
      <c r="G9" s="40">
        <f>COUNTIF(Vertices[In-Degree],"&gt;= "&amp;F9)-COUNTIF(Vertices[In-Degree],"&gt;="&amp;F10)</f>
        <v>0</v>
      </c>
      <c r="H9" s="39">
        <f t="shared" si="3"/>
        <v>2.545454545454546</v>
      </c>
      <c r="I9" s="40">
        <f>COUNTIF(Vertices[Out-Degree],"&gt;= "&amp;H9)-COUNTIF(Vertices[Out-Degree],"&gt;="&amp;H10)</f>
        <v>0</v>
      </c>
      <c r="J9" s="39">
        <f t="shared" si="4"/>
        <v>423.23437456363627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0.011857745454545456</v>
      </c>
      <c r="O9" s="40">
        <f>COUNTIF(Vertices[Eigenvector Centrality],"&gt;= "&amp;N9)-COUNTIF(Vertices[Eigenvector Centrality],"&gt;="&amp;N10)</f>
        <v>3</v>
      </c>
      <c r="P9" s="39">
        <f t="shared" si="7"/>
        <v>1.0476030181818181</v>
      </c>
      <c r="Q9" s="40">
        <f>COUNTIF(Vertices[PageRank],"&gt;= "&amp;P9)-COUNTIF(Vertices[PageRank],"&gt;="&amp;P10)</f>
        <v>8</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111</v>
      </c>
      <c r="D10" s="32">
        <f t="shared" si="1"/>
        <v>0</v>
      </c>
      <c r="E10" s="3">
        <f>COUNTIF(Vertices[Degree],"&gt;= "&amp;D10)-COUNTIF(Vertices[Degree],"&gt;="&amp;D11)</f>
        <v>0</v>
      </c>
      <c r="F10" s="37">
        <f t="shared" si="2"/>
        <v>1.8909090909090909</v>
      </c>
      <c r="G10" s="38">
        <f>COUNTIF(Vertices[In-Degree],"&gt;= "&amp;F10)-COUNTIF(Vertices[In-Degree],"&gt;="&amp;F11)</f>
        <v>16</v>
      </c>
      <c r="H10" s="37">
        <f t="shared" si="3"/>
        <v>2.9090909090909096</v>
      </c>
      <c r="I10" s="38">
        <f>COUNTIF(Vertices[Out-Degree],"&gt;= "&amp;H10)-COUNTIF(Vertices[Out-Degree],"&gt;="&amp;H11)</f>
        <v>4</v>
      </c>
      <c r="J10" s="37">
        <f t="shared" si="4"/>
        <v>483.69642807272714</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0.013551709090909093</v>
      </c>
      <c r="O10" s="38">
        <f>COUNTIF(Vertices[Eigenvector Centrality],"&gt;= "&amp;N10)-COUNTIF(Vertices[Eigenvector Centrality],"&gt;="&amp;N11)</f>
        <v>0</v>
      </c>
      <c r="P10" s="37">
        <f t="shared" si="7"/>
        <v>1.1455621636363635</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2.1272727272727274</v>
      </c>
      <c r="G11" s="40">
        <f>COUNTIF(Vertices[In-Degree],"&gt;= "&amp;F11)-COUNTIF(Vertices[In-Degree],"&gt;="&amp;F12)</f>
        <v>0</v>
      </c>
      <c r="H11" s="39">
        <f t="shared" si="3"/>
        <v>3.2727272727272734</v>
      </c>
      <c r="I11" s="40">
        <f>COUNTIF(Vertices[Out-Degree],"&gt;= "&amp;H11)-COUNTIF(Vertices[Out-Degree],"&gt;="&amp;H12)</f>
        <v>0</v>
      </c>
      <c r="J11" s="39">
        <f t="shared" si="4"/>
        <v>544.158481581818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0.01524567272727273</v>
      </c>
      <c r="O11" s="40">
        <f>COUNTIF(Vertices[Eigenvector Centrality],"&gt;= "&amp;N11)-COUNTIF(Vertices[Eigenvector Centrality],"&gt;="&amp;N12)</f>
        <v>3</v>
      </c>
      <c r="P11" s="39">
        <f t="shared" si="7"/>
        <v>1.243521309090909</v>
      </c>
      <c r="Q11" s="40">
        <f>COUNTIF(Vertices[PageRank],"&gt;= "&amp;P11)-COUNTIF(Vertices[PageRank],"&gt;="&amp;P12)</f>
        <v>6</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0.022727272727272728</v>
      </c>
      <c r="D12" s="32">
        <f t="shared" si="1"/>
        <v>0</v>
      </c>
      <c r="E12" s="3">
        <f>COUNTIF(Vertices[Degree],"&gt;= "&amp;D12)-COUNTIF(Vertices[Degree],"&gt;="&amp;D13)</f>
        <v>0</v>
      </c>
      <c r="F12" s="37">
        <f t="shared" si="2"/>
        <v>2.3636363636363638</v>
      </c>
      <c r="G12" s="38">
        <f>COUNTIF(Vertices[In-Degree],"&gt;= "&amp;F12)-COUNTIF(Vertices[In-Degree],"&gt;="&amp;F13)</f>
        <v>0</v>
      </c>
      <c r="H12" s="37">
        <f t="shared" si="3"/>
        <v>3.636363636363637</v>
      </c>
      <c r="I12" s="38">
        <f>COUNTIF(Vertices[Out-Degree],"&gt;= "&amp;H12)-COUNTIF(Vertices[Out-Degree],"&gt;="&amp;H13)</f>
        <v>0</v>
      </c>
      <c r="J12" s="37">
        <f t="shared" si="4"/>
        <v>604.6205350909089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0.016939636363636365</v>
      </c>
      <c r="O12" s="38">
        <f>COUNTIF(Vertices[Eigenvector Centrality],"&gt;= "&amp;N12)-COUNTIF(Vertices[Eigenvector Centrality],"&gt;="&amp;N13)</f>
        <v>2</v>
      </c>
      <c r="P12" s="37">
        <f t="shared" si="7"/>
        <v>1.3414804545454544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0.044444444444444446</v>
      </c>
      <c r="D13" s="32">
        <f t="shared" si="1"/>
        <v>0</v>
      </c>
      <c r="E13" s="3">
        <f>COUNTIF(Vertices[Degree],"&gt;= "&amp;D13)-COUNTIF(Vertices[Degree],"&gt;="&amp;D14)</f>
        <v>0</v>
      </c>
      <c r="F13" s="39">
        <f t="shared" si="2"/>
        <v>2.6</v>
      </c>
      <c r="G13" s="40">
        <f>COUNTIF(Vertices[In-Degree],"&gt;= "&amp;F13)-COUNTIF(Vertices[In-Degree],"&gt;="&amp;F14)</f>
        <v>0</v>
      </c>
      <c r="H13" s="39">
        <f t="shared" si="3"/>
        <v>4.000000000000001</v>
      </c>
      <c r="I13" s="40">
        <f>COUNTIF(Vertices[Out-Degree],"&gt;= "&amp;H13)-COUNTIF(Vertices[Out-Degree],"&gt;="&amp;H14)</f>
        <v>3</v>
      </c>
      <c r="J13" s="39">
        <f t="shared" si="4"/>
        <v>665.0825885999998</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0.0186336</v>
      </c>
      <c r="O13" s="40">
        <f>COUNTIF(Vertices[Eigenvector Centrality],"&gt;= "&amp;N13)-COUNTIF(Vertices[Eigenvector Centrality],"&gt;="&amp;N14)</f>
        <v>0</v>
      </c>
      <c r="P13" s="39">
        <f t="shared" si="7"/>
        <v>1.4394395999999998</v>
      </c>
      <c r="Q13" s="40">
        <f>COUNTIF(Vertices[PageRank],"&gt;= "&amp;P13)-COUNTIF(Vertices[PageRank],"&gt;="&amp;P14)</f>
        <v>2</v>
      </c>
      <c r="R13" s="39">
        <f t="shared" si="8"/>
        <v>0.20000000000000004</v>
      </c>
      <c r="S13" s="44">
        <f>COUNTIF(Vertices[Clustering Coefficient],"&gt;= "&amp;R13)-COUNTIF(Vertices[Clustering Coefficient],"&gt;="&amp;R14)</f>
        <v>6</v>
      </c>
      <c r="T13" s="39" t="e">
        <f ca="1" t="shared" si="9"/>
        <v>#REF!</v>
      </c>
      <c r="U13" s="40" t="e">
        <f ca="1" t="shared" si="0"/>
        <v>#REF!</v>
      </c>
    </row>
    <row r="14" spans="1:21" ht="15">
      <c r="A14" s="119"/>
      <c r="B14" s="119"/>
      <c r="D14" s="32">
        <f t="shared" si="1"/>
        <v>0</v>
      </c>
      <c r="E14" s="3">
        <f>COUNTIF(Vertices[Degree],"&gt;= "&amp;D14)-COUNTIF(Vertices[Degree],"&gt;="&amp;D15)</f>
        <v>0</v>
      </c>
      <c r="F14" s="37">
        <f t="shared" si="2"/>
        <v>2.8363636363636364</v>
      </c>
      <c r="G14" s="38">
        <f>COUNTIF(Vertices[In-Degree],"&gt;= "&amp;F14)-COUNTIF(Vertices[In-Degree],"&gt;="&amp;F15)</f>
        <v>4</v>
      </c>
      <c r="H14" s="37">
        <f t="shared" si="3"/>
        <v>4.363636363636364</v>
      </c>
      <c r="I14" s="38">
        <f>COUNTIF(Vertices[Out-Degree],"&gt;= "&amp;H14)-COUNTIF(Vertices[Out-Degree],"&gt;="&amp;H15)</f>
        <v>0</v>
      </c>
      <c r="J14" s="37">
        <f t="shared" si="4"/>
        <v>725.5446421090907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0.020327563636363635</v>
      </c>
      <c r="O14" s="38">
        <f>COUNTIF(Vertices[Eigenvector Centrality],"&gt;= "&amp;N14)-COUNTIF(Vertices[Eigenvector Centrality],"&gt;="&amp;N15)</f>
        <v>1</v>
      </c>
      <c r="P14" s="37">
        <f t="shared" si="7"/>
        <v>1.5373987454545452</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63</v>
      </c>
      <c r="D15" s="32">
        <f t="shared" si="1"/>
        <v>0</v>
      </c>
      <c r="E15" s="3">
        <f>COUNTIF(Vertices[Degree],"&gt;= "&amp;D15)-COUNTIF(Vertices[Degree],"&gt;="&amp;D16)</f>
        <v>0</v>
      </c>
      <c r="F15" s="39">
        <f t="shared" si="2"/>
        <v>3.0727272727272728</v>
      </c>
      <c r="G15" s="40">
        <f>COUNTIF(Vertices[In-Degree],"&gt;= "&amp;F15)-COUNTIF(Vertices[In-Degree],"&gt;="&amp;F16)</f>
        <v>0</v>
      </c>
      <c r="H15" s="39">
        <f t="shared" si="3"/>
        <v>4.7272727272727275</v>
      </c>
      <c r="I15" s="40">
        <f>COUNTIF(Vertices[Out-Degree],"&gt;= "&amp;H15)-COUNTIF(Vertices[Out-Degree],"&gt;="&amp;H16)</f>
        <v>1</v>
      </c>
      <c r="J15" s="39">
        <f t="shared" si="4"/>
        <v>786.0066956181815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0.02202152727272727</v>
      </c>
      <c r="O15" s="40">
        <f>COUNTIF(Vertices[Eigenvector Centrality],"&gt;= "&amp;N15)-COUNTIF(Vertices[Eigenvector Centrality],"&gt;="&amp;N16)</f>
        <v>3</v>
      </c>
      <c r="P15" s="39">
        <f t="shared" si="7"/>
        <v>1.6353578909090907</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54</v>
      </c>
      <c r="D16" s="32">
        <f t="shared" si="1"/>
        <v>0</v>
      </c>
      <c r="E16" s="3">
        <f>COUNTIF(Vertices[Degree],"&gt;= "&amp;D16)-COUNTIF(Vertices[Degree],"&gt;="&amp;D17)</f>
        <v>0</v>
      </c>
      <c r="F16" s="37">
        <f t="shared" si="2"/>
        <v>3.309090909090909</v>
      </c>
      <c r="G16" s="38">
        <f>COUNTIF(Vertices[In-Degree],"&gt;= "&amp;F16)-COUNTIF(Vertices[In-Degree],"&gt;="&amp;F17)</f>
        <v>0</v>
      </c>
      <c r="H16" s="37">
        <f t="shared" si="3"/>
        <v>5.090909090909091</v>
      </c>
      <c r="I16" s="38">
        <f>COUNTIF(Vertices[Out-Degree],"&gt;= "&amp;H16)-COUNTIF(Vertices[Out-Degree],"&gt;="&amp;H17)</f>
        <v>0</v>
      </c>
      <c r="J16" s="37">
        <f t="shared" si="4"/>
        <v>846.4687491272724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0.023715490909090906</v>
      </c>
      <c r="O16" s="38">
        <f>COUNTIF(Vertices[Eigenvector Centrality],"&gt;= "&amp;N16)-COUNTIF(Vertices[Eigenvector Centrality],"&gt;="&amp;N17)</f>
        <v>1</v>
      </c>
      <c r="P16" s="37">
        <f t="shared" si="7"/>
        <v>1.733317036363636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70</v>
      </c>
      <c r="D17" s="32">
        <f t="shared" si="1"/>
        <v>0</v>
      </c>
      <c r="E17" s="3">
        <f>COUNTIF(Vertices[Degree],"&gt;= "&amp;D17)-COUNTIF(Vertices[Degree],"&gt;="&amp;D18)</f>
        <v>0</v>
      </c>
      <c r="F17" s="39">
        <f t="shared" si="2"/>
        <v>3.5454545454545454</v>
      </c>
      <c r="G17" s="40">
        <f>COUNTIF(Vertices[In-Degree],"&gt;= "&amp;F17)-COUNTIF(Vertices[In-Degree],"&gt;="&amp;F18)</f>
        <v>0</v>
      </c>
      <c r="H17" s="39">
        <f t="shared" si="3"/>
        <v>5.454545454545454</v>
      </c>
      <c r="I17" s="40">
        <f>COUNTIF(Vertices[Out-Degree],"&gt;= "&amp;H17)-COUNTIF(Vertices[Out-Degree],"&gt;="&amp;H18)</f>
        <v>0</v>
      </c>
      <c r="J17" s="39">
        <f t="shared" si="4"/>
        <v>906.9308026363633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0.02540945454545454</v>
      </c>
      <c r="O17" s="40">
        <f>COUNTIF(Vertices[Eigenvector Centrality],"&gt;= "&amp;N17)-COUNTIF(Vertices[Eigenvector Centrality],"&gt;="&amp;N18)</f>
        <v>0</v>
      </c>
      <c r="P17" s="39">
        <f t="shared" si="7"/>
        <v>1.8312761818181815</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140</v>
      </c>
      <c r="D18" s="32">
        <f t="shared" si="1"/>
        <v>0</v>
      </c>
      <c r="E18" s="3">
        <f>COUNTIF(Vertices[Degree],"&gt;= "&amp;D18)-COUNTIF(Vertices[Degree],"&gt;="&amp;D19)</f>
        <v>0</v>
      </c>
      <c r="F18" s="37">
        <f t="shared" si="2"/>
        <v>3.7818181818181817</v>
      </c>
      <c r="G18" s="38">
        <f>COUNTIF(Vertices[In-Degree],"&gt;= "&amp;F18)-COUNTIF(Vertices[In-Degree],"&gt;="&amp;F19)</f>
        <v>2</v>
      </c>
      <c r="H18" s="37">
        <f t="shared" si="3"/>
        <v>5.8181818181818175</v>
      </c>
      <c r="I18" s="38">
        <f>COUNTIF(Vertices[Out-Degree],"&gt;= "&amp;H18)-COUNTIF(Vertices[Out-Degree],"&gt;="&amp;H19)</f>
        <v>3</v>
      </c>
      <c r="J18" s="37">
        <f t="shared" si="4"/>
        <v>967.3928561454542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0.027103418181818176</v>
      </c>
      <c r="O18" s="38">
        <f>COUNTIF(Vertices[Eigenvector Centrality],"&gt;= "&amp;N18)-COUNTIF(Vertices[Eigenvector Centrality],"&gt;="&amp;N19)</f>
        <v>0</v>
      </c>
      <c r="P18" s="37">
        <f t="shared" si="7"/>
        <v>1.929235327272727</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4.0181818181818185</v>
      </c>
      <c r="G19" s="40">
        <f>COUNTIF(Vertices[In-Degree],"&gt;= "&amp;F19)-COUNTIF(Vertices[In-Degree],"&gt;="&amp;F20)</f>
        <v>0</v>
      </c>
      <c r="H19" s="39">
        <f t="shared" si="3"/>
        <v>6.181818181818181</v>
      </c>
      <c r="I19" s="40">
        <f>COUNTIF(Vertices[Out-Degree],"&gt;= "&amp;H19)-COUNTIF(Vertices[Out-Degree],"&gt;="&amp;H20)</f>
        <v>0</v>
      </c>
      <c r="J19" s="39">
        <f t="shared" si="4"/>
        <v>1027.854909654545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0.02879738181818181</v>
      </c>
      <c r="O19" s="40">
        <f>COUNTIF(Vertices[Eigenvector Centrality],"&gt;= "&amp;N19)-COUNTIF(Vertices[Eigenvector Centrality],"&gt;="&amp;N20)</f>
        <v>0</v>
      </c>
      <c r="P19" s="39">
        <f t="shared" si="7"/>
        <v>2.0271944727272726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4.254545454545455</v>
      </c>
      <c r="G20" s="38">
        <f>COUNTIF(Vertices[In-Degree],"&gt;= "&amp;F20)-COUNTIF(Vertices[In-Degree],"&gt;="&amp;F21)</f>
        <v>0</v>
      </c>
      <c r="H20" s="37">
        <f t="shared" si="3"/>
        <v>6.545454545454544</v>
      </c>
      <c r="I20" s="38">
        <f>COUNTIF(Vertices[Out-Degree],"&gt;= "&amp;H20)-COUNTIF(Vertices[Out-Degree],"&gt;="&amp;H21)</f>
        <v>0</v>
      </c>
      <c r="J20" s="37">
        <f t="shared" si="4"/>
        <v>1088.316963163636</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0.030491345454545446</v>
      </c>
      <c r="O20" s="38">
        <f>COUNTIF(Vertices[Eigenvector Centrality],"&gt;= "&amp;N20)-COUNTIF(Vertices[Eigenvector Centrality],"&gt;="&amp;N21)</f>
        <v>0</v>
      </c>
      <c r="P20" s="37">
        <f t="shared" si="7"/>
        <v>2.1251536181818182</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3.359384</v>
      </c>
      <c r="D21" s="32">
        <f t="shared" si="1"/>
        <v>0</v>
      </c>
      <c r="E21" s="3">
        <f>COUNTIF(Vertices[Degree],"&gt;= "&amp;D21)-COUNTIF(Vertices[Degree],"&gt;="&amp;D22)</f>
        <v>0</v>
      </c>
      <c r="F21" s="39">
        <f t="shared" si="2"/>
        <v>4.490909090909091</v>
      </c>
      <c r="G21" s="40">
        <f>COUNTIF(Vertices[In-Degree],"&gt;= "&amp;F21)-COUNTIF(Vertices[In-Degree],"&gt;="&amp;F22)</f>
        <v>0</v>
      </c>
      <c r="H21" s="39">
        <f t="shared" si="3"/>
        <v>6.909090909090907</v>
      </c>
      <c r="I21" s="40">
        <f>COUNTIF(Vertices[Out-Degree],"&gt;= "&amp;H21)-COUNTIF(Vertices[Out-Degree],"&gt;="&amp;H22)</f>
        <v>2</v>
      </c>
      <c r="J21" s="39">
        <f t="shared" si="4"/>
        <v>1148.779016672727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0.03218530909090908</v>
      </c>
      <c r="O21" s="40">
        <f>COUNTIF(Vertices[Eigenvector Centrality],"&gt;= "&amp;N21)-COUNTIF(Vertices[Eigenvector Centrality],"&gt;="&amp;N22)</f>
        <v>0</v>
      </c>
      <c r="P21" s="39">
        <f t="shared" si="7"/>
        <v>2.223112763636364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4.7272727272727275</v>
      </c>
      <c r="G22" s="38">
        <f>COUNTIF(Vertices[In-Degree],"&gt;= "&amp;F22)-COUNTIF(Vertices[In-Degree],"&gt;="&amp;F23)</f>
        <v>0</v>
      </c>
      <c r="H22" s="37">
        <f t="shared" si="3"/>
        <v>7.272727272727271</v>
      </c>
      <c r="I22" s="38">
        <f>COUNTIF(Vertices[Out-Degree],"&gt;= "&amp;H22)-COUNTIF(Vertices[Out-Degree],"&gt;="&amp;H23)</f>
        <v>0</v>
      </c>
      <c r="J22" s="37">
        <f t="shared" si="4"/>
        <v>1209.241070181818</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0.033879272727272716</v>
      </c>
      <c r="O22" s="38">
        <f>COUNTIF(Vertices[Eigenvector Centrality],"&gt;= "&amp;N22)-COUNTIF(Vertices[Eigenvector Centrality],"&gt;="&amp;N23)</f>
        <v>0</v>
      </c>
      <c r="P22" s="37">
        <f t="shared" si="7"/>
        <v>2.3210719090909095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0.005512003919647231</v>
      </c>
      <c r="D23" s="32">
        <f t="shared" si="1"/>
        <v>0</v>
      </c>
      <c r="E23" s="3">
        <f>COUNTIF(Vertices[Degree],"&gt;= "&amp;D23)-COUNTIF(Vertices[Degree],"&gt;="&amp;D24)</f>
        <v>0</v>
      </c>
      <c r="F23" s="39">
        <f t="shared" si="2"/>
        <v>4.963636363636364</v>
      </c>
      <c r="G23" s="40">
        <f>COUNTIF(Vertices[In-Degree],"&gt;= "&amp;F23)-COUNTIF(Vertices[In-Degree],"&gt;="&amp;F24)</f>
        <v>6</v>
      </c>
      <c r="H23" s="39">
        <f t="shared" si="3"/>
        <v>7.636363636363634</v>
      </c>
      <c r="I23" s="40">
        <f>COUNTIF(Vertices[Out-Degree],"&gt;= "&amp;H23)-COUNTIF(Vertices[Out-Degree],"&gt;="&amp;H24)</f>
        <v>0</v>
      </c>
      <c r="J23" s="39">
        <f t="shared" si="4"/>
        <v>1269.703123690909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0.03557323636363635</v>
      </c>
      <c r="O23" s="40">
        <f>COUNTIF(Vertices[Eigenvector Centrality],"&gt;= "&amp;N23)-COUNTIF(Vertices[Eigenvector Centrality],"&gt;="&amp;N24)</f>
        <v>0</v>
      </c>
      <c r="P23" s="39">
        <f t="shared" si="7"/>
        <v>2.419031054545455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2416</v>
      </c>
      <c r="B24" s="34">
        <v>0.549709</v>
      </c>
      <c r="D24" s="32">
        <f t="shared" si="1"/>
        <v>0</v>
      </c>
      <c r="E24" s="3">
        <f>COUNTIF(Vertices[Degree],"&gt;= "&amp;D24)-COUNTIF(Vertices[Degree],"&gt;="&amp;D25)</f>
        <v>0</v>
      </c>
      <c r="F24" s="37">
        <f t="shared" si="2"/>
        <v>5.2</v>
      </c>
      <c r="G24" s="38">
        <f>COUNTIF(Vertices[In-Degree],"&gt;= "&amp;F24)-COUNTIF(Vertices[In-Degree],"&gt;="&amp;F25)</f>
        <v>0</v>
      </c>
      <c r="H24" s="37">
        <f t="shared" si="3"/>
        <v>7.999999999999997</v>
      </c>
      <c r="I24" s="38">
        <f>COUNTIF(Vertices[Out-Degree],"&gt;= "&amp;H24)-COUNTIF(Vertices[Out-Degree],"&gt;="&amp;H25)</f>
        <v>0</v>
      </c>
      <c r="J24" s="37">
        <f t="shared" si="4"/>
        <v>1330.1651772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0.037267199999999986</v>
      </c>
      <c r="O24" s="38">
        <f>COUNTIF(Vertices[Eigenvector Centrality],"&gt;= "&amp;N24)-COUNTIF(Vertices[Eigenvector Centrality],"&gt;="&amp;N25)</f>
        <v>0</v>
      </c>
      <c r="P24" s="37">
        <f t="shared" si="7"/>
        <v>2.516990200000001</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5.4363636363636365</v>
      </c>
      <c r="G25" s="40">
        <f>COUNTIF(Vertices[In-Degree],"&gt;= "&amp;F25)-COUNTIF(Vertices[In-Degree],"&gt;="&amp;F26)</f>
        <v>0</v>
      </c>
      <c r="H25" s="39">
        <f t="shared" si="3"/>
        <v>8.363636363636362</v>
      </c>
      <c r="I25" s="40">
        <f>COUNTIF(Vertices[Out-Degree],"&gt;= "&amp;H25)-COUNTIF(Vertices[Out-Degree],"&gt;="&amp;H26)</f>
        <v>0</v>
      </c>
      <c r="J25" s="39">
        <f t="shared" si="4"/>
        <v>1390.627230709091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0.03896116363636362</v>
      </c>
      <c r="O25" s="40">
        <f>COUNTIF(Vertices[Eigenvector Centrality],"&gt;= "&amp;N25)-COUNTIF(Vertices[Eigenvector Centrality],"&gt;="&amp;N26)</f>
        <v>0</v>
      </c>
      <c r="P25" s="39">
        <f t="shared" si="7"/>
        <v>2.6149493454545465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2417</v>
      </c>
      <c r="B26" s="34" t="s">
        <v>2418</v>
      </c>
      <c r="D26" s="32">
        <f t="shared" si="1"/>
        <v>0</v>
      </c>
      <c r="E26" s="3">
        <f>COUNTIF(Vertices[Degree],"&gt;= "&amp;D26)-COUNTIF(Vertices[Degree],"&gt;="&amp;D28)</f>
        <v>0</v>
      </c>
      <c r="F26" s="37">
        <f t="shared" si="2"/>
        <v>5.672727272727273</v>
      </c>
      <c r="G26" s="38">
        <f>COUNTIF(Vertices[In-Degree],"&gt;= "&amp;F26)-COUNTIF(Vertices[In-Degree],"&gt;="&amp;F28)</f>
        <v>0</v>
      </c>
      <c r="H26" s="37">
        <f t="shared" si="3"/>
        <v>8.727272727272725</v>
      </c>
      <c r="I26" s="38">
        <f>COUNTIF(Vertices[Out-Degree],"&gt;= "&amp;H26)-COUNTIF(Vertices[Out-Degree],"&gt;="&amp;H28)</f>
        <v>0</v>
      </c>
      <c r="J26" s="37">
        <f t="shared" si="4"/>
        <v>1451.089284218182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0.04065512727272726</v>
      </c>
      <c r="O26" s="38">
        <f>COUNTIF(Vertices[Eigenvector Centrality],"&gt;= "&amp;N26)-COUNTIF(Vertices[Eigenvector Centrality],"&gt;="&amp;N28)</f>
        <v>5</v>
      </c>
      <c r="P26" s="37">
        <f t="shared" si="7"/>
        <v>2.712908490909092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9.090909090909088</v>
      </c>
      <c r="I28" s="40">
        <f>COUNTIF(Vertices[Out-Degree],"&gt;= "&amp;H28)-COUNTIF(Vertices[Out-Degree],"&gt;="&amp;H40)</f>
        <v>0</v>
      </c>
      <c r="J28" s="39">
        <f>J26+($J$57-$J$2)/BinDivisor</f>
        <v>1511.551337727273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0.04234909090909089</v>
      </c>
      <c r="O28" s="40">
        <f>COUNTIF(Vertices[Eigenvector Centrality],"&gt;= "&amp;N28)-COUNTIF(Vertices[Eigenvector Centrality],"&gt;="&amp;N40)</f>
        <v>0</v>
      </c>
      <c r="P28" s="39">
        <f>P26+($P$57-$P$2)/BinDivisor</f>
        <v>2.810867636363638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-10</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-10</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9.454545454545451</v>
      </c>
      <c r="I40" s="38">
        <f>COUNTIF(Vertices[Out-Degree],"&gt;= "&amp;H40)-COUNTIF(Vertices[Out-Degree],"&gt;="&amp;H41)</f>
        <v>0</v>
      </c>
      <c r="J40" s="37">
        <f>J28+($J$57-$J$2)/BinDivisor</f>
        <v>1572.013391236364</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0.04404305454545453</v>
      </c>
      <c r="O40" s="38">
        <f>COUNTIF(Vertices[Eigenvector Centrality],"&gt;= "&amp;N40)-COUNTIF(Vertices[Eigenvector Centrality],"&gt;="&amp;N41)</f>
        <v>0</v>
      </c>
      <c r="P40" s="37">
        <f>P28+($P$57-$P$2)/BinDivisor</f>
        <v>2.9088267818181834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1632.475444745455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0.04573701818181816</v>
      </c>
      <c r="O41" s="40">
        <f>COUNTIF(Vertices[Eigenvector Centrality],"&gt;= "&amp;N41)-COUNTIF(Vertices[Eigenvector Centrality],"&gt;="&amp;N42)</f>
        <v>0</v>
      </c>
      <c r="P41" s="39">
        <f aca="true" t="shared" si="16" ref="P41:P56">P40+($P$57-$P$2)/BinDivisor</f>
        <v>3.006785927272729</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10.181818181818178</v>
      </c>
      <c r="I42" s="38">
        <f>COUNTIF(Vertices[Out-Degree],"&gt;= "&amp;H42)-COUNTIF(Vertices[Out-Degree],"&gt;="&amp;H43)</f>
        <v>0</v>
      </c>
      <c r="J42" s="37">
        <f t="shared" si="13"/>
        <v>1692.937498254546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0.0474309818181818</v>
      </c>
      <c r="O42" s="38">
        <f>COUNTIF(Vertices[Eigenvector Centrality],"&gt;= "&amp;N42)-COUNTIF(Vertices[Eigenvector Centrality],"&gt;="&amp;N43)</f>
        <v>2</v>
      </c>
      <c r="P42" s="37">
        <f t="shared" si="16"/>
        <v>3.1047450727272747</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10.545454545454541</v>
      </c>
      <c r="I43" s="40">
        <f>COUNTIF(Vertices[Out-Degree],"&gt;= "&amp;H43)-COUNTIF(Vertices[Out-Degree],"&gt;="&amp;H44)</f>
        <v>0</v>
      </c>
      <c r="J43" s="39">
        <f t="shared" si="13"/>
        <v>1753.399551763637</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0.04912494545454543</v>
      </c>
      <c r="O43" s="40">
        <f>COUNTIF(Vertices[Eigenvector Centrality],"&gt;= "&amp;N43)-COUNTIF(Vertices[Eigenvector Centrality],"&gt;="&amp;N44)</f>
        <v>1</v>
      </c>
      <c r="P43" s="39">
        <f t="shared" si="16"/>
        <v>3.2027042181818204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10.909090909090905</v>
      </c>
      <c r="I44" s="38">
        <f>COUNTIF(Vertices[Out-Degree],"&gt;= "&amp;H44)-COUNTIF(Vertices[Out-Degree],"&gt;="&amp;H45)</f>
        <v>0</v>
      </c>
      <c r="J44" s="37">
        <f t="shared" si="13"/>
        <v>1813.861605272728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0.05081890909090907</v>
      </c>
      <c r="O44" s="38">
        <f>COUNTIF(Vertices[Eigenvector Centrality],"&gt;= "&amp;N44)-COUNTIF(Vertices[Eigenvector Centrality],"&gt;="&amp;N45)</f>
        <v>1</v>
      </c>
      <c r="P44" s="37">
        <f t="shared" si="16"/>
        <v>3.300663363636366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11.272727272727268</v>
      </c>
      <c r="I45" s="40">
        <f>COUNTIF(Vertices[Out-Degree],"&gt;= "&amp;H45)-COUNTIF(Vertices[Out-Degree],"&gt;="&amp;H46)</f>
        <v>0</v>
      </c>
      <c r="J45" s="39">
        <f t="shared" si="13"/>
        <v>1874.323658781819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0.0525128727272727</v>
      </c>
      <c r="O45" s="40">
        <f>COUNTIF(Vertices[Eigenvector Centrality],"&gt;= "&amp;N45)-COUNTIF(Vertices[Eigenvector Centrality],"&gt;="&amp;N46)</f>
        <v>0</v>
      </c>
      <c r="P45" s="39">
        <f t="shared" si="16"/>
        <v>3.3986225090909117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11.636363636363631</v>
      </c>
      <c r="I46" s="38">
        <f>COUNTIF(Vertices[Out-Degree],"&gt;= "&amp;H46)-COUNTIF(Vertices[Out-Degree],"&gt;="&amp;H47)</f>
        <v>0</v>
      </c>
      <c r="J46" s="37">
        <f t="shared" si="13"/>
        <v>1934.78571229091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0.05420683636363634</v>
      </c>
      <c r="O46" s="38">
        <f>COUNTIF(Vertices[Eigenvector Centrality],"&gt;= "&amp;N46)-COUNTIF(Vertices[Eigenvector Centrality],"&gt;="&amp;N47)</f>
        <v>0</v>
      </c>
      <c r="P46" s="37">
        <f t="shared" si="16"/>
        <v>3.4965816545454573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2</v>
      </c>
      <c r="H47" s="39">
        <f t="shared" si="12"/>
        <v>11.999999999999995</v>
      </c>
      <c r="I47" s="40">
        <f>COUNTIF(Vertices[Out-Degree],"&gt;= "&amp;H47)-COUNTIF(Vertices[Out-Degree],"&gt;="&amp;H48)</f>
        <v>1</v>
      </c>
      <c r="J47" s="39">
        <f t="shared" si="13"/>
        <v>1995.247765800001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0.05590079999999997</v>
      </c>
      <c r="O47" s="40">
        <f>COUNTIF(Vertices[Eigenvector Centrality],"&gt;= "&amp;N47)-COUNTIF(Vertices[Eigenvector Centrality],"&gt;="&amp;N48)</f>
        <v>0</v>
      </c>
      <c r="P47" s="39">
        <f t="shared" si="16"/>
        <v>3.594540800000003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12.363636363636358</v>
      </c>
      <c r="I48" s="38">
        <f>COUNTIF(Vertices[Out-Degree],"&gt;= "&amp;H48)-COUNTIF(Vertices[Out-Degree],"&gt;="&amp;H49)</f>
        <v>0</v>
      </c>
      <c r="J48" s="37">
        <f t="shared" si="13"/>
        <v>2055.709819309092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0.05759476363636361</v>
      </c>
      <c r="O48" s="38">
        <f>COUNTIF(Vertices[Eigenvector Centrality],"&gt;= "&amp;N48)-COUNTIF(Vertices[Eigenvector Centrality],"&gt;="&amp;N49)</f>
        <v>0</v>
      </c>
      <c r="P48" s="37">
        <f t="shared" si="16"/>
        <v>3.6924999454545486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12.727272727272721</v>
      </c>
      <c r="I49" s="40">
        <f>COUNTIF(Vertices[Out-Degree],"&gt;= "&amp;H49)-COUNTIF(Vertices[Out-Degree],"&gt;="&amp;H50)</f>
        <v>0</v>
      </c>
      <c r="J49" s="39">
        <f t="shared" si="13"/>
        <v>2116.1718728181827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0.05928872727272724</v>
      </c>
      <c r="O49" s="40">
        <f>COUNTIF(Vertices[Eigenvector Centrality],"&gt;= "&amp;N49)-COUNTIF(Vertices[Eigenvector Centrality],"&gt;="&amp;N50)</f>
        <v>0</v>
      </c>
      <c r="P49" s="39">
        <f t="shared" si="16"/>
        <v>3.7904590909090943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13.090909090909085</v>
      </c>
      <c r="I50" s="38">
        <f>COUNTIF(Vertices[Out-Degree],"&gt;= "&amp;H50)-COUNTIF(Vertices[Out-Degree],"&gt;="&amp;H51)</f>
        <v>0</v>
      </c>
      <c r="J50" s="37">
        <f t="shared" si="13"/>
        <v>2176.6339263272735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0.06098269090909088</v>
      </c>
      <c r="O50" s="38">
        <f>COUNTIF(Vertices[Eigenvector Centrality],"&gt;= "&amp;N50)-COUNTIF(Vertices[Eigenvector Centrality],"&gt;="&amp;N51)</f>
        <v>0</v>
      </c>
      <c r="P50" s="37">
        <f t="shared" si="16"/>
        <v>3.88841823636364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13.454545454545448</v>
      </c>
      <c r="I51" s="40">
        <f>COUNTIF(Vertices[Out-Degree],"&gt;= "&amp;H51)-COUNTIF(Vertices[Out-Degree],"&gt;="&amp;H52)</f>
        <v>0</v>
      </c>
      <c r="J51" s="39">
        <f t="shared" si="13"/>
        <v>2237.095979836364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0.06267665454545451</v>
      </c>
      <c r="O51" s="40">
        <f>COUNTIF(Vertices[Eigenvector Centrality],"&gt;= "&amp;N51)-COUNTIF(Vertices[Eigenvector Centrality],"&gt;="&amp;N52)</f>
        <v>0</v>
      </c>
      <c r="P51" s="39">
        <f t="shared" si="16"/>
        <v>3.9863773818181856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13.818181818181811</v>
      </c>
      <c r="I52" s="38">
        <f>COUNTIF(Vertices[Out-Degree],"&gt;= "&amp;H52)-COUNTIF(Vertices[Out-Degree],"&gt;="&amp;H53)</f>
        <v>0</v>
      </c>
      <c r="J52" s="37">
        <f t="shared" si="13"/>
        <v>2297.558033345455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0.06437061818181815</v>
      </c>
      <c r="O52" s="38">
        <f>COUNTIF(Vertices[Eigenvector Centrality],"&gt;= "&amp;N52)-COUNTIF(Vertices[Eigenvector Centrality],"&gt;="&amp;N53)</f>
        <v>1</v>
      </c>
      <c r="P52" s="37">
        <f t="shared" si="16"/>
        <v>4.084336527272731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14.181818181818175</v>
      </c>
      <c r="I53" s="40">
        <f>COUNTIF(Vertices[Out-Degree],"&gt;= "&amp;H53)-COUNTIF(Vertices[Out-Degree],"&gt;="&amp;H54)</f>
        <v>0</v>
      </c>
      <c r="J53" s="39">
        <f t="shared" si="13"/>
        <v>2358.0200868545458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0.06606458181818178</v>
      </c>
      <c r="O53" s="40">
        <f>COUNTIF(Vertices[Eigenvector Centrality],"&gt;= "&amp;N53)-COUNTIF(Vertices[Eigenvector Centrality],"&gt;="&amp;N54)</f>
        <v>0</v>
      </c>
      <c r="P53" s="39">
        <f t="shared" si="16"/>
        <v>4.182295672727276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14.545454545454538</v>
      </c>
      <c r="I54" s="38">
        <f>COUNTIF(Vertices[Out-Degree],"&gt;= "&amp;H54)-COUNTIF(Vertices[Out-Degree],"&gt;="&amp;H55)</f>
        <v>0</v>
      </c>
      <c r="J54" s="37">
        <f t="shared" si="13"/>
        <v>2418.4821403636365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0.06775854545454542</v>
      </c>
      <c r="O54" s="38">
        <f>COUNTIF(Vertices[Eigenvector Centrality],"&gt;= "&amp;N54)-COUNTIF(Vertices[Eigenvector Centrality],"&gt;="&amp;N55)</f>
        <v>0</v>
      </c>
      <c r="P54" s="37">
        <f t="shared" si="16"/>
        <v>4.280254818181822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14.909090909090901</v>
      </c>
      <c r="I55" s="40">
        <f>COUNTIF(Vertices[Out-Degree],"&gt;= "&amp;H55)-COUNTIF(Vertices[Out-Degree],"&gt;="&amp;H56)</f>
        <v>0</v>
      </c>
      <c r="J55" s="39">
        <f t="shared" si="13"/>
        <v>2478.9441938727273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0.06945250909090905</v>
      </c>
      <c r="O55" s="40">
        <f>COUNTIF(Vertices[Eigenvector Centrality],"&gt;= "&amp;N55)-COUNTIF(Vertices[Eigenvector Centrality],"&gt;="&amp;N56)</f>
        <v>0</v>
      </c>
      <c r="P55" s="39">
        <f t="shared" si="16"/>
        <v>4.378213963636368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1</v>
      </c>
      <c r="H56" s="37">
        <f t="shared" si="12"/>
        <v>15.272727272727264</v>
      </c>
      <c r="I56" s="38">
        <f>COUNTIF(Vertices[Out-Degree],"&gt;= "&amp;H56)-COUNTIF(Vertices[Out-Degree],"&gt;="&amp;H57)</f>
        <v>0</v>
      </c>
      <c r="J56" s="37">
        <f t="shared" si="13"/>
        <v>2539.406247381818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0.07114647272727269</v>
      </c>
      <c r="O56" s="38">
        <f>COUNTIF(Vertices[Eigenvector Centrality],"&gt;= "&amp;N56)-COUNTIF(Vertices[Eigenvector Centrality],"&gt;="&amp;N57)</f>
        <v>0</v>
      </c>
      <c r="P56" s="37">
        <f t="shared" si="16"/>
        <v>4.476173109090913</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20</v>
      </c>
      <c r="I57" s="42">
        <f>COUNTIF(Vertices[Out-Degree],"&gt;= "&amp;H57)-COUNTIF(Vertices[Out-Degree],"&gt;="&amp;H58)</f>
        <v>1</v>
      </c>
      <c r="J57" s="41">
        <f>MAX(Vertices[Betweenness Centrality])</f>
        <v>3325.412943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0.093168</v>
      </c>
      <c r="O57" s="42">
        <f>COUNTIF(Vertices[Eigenvector Centrality],"&gt;= "&amp;N57)-COUNTIF(Vertices[Eigenvector Centrality],"&gt;="&amp;N58)</f>
        <v>1</v>
      </c>
      <c r="P57" s="41">
        <f>MAX(Vertices[PageRank])</f>
        <v>5.749642</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1.3694267515923566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1.3694267515923566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3325.412943</v>
      </c>
    </row>
    <row r="99" spans="1:2" ht="15">
      <c r="A99" s="33" t="s">
        <v>102</v>
      </c>
      <c r="B99" s="47">
        <f>_xlfn.IFERROR(AVERAGE(Vertices[Betweenness Centrality]),NoMetricMessage)</f>
        <v>79.0700636942675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0.08089568152866244</v>
      </c>
    </row>
    <row r="114" spans="1:2" ht="15">
      <c r="A114" s="33" t="s">
        <v>109</v>
      </c>
      <c r="B114" s="47">
        <f>_xlfn.IFERROR(MEDIAN(Vertices[Closeness Centrality]),NoMetricMessage)</f>
        <v>0.004065</v>
      </c>
    </row>
    <row r="125" spans="1:2" ht="15">
      <c r="A125" s="33" t="s">
        <v>112</v>
      </c>
      <c r="B125" s="47">
        <f>IF(COUNT(Vertices[Eigenvector Centrality])&gt;0,N2,NoMetricMessage)</f>
        <v>0</v>
      </c>
    </row>
    <row r="126" spans="1:2" ht="15">
      <c r="A126" s="33" t="s">
        <v>113</v>
      </c>
      <c r="B126" s="47">
        <f>IF(COUNT(Vertices[Eigenvector Centrality])&gt;0,N57,NoMetricMessage)</f>
        <v>0.093168</v>
      </c>
    </row>
    <row r="127" spans="1:2" ht="15">
      <c r="A127" s="33" t="s">
        <v>114</v>
      </c>
      <c r="B127" s="47">
        <f>_xlfn.IFERROR(AVERAGE(Vertices[Eigenvector Centrality]),NoMetricMessage)</f>
        <v>0.00636948407643312</v>
      </c>
    </row>
    <row r="128" spans="1:2" ht="15">
      <c r="A128" s="33" t="s">
        <v>115</v>
      </c>
      <c r="B128" s="47">
        <f>_xlfn.IFERROR(MEDIAN(Vertices[Eigenvector Centrality]),NoMetricMessage)</f>
        <v>0</v>
      </c>
    </row>
    <row r="139" spans="1:2" ht="15">
      <c r="A139" s="33" t="s">
        <v>140</v>
      </c>
      <c r="B139" s="47">
        <f>IF(COUNT(Vertices[PageRank])&gt;0,P2,NoMetricMessage)</f>
        <v>0.361889</v>
      </c>
    </row>
    <row r="140" spans="1:2" ht="15">
      <c r="A140" s="33" t="s">
        <v>141</v>
      </c>
      <c r="B140" s="47">
        <f>IF(COUNT(Vertices[PageRank])&gt;0,P57,NoMetricMessage)</f>
        <v>5.749642</v>
      </c>
    </row>
    <row r="141" spans="1:2" ht="15">
      <c r="A141" s="33" t="s">
        <v>142</v>
      </c>
      <c r="B141" s="47">
        <f>_xlfn.IFERROR(AVERAGE(Vertices[PageRank]),NoMetricMessage)</f>
        <v>0.9999969490445856</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0.059811111152043094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2345</v>
      </c>
      <c r="K7" s="13" t="s">
        <v>2346</v>
      </c>
    </row>
    <row r="8" spans="1:11" ht="409.5">
      <c r="A8"/>
      <c r="B8">
        <v>2</v>
      </c>
      <c r="C8">
        <v>2</v>
      </c>
      <c r="D8" t="s">
        <v>61</v>
      </c>
      <c r="E8" t="s">
        <v>61</v>
      </c>
      <c r="H8" t="s">
        <v>73</v>
      </c>
      <c r="J8" t="s">
        <v>2347</v>
      </c>
      <c r="K8" s="13" t="s">
        <v>2348</v>
      </c>
    </row>
    <row r="9" spans="1:11" ht="409.5">
      <c r="A9"/>
      <c r="B9">
        <v>3</v>
      </c>
      <c r="C9">
        <v>4</v>
      </c>
      <c r="D9" t="s">
        <v>62</v>
      </c>
      <c r="E9" t="s">
        <v>62</v>
      </c>
      <c r="H9" t="s">
        <v>74</v>
      </c>
      <c r="J9" t="s">
        <v>2349</v>
      </c>
      <c r="K9" s="102" t="s">
        <v>2350</v>
      </c>
    </row>
    <row r="10" spans="1:11" ht="409.5">
      <c r="A10"/>
      <c r="B10">
        <v>4</v>
      </c>
      <c r="D10" t="s">
        <v>63</v>
      </c>
      <c r="E10" t="s">
        <v>63</v>
      </c>
      <c r="H10" t="s">
        <v>75</v>
      </c>
      <c r="J10" t="s">
        <v>2351</v>
      </c>
      <c r="K10" s="13" t="s">
        <v>2352</v>
      </c>
    </row>
    <row r="11" spans="1:11" ht="15">
      <c r="A11"/>
      <c r="B11">
        <v>5</v>
      </c>
      <c r="D11" t="s">
        <v>46</v>
      </c>
      <c r="E11">
        <v>1</v>
      </c>
      <c r="H11" t="s">
        <v>76</v>
      </c>
      <c r="J11" t="s">
        <v>2353</v>
      </c>
      <c r="K11" t="s">
        <v>2354</v>
      </c>
    </row>
    <row r="12" spans="1:11" ht="15">
      <c r="A12"/>
      <c r="B12"/>
      <c r="D12" t="s">
        <v>64</v>
      </c>
      <c r="E12">
        <v>2</v>
      </c>
      <c r="H12">
        <v>0</v>
      </c>
      <c r="J12" t="s">
        <v>2355</v>
      </c>
      <c r="K12" t="s">
        <v>2356</v>
      </c>
    </row>
    <row r="13" spans="1:11" ht="15">
      <c r="A13"/>
      <c r="B13"/>
      <c r="D13">
        <v>1</v>
      </c>
      <c r="E13">
        <v>3</v>
      </c>
      <c r="H13">
        <v>1</v>
      </c>
      <c r="J13" t="s">
        <v>2357</v>
      </c>
      <c r="K13" t="s">
        <v>2358</v>
      </c>
    </row>
    <row r="14" spans="4:11" ht="15">
      <c r="D14">
        <v>2</v>
      </c>
      <c r="E14">
        <v>4</v>
      </c>
      <c r="H14">
        <v>2</v>
      </c>
      <c r="J14" t="s">
        <v>2359</v>
      </c>
      <c r="K14" t="s">
        <v>2360</v>
      </c>
    </row>
    <row r="15" spans="4:11" ht="15">
      <c r="D15">
        <v>3</v>
      </c>
      <c r="E15">
        <v>5</v>
      </c>
      <c r="H15">
        <v>3</v>
      </c>
      <c r="J15" t="s">
        <v>2361</v>
      </c>
      <c r="K15" t="s">
        <v>2362</v>
      </c>
    </row>
    <row r="16" spans="4:11" ht="15">
      <c r="D16">
        <v>4</v>
      </c>
      <c r="E16">
        <v>6</v>
      </c>
      <c r="H16">
        <v>4</v>
      </c>
      <c r="J16" t="s">
        <v>2363</v>
      </c>
      <c r="K16" t="s">
        <v>2364</v>
      </c>
    </row>
    <row r="17" spans="4:11" ht="15">
      <c r="D17">
        <v>5</v>
      </c>
      <c r="E17">
        <v>7</v>
      </c>
      <c r="H17">
        <v>5</v>
      </c>
      <c r="J17" t="s">
        <v>2365</v>
      </c>
      <c r="K17" t="s">
        <v>2366</v>
      </c>
    </row>
    <row r="18" spans="4:11" ht="15">
      <c r="D18">
        <v>6</v>
      </c>
      <c r="E18">
        <v>8</v>
      </c>
      <c r="H18">
        <v>6</v>
      </c>
      <c r="J18" t="s">
        <v>2367</v>
      </c>
      <c r="K18" t="s">
        <v>2368</v>
      </c>
    </row>
    <row r="19" spans="4:11" ht="15">
      <c r="D19">
        <v>7</v>
      </c>
      <c r="E19">
        <v>9</v>
      </c>
      <c r="H19">
        <v>7</v>
      </c>
      <c r="J19" t="s">
        <v>2369</v>
      </c>
      <c r="K19" t="s">
        <v>2370</v>
      </c>
    </row>
    <row r="20" spans="4:11" ht="15">
      <c r="D20">
        <v>8</v>
      </c>
      <c r="H20">
        <v>8</v>
      </c>
      <c r="J20" t="s">
        <v>2371</v>
      </c>
      <c r="K20" t="s">
        <v>2372</v>
      </c>
    </row>
    <row r="21" spans="4:11" ht="409.5">
      <c r="D21">
        <v>9</v>
      </c>
      <c r="H21">
        <v>9</v>
      </c>
      <c r="J21" t="s">
        <v>2373</v>
      </c>
      <c r="K21" s="13" t="s">
        <v>2374</v>
      </c>
    </row>
    <row r="22" spans="4:11" ht="409.5">
      <c r="D22">
        <v>10</v>
      </c>
      <c r="J22" t="s">
        <v>2375</v>
      </c>
      <c r="K22" s="13" t="s">
        <v>2376</v>
      </c>
    </row>
    <row r="23" spans="4:11" ht="409.5">
      <c r="D23">
        <v>11</v>
      </c>
      <c r="J23" t="s">
        <v>2377</v>
      </c>
      <c r="K23" s="13" t="s">
        <v>2378</v>
      </c>
    </row>
    <row r="24" spans="10:11" ht="409.5">
      <c r="J24" t="s">
        <v>2379</v>
      </c>
      <c r="K24" s="13" t="s">
        <v>3203</v>
      </c>
    </row>
    <row r="25" spans="10:11" ht="15">
      <c r="J25" t="s">
        <v>2380</v>
      </c>
      <c r="K25" t="b">
        <v>0</v>
      </c>
    </row>
    <row r="26" spans="10:11" ht="15">
      <c r="J26" t="s">
        <v>3200</v>
      </c>
      <c r="K26" t="s">
        <v>3201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2412</v>
      </c>
      <c r="B2" s="117" t="s">
        <v>2413</v>
      </c>
      <c r="C2" s="118" t="s">
        <v>2414</v>
      </c>
    </row>
    <row r="3" spans="1:3" ht="15">
      <c r="A3" s="116" t="s">
        <v>2382</v>
      </c>
      <c r="B3" s="116" t="s">
        <v>2382</v>
      </c>
      <c r="C3" s="34">
        <v>69</v>
      </c>
    </row>
    <row r="4" spans="1:3" ht="15">
      <c r="A4" s="116" t="s">
        <v>2383</v>
      </c>
      <c r="B4" s="116" t="s">
        <v>2383</v>
      </c>
      <c r="C4" s="34">
        <v>29</v>
      </c>
    </row>
    <row r="5" spans="1:3" ht="15">
      <c r="A5" s="116" t="s">
        <v>2383</v>
      </c>
      <c r="B5" s="116" t="s">
        <v>2384</v>
      </c>
      <c r="C5" s="34">
        <v>1</v>
      </c>
    </row>
    <row r="6" spans="1:3" ht="15">
      <c r="A6" s="116" t="s">
        <v>2383</v>
      </c>
      <c r="B6" s="116" t="s">
        <v>2385</v>
      </c>
      <c r="C6" s="34">
        <v>5</v>
      </c>
    </row>
    <row r="7" spans="1:3" ht="15">
      <c r="A7" s="116" t="s">
        <v>2383</v>
      </c>
      <c r="B7" s="116" t="s">
        <v>2387</v>
      </c>
      <c r="C7" s="34">
        <v>1</v>
      </c>
    </row>
    <row r="8" spans="1:3" ht="15">
      <c r="A8" s="116" t="s">
        <v>2383</v>
      </c>
      <c r="B8" s="116" t="s">
        <v>2388</v>
      </c>
      <c r="C8" s="34">
        <v>5</v>
      </c>
    </row>
    <row r="9" spans="1:3" ht="15">
      <c r="A9" s="116" t="s">
        <v>2384</v>
      </c>
      <c r="B9" s="116" t="s">
        <v>2384</v>
      </c>
      <c r="C9" s="34">
        <v>17</v>
      </c>
    </row>
    <row r="10" spans="1:3" ht="15">
      <c r="A10" s="116" t="s">
        <v>2385</v>
      </c>
      <c r="B10" s="116" t="s">
        <v>2385</v>
      </c>
      <c r="C10" s="34">
        <v>26</v>
      </c>
    </row>
    <row r="11" spans="1:3" ht="15">
      <c r="A11" s="116" t="s">
        <v>2386</v>
      </c>
      <c r="B11" s="116" t="s">
        <v>2386</v>
      </c>
      <c r="C11" s="34">
        <v>16</v>
      </c>
    </row>
    <row r="12" spans="1:3" ht="15">
      <c r="A12" s="116" t="s">
        <v>2387</v>
      </c>
      <c r="B12" s="116" t="s">
        <v>2383</v>
      </c>
      <c r="C12" s="34">
        <v>1</v>
      </c>
    </row>
    <row r="13" spans="1:3" ht="15">
      <c r="A13" s="116" t="s">
        <v>2387</v>
      </c>
      <c r="B13" s="116" t="s">
        <v>2387</v>
      </c>
      <c r="C13" s="34">
        <v>15</v>
      </c>
    </row>
    <row r="14" spans="1:3" ht="15">
      <c r="A14" s="116" t="s">
        <v>2388</v>
      </c>
      <c r="B14" s="116" t="s">
        <v>2385</v>
      </c>
      <c r="C14" s="34">
        <v>1</v>
      </c>
    </row>
    <row r="15" spans="1:3" ht="15">
      <c r="A15" s="116" t="s">
        <v>2388</v>
      </c>
      <c r="B15" s="116" t="s">
        <v>2387</v>
      </c>
      <c r="C15" s="34">
        <v>5</v>
      </c>
    </row>
    <row r="16" spans="1:3" ht="15">
      <c r="A16" s="116" t="s">
        <v>2388</v>
      </c>
      <c r="B16" s="116" t="s">
        <v>2388</v>
      </c>
      <c r="C16" s="34">
        <v>20</v>
      </c>
    </row>
    <row r="17" spans="1:3" ht="15">
      <c r="A17" s="116" t="s">
        <v>2389</v>
      </c>
      <c r="B17" s="116" t="s">
        <v>2389</v>
      </c>
      <c r="C17" s="34">
        <v>10</v>
      </c>
    </row>
    <row r="18" spans="1:3" ht="15">
      <c r="A18" s="116" t="s">
        <v>2390</v>
      </c>
      <c r="B18" s="116" t="s">
        <v>2385</v>
      </c>
      <c r="C18" s="34">
        <v>2</v>
      </c>
    </row>
    <row r="19" spans="1:3" ht="15">
      <c r="A19" s="116" t="s">
        <v>2390</v>
      </c>
      <c r="B19" s="116" t="s">
        <v>2390</v>
      </c>
      <c r="C19" s="34">
        <v>12</v>
      </c>
    </row>
    <row r="20" spans="1:3" ht="15">
      <c r="A20" s="116" t="s">
        <v>2391</v>
      </c>
      <c r="B20" s="116" t="s">
        <v>2391</v>
      </c>
      <c r="C20" s="34">
        <v>6</v>
      </c>
    </row>
    <row r="21" spans="1:3" ht="15">
      <c r="A21" s="116" t="s">
        <v>2392</v>
      </c>
      <c r="B21" s="116" t="s">
        <v>2392</v>
      </c>
      <c r="C21" s="34">
        <v>3</v>
      </c>
    </row>
    <row r="22" spans="1:3" ht="15">
      <c r="A22" s="116" t="s">
        <v>2393</v>
      </c>
      <c r="B22" s="116" t="s">
        <v>2393</v>
      </c>
      <c r="C22" s="34">
        <v>1</v>
      </c>
    </row>
    <row r="23" spans="1:3" ht="15">
      <c r="A23" s="116" t="s">
        <v>2394</v>
      </c>
      <c r="B23" s="116" t="s">
        <v>2394</v>
      </c>
      <c r="C23" s="34">
        <v>3</v>
      </c>
    </row>
    <row r="24" spans="1:3" ht="15">
      <c r="A24" s="116" t="s">
        <v>2395</v>
      </c>
      <c r="B24" s="116" t="s">
        <v>2395</v>
      </c>
      <c r="C24" s="34">
        <v>3</v>
      </c>
    </row>
    <row r="25" spans="1:3" ht="15">
      <c r="A25" s="116" t="s">
        <v>2396</v>
      </c>
      <c r="B25" s="116" t="s">
        <v>2396</v>
      </c>
      <c r="C25"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2419</v>
      </c>
      <c r="B1" s="13" t="s">
        <v>2421</v>
      </c>
      <c r="C1" s="13" t="s">
        <v>2422</v>
      </c>
      <c r="D1" s="13" t="s">
        <v>2424</v>
      </c>
      <c r="E1" s="13" t="s">
        <v>2423</v>
      </c>
      <c r="F1" s="13" t="s">
        <v>2426</v>
      </c>
      <c r="G1" s="78" t="s">
        <v>2425</v>
      </c>
      <c r="H1" s="78" t="s">
        <v>2428</v>
      </c>
      <c r="I1" s="78" t="s">
        <v>2427</v>
      </c>
      <c r="J1" s="78" t="s">
        <v>2430</v>
      </c>
      <c r="K1" s="13" t="s">
        <v>2429</v>
      </c>
      <c r="L1" s="13" t="s">
        <v>2432</v>
      </c>
      <c r="M1" s="78" t="s">
        <v>2431</v>
      </c>
      <c r="N1" s="78" t="s">
        <v>2434</v>
      </c>
      <c r="O1" s="78" t="s">
        <v>2433</v>
      </c>
      <c r="P1" s="78" t="s">
        <v>2436</v>
      </c>
      <c r="Q1" s="13" t="s">
        <v>2435</v>
      </c>
      <c r="R1" s="13" t="s">
        <v>2438</v>
      </c>
      <c r="S1" s="78" t="s">
        <v>2437</v>
      </c>
      <c r="T1" s="78" t="s">
        <v>2440</v>
      </c>
      <c r="U1" s="78" t="s">
        <v>2439</v>
      </c>
      <c r="V1" s="78" t="s">
        <v>2441</v>
      </c>
    </row>
    <row r="2" spans="1:22" ht="15">
      <c r="A2" s="83" t="s">
        <v>546</v>
      </c>
      <c r="B2" s="78">
        <v>9</v>
      </c>
      <c r="C2" s="83" t="s">
        <v>543</v>
      </c>
      <c r="D2" s="78">
        <v>1</v>
      </c>
      <c r="E2" s="83" t="s">
        <v>550</v>
      </c>
      <c r="F2" s="78">
        <v>1</v>
      </c>
      <c r="G2" s="78"/>
      <c r="H2" s="78"/>
      <c r="I2" s="78"/>
      <c r="J2" s="78"/>
      <c r="K2" s="83" t="s">
        <v>546</v>
      </c>
      <c r="L2" s="78">
        <v>9</v>
      </c>
      <c r="M2" s="78"/>
      <c r="N2" s="78"/>
      <c r="O2" s="78"/>
      <c r="P2" s="78"/>
      <c r="Q2" s="83" t="s">
        <v>544</v>
      </c>
      <c r="R2" s="78">
        <v>6</v>
      </c>
      <c r="S2" s="78"/>
      <c r="T2" s="78"/>
      <c r="U2" s="78"/>
      <c r="V2" s="78"/>
    </row>
    <row r="3" spans="1:22" ht="15">
      <c r="A3" s="83" t="s">
        <v>544</v>
      </c>
      <c r="B3" s="78">
        <v>6</v>
      </c>
      <c r="C3" s="83" t="s">
        <v>545</v>
      </c>
      <c r="D3" s="78">
        <v>1</v>
      </c>
      <c r="E3" s="83" t="s">
        <v>545</v>
      </c>
      <c r="F3" s="78">
        <v>1</v>
      </c>
      <c r="G3" s="78"/>
      <c r="H3" s="78"/>
      <c r="I3" s="78"/>
      <c r="J3" s="78"/>
      <c r="K3" s="83" t="s">
        <v>2420</v>
      </c>
      <c r="L3" s="78">
        <v>1</v>
      </c>
      <c r="M3" s="78"/>
      <c r="N3" s="78"/>
      <c r="O3" s="78"/>
      <c r="P3" s="78"/>
      <c r="Q3" s="78"/>
      <c r="R3" s="78"/>
      <c r="S3" s="78"/>
      <c r="T3" s="78"/>
      <c r="U3" s="78"/>
      <c r="V3" s="78"/>
    </row>
    <row r="4" spans="1:22" ht="15">
      <c r="A4" s="83" t="s">
        <v>545</v>
      </c>
      <c r="B4" s="78">
        <v>2</v>
      </c>
      <c r="C4" s="83" t="s">
        <v>548</v>
      </c>
      <c r="D4" s="78">
        <v>1</v>
      </c>
      <c r="E4" s="78"/>
      <c r="F4" s="78"/>
      <c r="G4" s="78"/>
      <c r="H4" s="78"/>
      <c r="I4" s="78"/>
      <c r="J4" s="78"/>
      <c r="K4" s="83" t="s">
        <v>542</v>
      </c>
      <c r="L4" s="78">
        <v>1</v>
      </c>
      <c r="M4" s="78"/>
      <c r="N4" s="78"/>
      <c r="O4" s="78"/>
      <c r="P4" s="78"/>
      <c r="Q4" s="78"/>
      <c r="R4" s="78"/>
      <c r="S4" s="78"/>
      <c r="T4" s="78"/>
      <c r="U4" s="78"/>
      <c r="V4" s="78"/>
    </row>
    <row r="5" spans="1:22" ht="15">
      <c r="A5" s="83" t="s">
        <v>549</v>
      </c>
      <c r="B5" s="78">
        <v>1</v>
      </c>
      <c r="C5" s="83" t="s">
        <v>549</v>
      </c>
      <c r="D5" s="78">
        <v>1</v>
      </c>
      <c r="E5" s="78"/>
      <c r="F5" s="78"/>
      <c r="G5" s="78"/>
      <c r="H5" s="78"/>
      <c r="I5" s="78"/>
      <c r="J5" s="78"/>
      <c r="K5" s="78"/>
      <c r="L5" s="78"/>
      <c r="M5" s="78"/>
      <c r="N5" s="78"/>
      <c r="O5" s="78"/>
      <c r="P5" s="78"/>
      <c r="Q5" s="78"/>
      <c r="R5" s="78"/>
      <c r="S5" s="78"/>
      <c r="T5" s="78"/>
      <c r="U5" s="78"/>
      <c r="V5" s="78"/>
    </row>
    <row r="6" spans="1:22" ht="15">
      <c r="A6" s="83" t="s">
        <v>548</v>
      </c>
      <c r="B6" s="78">
        <v>1</v>
      </c>
      <c r="C6" s="78"/>
      <c r="D6" s="78"/>
      <c r="E6" s="78"/>
      <c r="F6" s="78"/>
      <c r="G6" s="78"/>
      <c r="H6" s="78"/>
      <c r="I6" s="78"/>
      <c r="J6" s="78"/>
      <c r="K6" s="78"/>
      <c r="L6" s="78"/>
      <c r="M6" s="78"/>
      <c r="N6" s="78"/>
      <c r="O6" s="78"/>
      <c r="P6" s="78"/>
      <c r="Q6" s="78"/>
      <c r="R6" s="78"/>
      <c r="S6" s="78"/>
      <c r="T6" s="78"/>
      <c r="U6" s="78"/>
      <c r="V6" s="78"/>
    </row>
    <row r="7" spans="1:22" ht="15">
      <c r="A7" s="83" t="s">
        <v>550</v>
      </c>
      <c r="B7" s="78">
        <v>1</v>
      </c>
      <c r="C7" s="78"/>
      <c r="D7" s="78"/>
      <c r="E7" s="78"/>
      <c r="F7" s="78"/>
      <c r="G7" s="78"/>
      <c r="H7" s="78"/>
      <c r="I7" s="78"/>
      <c r="J7" s="78"/>
      <c r="K7" s="78"/>
      <c r="L7" s="78"/>
      <c r="M7" s="78"/>
      <c r="N7" s="78"/>
      <c r="O7" s="78"/>
      <c r="P7" s="78"/>
      <c r="Q7" s="78"/>
      <c r="R7" s="78"/>
      <c r="S7" s="78"/>
      <c r="T7" s="78"/>
      <c r="U7" s="78"/>
      <c r="V7" s="78"/>
    </row>
    <row r="8" spans="1:22" ht="15">
      <c r="A8" s="83" t="s">
        <v>2420</v>
      </c>
      <c r="B8" s="78">
        <v>1</v>
      </c>
      <c r="C8" s="78"/>
      <c r="D8" s="78"/>
      <c r="E8" s="78"/>
      <c r="F8" s="78"/>
      <c r="G8" s="78"/>
      <c r="H8" s="78"/>
      <c r="I8" s="78"/>
      <c r="J8" s="78"/>
      <c r="K8" s="78"/>
      <c r="L8" s="78"/>
      <c r="M8" s="78"/>
      <c r="N8" s="78"/>
      <c r="O8" s="78"/>
      <c r="P8" s="78"/>
      <c r="Q8" s="78"/>
      <c r="R8" s="78"/>
      <c r="S8" s="78"/>
      <c r="T8" s="78"/>
      <c r="U8" s="78"/>
      <c r="V8" s="78"/>
    </row>
    <row r="9" spans="1:22" ht="15">
      <c r="A9" s="83" t="s">
        <v>543</v>
      </c>
      <c r="B9" s="78">
        <v>1</v>
      </c>
      <c r="C9" s="78"/>
      <c r="D9" s="78"/>
      <c r="E9" s="78"/>
      <c r="F9" s="78"/>
      <c r="G9" s="78"/>
      <c r="H9" s="78"/>
      <c r="I9" s="78"/>
      <c r="J9" s="78"/>
      <c r="K9" s="78"/>
      <c r="L9" s="78"/>
      <c r="M9" s="78"/>
      <c r="N9" s="78"/>
      <c r="O9" s="78"/>
      <c r="P9" s="78"/>
      <c r="Q9" s="78"/>
      <c r="R9" s="78"/>
      <c r="S9" s="78"/>
      <c r="T9" s="78"/>
      <c r="U9" s="78"/>
      <c r="V9" s="78"/>
    </row>
    <row r="10" spans="1:22" ht="15">
      <c r="A10" s="83" t="s">
        <v>542</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2446</v>
      </c>
      <c r="B13" s="13" t="s">
        <v>2421</v>
      </c>
      <c r="C13" s="13" t="s">
        <v>2447</v>
      </c>
      <c r="D13" s="13" t="s">
        <v>2424</v>
      </c>
      <c r="E13" s="13" t="s">
        <v>2448</v>
      </c>
      <c r="F13" s="13" t="s">
        <v>2426</v>
      </c>
      <c r="G13" s="78" t="s">
        <v>2449</v>
      </c>
      <c r="H13" s="78" t="s">
        <v>2428</v>
      </c>
      <c r="I13" s="78" t="s">
        <v>2450</v>
      </c>
      <c r="J13" s="78" t="s">
        <v>2430</v>
      </c>
      <c r="K13" s="13" t="s">
        <v>2451</v>
      </c>
      <c r="L13" s="13" t="s">
        <v>2432</v>
      </c>
      <c r="M13" s="78" t="s">
        <v>2452</v>
      </c>
      <c r="N13" s="78" t="s">
        <v>2434</v>
      </c>
      <c r="O13" s="78" t="s">
        <v>2453</v>
      </c>
      <c r="P13" s="78" t="s">
        <v>2436</v>
      </c>
      <c r="Q13" s="13" t="s">
        <v>2454</v>
      </c>
      <c r="R13" s="13" t="s">
        <v>2438</v>
      </c>
      <c r="S13" s="78" t="s">
        <v>2455</v>
      </c>
      <c r="T13" s="78" t="s">
        <v>2440</v>
      </c>
      <c r="U13" s="78" t="s">
        <v>2456</v>
      </c>
      <c r="V13" s="78" t="s">
        <v>2441</v>
      </c>
    </row>
    <row r="14" spans="1:22" ht="15">
      <c r="A14" s="78" t="s">
        <v>555</v>
      </c>
      <c r="B14" s="78">
        <v>9</v>
      </c>
      <c r="C14" s="78" t="s">
        <v>554</v>
      </c>
      <c r="D14" s="78">
        <v>2</v>
      </c>
      <c r="E14" s="78" t="s">
        <v>554</v>
      </c>
      <c r="F14" s="78">
        <v>2</v>
      </c>
      <c r="G14" s="78"/>
      <c r="H14" s="78"/>
      <c r="I14" s="78"/>
      <c r="J14" s="78"/>
      <c r="K14" s="78" t="s">
        <v>555</v>
      </c>
      <c r="L14" s="78">
        <v>9</v>
      </c>
      <c r="M14" s="78"/>
      <c r="N14" s="78"/>
      <c r="O14" s="78"/>
      <c r="P14" s="78"/>
      <c r="Q14" s="78" t="s">
        <v>553</v>
      </c>
      <c r="R14" s="78">
        <v>6</v>
      </c>
      <c r="S14" s="78"/>
      <c r="T14" s="78"/>
      <c r="U14" s="78"/>
      <c r="V14" s="78"/>
    </row>
    <row r="15" spans="1:22" ht="15">
      <c r="A15" s="78" t="s">
        <v>553</v>
      </c>
      <c r="B15" s="78">
        <v>6</v>
      </c>
      <c r="C15" s="78" t="s">
        <v>552</v>
      </c>
      <c r="D15" s="78">
        <v>1</v>
      </c>
      <c r="E15" s="78"/>
      <c r="F15" s="78"/>
      <c r="G15" s="78"/>
      <c r="H15" s="78"/>
      <c r="I15" s="78"/>
      <c r="J15" s="78"/>
      <c r="K15" s="78" t="s">
        <v>554</v>
      </c>
      <c r="L15" s="78">
        <v>1</v>
      </c>
      <c r="M15" s="78"/>
      <c r="N15" s="78"/>
      <c r="O15" s="78"/>
      <c r="P15" s="78"/>
      <c r="Q15" s="78"/>
      <c r="R15" s="78"/>
      <c r="S15" s="78"/>
      <c r="T15" s="78"/>
      <c r="U15" s="78"/>
      <c r="V15" s="78"/>
    </row>
    <row r="16" spans="1:22" ht="15">
      <c r="A16" s="78" t="s">
        <v>554</v>
      </c>
      <c r="B16" s="78">
        <v>5</v>
      </c>
      <c r="C16" s="78" t="s">
        <v>557</v>
      </c>
      <c r="D16" s="78">
        <v>1</v>
      </c>
      <c r="E16" s="78"/>
      <c r="F16" s="78"/>
      <c r="G16" s="78"/>
      <c r="H16" s="78"/>
      <c r="I16" s="78"/>
      <c r="J16" s="78"/>
      <c r="K16" s="78" t="s">
        <v>551</v>
      </c>
      <c r="L16" s="78">
        <v>1</v>
      </c>
      <c r="M16" s="78"/>
      <c r="N16" s="78"/>
      <c r="O16" s="78"/>
      <c r="P16" s="78"/>
      <c r="Q16" s="78"/>
      <c r="R16" s="78"/>
      <c r="S16" s="78"/>
      <c r="T16" s="78"/>
      <c r="U16" s="78"/>
      <c r="V16" s="78"/>
    </row>
    <row r="17" spans="1:22" ht="15">
      <c r="A17" s="78" t="s">
        <v>557</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552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551</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2460</v>
      </c>
      <c r="B22" s="13" t="s">
        <v>2421</v>
      </c>
      <c r="C22" s="13" t="s">
        <v>2470</v>
      </c>
      <c r="D22" s="13" t="s">
        <v>2424</v>
      </c>
      <c r="E22" s="13" t="s">
        <v>2477</v>
      </c>
      <c r="F22" s="13" t="s">
        <v>2426</v>
      </c>
      <c r="G22" s="13" t="s">
        <v>2478</v>
      </c>
      <c r="H22" s="13" t="s">
        <v>2428</v>
      </c>
      <c r="I22" s="13" t="s">
        <v>2479</v>
      </c>
      <c r="J22" s="13" t="s">
        <v>2430</v>
      </c>
      <c r="K22" s="13" t="s">
        <v>2480</v>
      </c>
      <c r="L22" s="13" t="s">
        <v>2432</v>
      </c>
      <c r="M22" s="13" t="s">
        <v>2482</v>
      </c>
      <c r="N22" s="13" t="s">
        <v>2434</v>
      </c>
      <c r="O22" s="13" t="s">
        <v>2485</v>
      </c>
      <c r="P22" s="13" t="s">
        <v>2436</v>
      </c>
      <c r="Q22" s="13" t="s">
        <v>2486</v>
      </c>
      <c r="R22" s="13" t="s">
        <v>2438</v>
      </c>
      <c r="S22" s="13" t="s">
        <v>2490</v>
      </c>
      <c r="T22" s="13" t="s">
        <v>2440</v>
      </c>
      <c r="U22" s="13" t="s">
        <v>2491</v>
      </c>
      <c r="V22" s="13" t="s">
        <v>2441</v>
      </c>
    </row>
    <row r="23" spans="1:22" ht="15">
      <c r="A23" s="78" t="s">
        <v>559</v>
      </c>
      <c r="B23" s="78">
        <v>183</v>
      </c>
      <c r="C23" s="78" t="s">
        <v>559</v>
      </c>
      <c r="D23" s="78">
        <v>69</v>
      </c>
      <c r="E23" s="78" t="s">
        <v>559</v>
      </c>
      <c r="F23" s="78">
        <v>19</v>
      </c>
      <c r="G23" s="78" t="s">
        <v>559</v>
      </c>
      <c r="H23" s="78">
        <v>13</v>
      </c>
      <c r="I23" s="78" t="s">
        <v>559</v>
      </c>
      <c r="J23" s="78">
        <v>18</v>
      </c>
      <c r="K23" s="78" t="s">
        <v>559</v>
      </c>
      <c r="L23" s="78">
        <v>10</v>
      </c>
      <c r="M23" s="78" t="s">
        <v>559</v>
      </c>
      <c r="N23" s="78">
        <v>14</v>
      </c>
      <c r="O23" s="78" t="s">
        <v>559</v>
      </c>
      <c r="P23" s="78">
        <v>4</v>
      </c>
      <c r="Q23" s="78" t="s">
        <v>559</v>
      </c>
      <c r="R23" s="78">
        <v>6</v>
      </c>
      <c r="S23" s="78" t="s">
        <v>559</v>
      </c>
      <c r="T23" s="78">
        <v>12</v>
      </c>
      <c r="U23" s="78" t="s">
        <v>559</v>
      </c>
      <c r="V23" s="78">
        <v>5</v>
      </c>
    </row>
    <row r="24" spans="1:22" ht="15">
      <c r="A24" s="78" t="s">
        <v>2461</v>
      </c>
      <c r="B24" s="78">
        <v>23</v>
      </c>
      <c r="C24" s="78" t="s">
        <v>2461</v>
      </c>
      <c r="D24" s="78">
        <v>10</v>
      </c>
      <c r="E24" s="78" t="s">
        <v>2461</v>
      </c>
      <c r="F24" s="78">
        <v>1</v>
      </c>
      <c r="G24" s="78" t="s">
        <v>2461</v>
      </c>
      <c r="H24" s="78">
        <v>1</v>
      </c>
      <c r="I24" s="78" t="s">
        <v>2461</v>
      </c>
      <c r="J24" s="78">
        <v>2</v>
      </c>
      <c r="K24" s="78" t="s">
        <v>2462</v>
      </c>
      <c r="L24" s="78">
        <v>9</v>
      </c>
      <c r="M24" s="78" t="s">
        <v>2461</v>
      </c>
      <c r="N24" s="78">
        <v>8</v>
      </c>
      <c r="O24" s="78" t="s">
        <v>2461</v>
      </c>
      <c r="P24" s="78">
        <v>1</v>
      </c>
      <c r="Q24" s="78" t="s">
        <v>2487</v>
      </c>
      <c r="R24" s="78">
        <v>1</v>
      </c>
      <c r="S24" s="78"/>
      <c r="T24" s="78"/>
      <c r="U24" s="78" t="s">
        <v>2492</v>
      </c>
      <c r="V24" s="78">
        <v>1</v>
      </c>
    </row>
    <row r="25" spans="1:22" ht="15">
      <c r="A25" s="78" t="s">
        <v>2462</v>
      </c>
      <c r="B25" s="78">
        <v>10</v>
      </c>
      <c r="C25" s="78" t="s">
        <v>2471</v>
      </c>
      <c r="D25" s="78">
        <v>3</v>
      </c>
      <c r="E25" s="78"/>
      <c r="F25" s="78"/>
      <c r="G25" s="78"/>
      <c r="H25" s="78"/>
      <c r="I25" s="78"/>
      <c r="J25" s="78"/>
      <c r="K25" s="78" t="s">
        <v>2464</v>
      </c>
      <c r="L25" s="78">
        <v>9</v>
      </c>
      <c r="M25" s="78" t="s">
        <v>2483</v>
      </c>
      <c r="N25" s="78">
        <v>2</v>
      </c>
      <c r="O25" s="78"/>
      <c r="P25" s="78"/>
      <c r="Q25" s="78" t="s">
        <v>2488</v>
      </c>
      <c r="R25" s="78">
        <v>1</v>
      </c>
      <c r="S25" s="78"/>
      <c r="T25" s="78"/>
      <c r="U25" s="78"/>
      <c r="V25" s="78"/>
    </row>
    <row r="26" spans="1:22" ht="15">
      <c r="A26" s="78" t="s">
        <v>2463</v>
      </c>
      <c r="B26" s="78">
        <v>10</v>
      </c>
      <c r="C26" s="78" t="s">
        <v>2472</v>
      </c>
      <c r="D26" s="78">
        <v>1</v>
      </c>
      <c r="E26" s="78"/>
      <c r="F26" s="78"/>
      <c r="G26" s="78"/>
      <c r="H26" s="78"/>
      <c r="I26" s="78"/>
      <c r="J26" s="78"/>
      <c r="K26" s="78" t="s">
        <v>2463</v>
      </c>
      <c r="L26" s="78">
        <v>9</v>
      </c>
      <c r="M26" s="78" t="s">
        <v>2484</v>
      </c>
      <c r="N26" s="78">
        <v>1</v>
      </c>
      <c r="O26" s="78"/>
      <c r="P26" s="78"/>
      <c r="Q26" s="78" t="s">
        <v>2489</v>
      </c>
      <c r="R26" s="78">
        <v>1</v>
      </c>
      <c r="S26" s="78"/>
      <c r="T26" s="78"/>
      <c r="U26" s="78"/>
      <c r="V26" s="78"/>
    </row>
    <row r="27" spans="1:22" ht="15">
      <c r="A27" s="78" t="s">
        <v>2464</v>
      </c>
      <c r="B27" s="78">
        <v>9</v>
      </c>
      <c r="C27" s="78" t="s">
        <v>2473</v>
      </c>
      <c r="D27" s="78">
        <v>1</v>
      </c>
      <c r="E27" s="78"/>
      <c r="F27" s="78"/>
      <c r="G27" s="78"/>
      <c r="H27" s="78"/>
      <c r="I27" s="78"/>
      <c r="J27" s="78"/>
      <c r="K27" s="78" t="s">
        <v>2465</v>
      </c>
      <c r="L27" s="78">
        <v>8</v>
      </c>
      <c r="M27" s="78"/>
      <c r="N27" s="78"/>
      <c r="O27" s="78"/>
      <c r="P27" s="78"/>
      <c r="Q27" s="78"/>
      <c r="R27" s="78"/>
      <c r="S27" s="78"/>
      <c r="T27" s="78"/>
      <c r="U27" s="78"/>
      <c r="V27" s="78"/>
    </row>
    <row r="28" spans="1:22" ht="15">
      <c r="A28" s="78" t="s">
        <v>2465</v>
      </c>
      <c r="B28" s="78">
        <v>9</v>
      </c>
      <c r="C28" s="78" t="s">
        <v>2474</v>
      </c>
      <c r="D28" s="78">
        <v>1</v>
      </c>
      <c r="E28" s="78"/>
      <c r="F28" s="78"/>
      <c r="G28" s="78"/>
      <c r="H28" s="78"/>
      <c r="I28" s="78"/>
      <c r="J28" s="78"/>
      <c r="K28" s="78" t="s">
        <v>2466</v>
      </c>
      <c r="L28" s="78">
        <v>7</v>
      </c>
      <c r="M28" s="78"/>
      <c r="N28" s="78"/>
      <c r="O28" s="78"/>
      <c r="P28" s="78"/>
      <c r="Q28" s="78"/>
      <c r="R28" s="78"/>
      <c r="S28" s="78"/>
      <c r="T28" s="78"/>
      <c r="U28" s="78"/>
      <c r="V28" s="78"/>
    </row>
    <row r="29" spans="1:22" ht="15">
      <c r="A29" s="78" t="s">
        <v>2466</v>
      </c>
      <c r="B29" s="78">
        <v>7</v>
      </c>
      <c r="C29" s="78" t="s">
        <v>2465</v>
      </c>
      <c r="D29" s="78">
        <v>1</v>
      </c>
      <c r="E29" s="78"/>
      <c r="F29" s="78"/>
      <c r="G29" s="78"/>
      <c r="H29" s="78"/>
      <c r="I29" s="78"/>
      <c r="J29" s="78"/>
      <c r="K29" s="78" t="s">
        <v>2467</v>
      </c>
      <c r="L29" s="78">
        <v>5</v>
      </c>
      <c r="M29" s="78"/>
      <c r="N29" s="78"/>
      <c r="O29" s="78"/>
      <c r="P29" s="78"/>
      <c r="Q29" s="78"/>
      <c r="R29" s="78"/>
      <c r="S29" s="78"/>
      <c r="T29" s="78"/>
      <c r="U29" s="78"/>
      <c r="V29" s="78"/>
    </row>
    <row r="30" spans="1:22" ht="15">
      <c r="A30" s="78" t="s">
        <v>2467</v>
      </c>
      <c r="B30" s="78">
        <v>5</v>
      </c>
      <c r="C30" s="78" t="s">
        <v>2475</v>
      </c>
      <c r="D30" s="78">
        <v>1</v>
      </c>
      <c r="E30" s="78"/>
      <c r="F30" s="78"/>
      <c r="G30" s="78"/>
      <c r="H30" s="78"/>
      <c r="I30" s="78"/>
      <c r="J30" s="78"/>
      <c r="K30" s="78" t="s">
        <v>2468</v>
      </c>
      <c r="L30" s="78">
        <v>5</v>
      </c>
      <c r="M30" s="78"/>
      <c r="N30" s="78"/>
      <c r="O30" s="78"/>
      <c r="P30" s="78"/>
      <c r="Q30" s="78"/>
      <c r="R30" s="78"/>
      <c r="S30" s="78"/>
      <c r="T30" s="78"/>
      <c r="U30" s="78"/>
      <c r="V30" s="78"/>
    </row>
    <row r="31" spans="1:22" ht="15">
      <c r="A31" s="78" t="s">
        <v>2468</v>
      </c>
      <c r="B31" s="78">
        <v>5</v>
      </c>
      <c r="C31" s="78" t="s">
        <v>2476</v>
      </c>
      <c r="D31" s="78">
        <v>1</v>
      </c>
      <c r="E31" s="78"/>
      <c r="F31" s="78"/>
      <c r="G31" s="78"/>
      <c r="H31" s="78"/>
      <c r="I31" s="78"/>
      <c r="J31" s="78"/>
      <c r="K31" s="78" t="s">
        <v>2469</v>
      </c>
      <c r="L31" s="78">
        <v>5</v>
      </c>
      <c r="M31" s="78"/>
      <c r="N31" s="78"/>
      <c r="O31" s="78"/>
      <c r="P31" s="78"/>
      <c r="Q31" s="78"/>
      <c r="R31" s="78"/>
      <c r="S31" s="78"/>
      <c r="T31" s="78"/>
      <c r="U31" s="78"/>
      <c r="V31" s="78"/>
    </row>
    <row r="32" spans="1:22" ht="15">
      <c r="A32" s="78" t="s">
        <v>2469</v>
      </c>
      <c r="B32" s="78">
        <v>5</v>
      </c>
      <c r="C32" s="78" t="s">
        <v>2463</v>
      </c>
      <c r="D32" s="78">
        <v>1</v>
      </c>
      <c r="E32" s="78"/>
      <c r="F32" s="78"/>
      <c r="G32" s="78"/>
      <c r="H32" s="78"/>
      <c r="I32" s="78"/>
      <c r="J32" s="78"/>
      <c r="K32" s="78" t="s">
        <v>2481</v>
      </c>
      <c r="L32" s="78">
        <v>1</v>
      </c>
      <c r="M32" s="78"/>
      <c r="N32" s="78"/>
      <c r="O32" s="78"/>
      <c r="P32" s="78"/>
      <c r="Q32" s="78"/>
      <c r="R32" s="78"/>
      <c r="S32" s="78"/>
      <c r="T32" s="78"/>
      <c r="U32" s="78"/>
      <c r="V32" s="78"/>
    </row>
    <row r="35" spans="1:22" ht="15" customHeight="1">
      <c r="A35" s="13" t="s">
        <v>2497</v>
      </c>
      <c r="B35" s="13" t="s">
        <v>2421</v>
      </c>
      <c r="C35" s="13" t="s">
        <v>2507</v>
      </c>
      <c r="D35" s="13" t="s">
        <v>2424</v>
      </c>
      <c r="E35" s="13" t="s">
        <v>2514</v>
      </c>
      <c r="F35" s="13" t="s">
        <v>2426</v>
      </c>
      <c r="G35" s="13" t="s">
        <v>2519</v>
      </c>
      <c r="H35" s="13" t="s">
        <v>2428</v>
      </c>
      <c r="I35" s="13" t="s">
        <v>2523</v>
      </c>
      <c r="J35" s="13" t="s">
        <v>2430</v>
      </c>
      <c r="K35" s="13" t="s">
        <v>2531</v>
      </c>
      <c r="L35" s="13" t="s">
        <v>2432</v>
      </c>
      <c r="M35" s="13" t="s">
        <v>2541</v>
      </c>
      <c r="N35" s="13" t="s">
        <v>2434</v>
      </c>
      <c r="O35" s="13" t="s">
        <v>2547</v>
      </c>
      <c r="P35" s="13" t="s">
        <v>2436</v>
      </c>
      <c r="Q35" s="13" t="s">
        <v>2553</v>
      </c>
      <c r="R35" s="13" t="s">
        <v>2438</v>
      </c>
      <c r="S35" s="13" t="s">
        <v>2560</v>
      </c>
      <c r="T35" s="13" t="s">
        <v>2440</v>
      </c>
      <c r="U35" s="13" t="s">
        <v>2562</v>
      </c>
      <c r="V35" s="13" t="s">
        <v>2441</v>
      </c>
    </row>
    <row r="36" spans="1:22" ht="15">
      <c r="A36" s="84" t="s">
        <v>2498</v>
      </c>
      <c r="B36" s="84">
        <v>104</v>
      </c>
      <c r="C36" s="84" t="s">
        <v>2503</v>
      </c>
      <c r="D36" s="84">
        <v>69</v>
      </c>
      <c r="E36" s="84" t="s">
        <v>2503</v>
      </c>
      <c r="F36" s="84">
        <v>19</v>
      </c>
      <c r="G36" s="84" t="s">
        <v>2503</v>
      </c>
      <c r="H36" s="84">
        <v>13</v>
      </c>
      <c r="I36" s="84" t="s">
        <v>2503</v>
      </c>
      <c r="J36" s="84">
        <v>18</v>
      </c>
      <c r="K36" s="84" t="s">
        <v>2503</v>
      </c>
      <c r="L36" s="84">
        <v>10</v>
      </c>
      <c r="M36" s="84" t="s">
        <v>2503</v>
      </c>
      <c r="N36" s="84">
        <v>14</v>
      </c>
      <c r="O36" s="84" t="s">
        <v>338</v>
      </c>
      <c r="P36" s="84">
        <v>6</v>
      </c>
      <c r="Q36" s="84" t="s">
        <v>2554</v>
      </c>
      <c r="R36" s="84">
        <v>6</v>
      </c>
      <c r="S36" s="84" t="s">
        <v>2503</v>
      </c>
      <c r="T36" s="84">
        <v>12</v>
      </c>
      <c r="U36" s="84" t="s">
        <v>2503</v>
      </c>
      <c r="V36" s="84">
        <v>5</v>
      </c>
    </row>
    <row r="37" spans="1:22" ht="15">
      <c r="A37" s="84" t="s">
        <v>2499</v>
      </c>
      <c r="B37" s="84">
        <v>10</v>
      </c>
      <c r="C37" s="84" t="s">
        <v>2508</v>
      </c>
      <c r="D37" s="84">
        <v>11</v>
      </c>
      <c r="E37" s="84" t="s">
        <v>313</v>
      </c>
      <c r="F37" s="84">
        <v>6</v>
      </c>
      <c r="G37" s="84" t="s">
        <v>336</v>
      </c>
      <c r="H37" s="84">
        <v>7</v>
      </c>
      <c r="I37" s="84" t="s">
        <v>2506</v>
      </c>
      <c r="J37" s="84">
        <v>16</v>
      </c>
      <c r="K37" s="84" t="s">
        <v>2532</v>
      </c>
      <c r="L37" s="84">
        <v>9</v>
      </c>
      <c r="M37" s="84" t="s">
        <v>338</v>
      </c>
      <c r="N37" s="84">
        <v>10</v>
      </c>
      <c r="O37" s="84" t="s">
        <v>2548</v>
      </c>
      <c r="P37" s="84">
        <v>4</v>
      </c>
      <c r="Q37" s="84" t="s">
        <v>2555</v>
      </c>
      <c r="R37" s="84">
        <v>6</v>
      </c>
      <c r="S37" s="84" t="s">
        <v>2504</v>
      </c>
      <c r="T37" s="84">
        <v>3</v>
      </c>
      <c r="U37" s="84" t="s">
        <v>2563</v>
      </c>
      <c r="V37" s="84">
        <v>2</v>
      </c>
    </row>
    <row r="38" spans="1:22" ht="15">
      <c r="A38" s="84" t="s">
        <v>2500</v>
      </c>
      <c r="B38" s="84">
        <v>0</v>
      </c>
      <c r="C38" s="84" t="s">
        <v>2505</v>
      </c>
      <c r="D38" s="84">
        <v>10</v>
      </c>
      <c r="E38" s="84" t="s">
        <v>338</v>
      </c>
      <c r="F38" s="84">
        <v>5</v>
      </c>
      <c r="G38" s="84" t="s">
        <v>2520</v>
      </c>
      <c r="H38" s="84">
        <v>2</v>
      </c>
      <c r="I38" s="84" t="s">
        <v>2524</v>
      </c>
      <c r="J38" s="84">
        <v>12</v>
      </c>
      <c r="K38" s="84" t="s">
        <v>2533</v>
      </c>
      <c r="L38" s="84">
        <v>9</v>
      </c>
      <c r="M38" s="84" t="s">
        <v>2505</v>
      </c>
      <c r="N38" s="84">
        <v>8</v>
      </c>
      <c r="O38" s="84" t="s">
        <v>2549</v>
      </c>
      <c r="P38" s="84">
        <v>4</v>
      </c>
      <c r="Q38" s="84" t="s">
        <v>2556</v>
      </c>
      <c r="R38" s="84">
        <v>6</v>
      </c>
      <c r="S38" s="84" t="s">
        <v>308</v>
      </c>
      <c r="T38" s="84">
        <v>2</v>
      </c>
      <c r="U38" s="84" t="s">
        <v>2564</v>
      </c>
      <c r="V38" s="84">
        <v>2</v>
      </c>
    </row>
    <row r="39" spans="1:22" ht="15">
      <c r="A39" s="84" t="s">
        <v>2501</v>
      </c>
      <c r="B39" s="84">
        <v>2699</v>
      </c>
      <c r="C39" s="84" t="s">
        <v>2509</v>
      </c>
      <c r="D39" s="84">
        <v>7</v>
      </c>
      <c r="E39" s="84" t="s">
        <v>2515</v>
      </c>
      <c r="F39" s="84">
        <v>5</v>
      </c>
      <c r="G39" s="84" t="s">
        <v>338</v>
      </c>
      <c r="H39" s="84">
        <v>2</v>
      </c>
      <c r="I39" s="84" t="s">
        <v>2525</v>
      </c>
      <c r="J39" s="84">
        <v>9</v>
      </c>
      <c r="K39" s="84" t="s">
        <v>2534</v>
      </c>
      <c r="L39" s="84">
        <v>9</v>
      </c>
      <c r="M39" s="84" t="s">
        <v>2542</v>
      </c>
      <c r="N39" s="84">
        <v>3</v>
      </c>
      <c r="O39" s="84" t="s">
        <v>2550</v>
      </c>
      <c r="P39" s="84">
        <v>4</v>
      </c>
      <c r="Q39" s="84" t="s">
        <v>2557</v>
      </c>
      <c r="R39" s="84">
        <v>6</v>
      </c>
      <c r="S39" s="84" t="s">
        <v>2506</v>
      </c>
      <c r="T39" s="84">
        <v>2</v>
      </c>
      <c r="U39" s="84" t="s">
        <v>2565</v>
      </c>
      <c r="V39" s="84">
        <v>2</v>
      </c>
    </row>
    <row r="40" spans="1:22" ht="15">
      <c r="A40" s="84" t="s">
        <v>2502</v>
      </c>
      <c r="B40" s="84">
        <v>2813</v>
      </c>
      <c r="C40" s="84" t="s">
        <v>2510</v>
      </c>
      <c r="D40" s="84">
        <v>6</v>
      </c>
      <c r="E40" s="84" t="s">
        <v>334</v>
      </c>
      <c r="F40" s="84">
        <v>4</v>
      </c>
      <c r="G40" s="84" t="s">
        <v>286</v>
      </c>
      <c r="H40" s="84">
        <v>2</v>
      </c>
      <c r="I40" s="84" t="s">
        <v>2526</v>
      </c>
      <c r="J40" s="84">
        <v>9</v>
      </c>
      <c r="K40" s="84" t="s">
        <v>2535</v>
      </c>
      <c r="L40" s="84">
        <v>8</v>
      </c>
      <c r="M40" s="84" t="s">
        <v>2504</v>
      </c>
      <c r="N40" s="84">
        <v>3</v>
      </c>
      <c r="O40" s="84" t="s">
        <v>2517</v>
      </c>
      <c r="P40" s="84">
        <v>4</v>
      </c>
      <c r="Q40" s="84" t="s">
        <v>2558</v>
      </c>
      <c r="R40" s="84">
        <v>6</v>
      </c>
      <c r="S40" s="84" t="s">
        <v>2508</v>
      </c>
      <c r="T40" s="84">
        <v>2</v>
      </c>
      <c r="U40" s="84" t="s">
        <v>2566</v>
      </c>
      <c r="V40" s="84">
        <v>2</v>
      </c>
    </row>
    <row r="41" spans="1:22" ht="15">
      <c r="A41" s="84" t="s">
        <v>2503</v>
      </c>
      <c r="B41" s="84">
        <v>183</v>
      </c>
      <c r="C41" s="84" t="s">
        <v>2511</v>
      </c>
      <c r="D41" s="84">
        <v>5</v>
      </c>
      <c r="E41" s="84" t="s">
        <v>2516</v>
      </c>
      <c r="F41" s="84">
        <v>3</v>
      </c>
      <c r="G41" s="84" t="s">
        <v>2511</v>
      </c>
      <c r="H41" s="84">
        <v>2</v>
      </c>
      <c r="I41" s="84" t="s">
        <v>2527</v>
      </c>
      <c r="J41" s="84">
        <v>8</v>
      </c>
      <c r="K41" s="84" t="s">
        <v>2536</v>
      </c>
      <c r="L41" s="84">
        <v>7</v>
      </c>
      <c r="M41" s="84" t="s">
        <v>2508</v>
      </c>
      <c r="N41" s="84">
        <v>3</v>
      </c>
      <c r="O41" s="84" t="s">
        <v>2551</v>
      </c>
      <c r="P41" s="84">
        <v>4</v>
      </c>
      <c r="Q41" s="84" t="s">
        <v>237</v>
      </c>
      <c r="R41" s="84">
        <v>6</v>
      </c>
      <c r="S41" s="84" t="s">
        <v>2561</v>
      </c>
      <c r="T41" s="84">
        <v>2</v>
      </c>
      <c r="U41" s="84" t="s">
        <v>2567</v>
      </c>
      <c r="V41" s="84">
        <v>2</v>
      </c>
    </row>
    <row r="42" spans="1:22" ht="15">
      <c r="A42" s="84" t="s">
        <v>338</v>
      </c>
      <c r="B42" s="84">
        <v>32</v>
      </c>
      <c r="C42" s="84" t="s">
        <v>2512</v>
      </c>
      <c r="D42" s="84">
        <v>5</v>
      </c>
      <c r="E42" s="84" t="s">
        <v>361</v>
      </c>
      <c r="F42" s="84">
        <v>3</v>
      </c>
      <c r="G42" s="84" t="s">
        <v>2521</v>
      </c>
      <c r="H42" s="84">
        <v>2</v>
      </c>
      <c r="I42" s="84" t="s">
        <v>2504</v>
      </c>
      <c r="J42" s="84">
        <v>8</v>
      </c>
      <c r="K42" s="84" t="s">
        <v>2537</v>
      </c>
      <c r="L42" s="84">
        <v>6</v>
      </c>
      <c r="M42" s="84" t="s">
        <v>2543</v>
      </c>
      <c r="N42" s="84">
        <v>3</v>
      </c>
      <c r="O42" s="84" t="s">
        <v>2552</v>
      </c>
      <c r="P42" s="84">
        <v>4</v>
      </c>
      <c r="Q42" s="84" t="s">
        <v>2503</v>
      </c>
      <c r="R42" s="84">
        <v>6</v>
      </c>
      <c r="S42" s="84"/>
      <c r="T42" s="84"/>
      <c r="U42" s="84" t="s">
        <v>2517</v>
      </c>
      <c r="V42" s="84">
        <v>2</v>
      </c>
    </row>
    <row r="43" spans="1:22" ht="15">
      <c r="A43" s="84" t="s">
        <v>2504</v>
      </c>
      <c r="B43" s="84">
        <v>25</v>
      </c>
      <c r="C43" s="84" t="s">
        <v>2513</v>
      </c>
      <c r="D43" s="84">
        <v>5</v>
      </c>
      <c r="E43" s="84" t="s">
        <v>2517</v>
      </c>
      <c r="F43" s="84">
        <v>3</v>
      </c>
      <c r="G43" s="84" t="s">
        <v>2508</v>
      </c>
      <c r="H43" s="84">
        <v>2</v>
      </c>
      <c r="I43" s="84" t="s">
        <v>2528</v>
      </c>
      <c r="J43" s="84">
        <v>7</v>
      </c>
      <c r="K43" s="84" t="s">
        <v>2538</v>
      </c>
      <c r="L43" s="84">
        <v>5</v>
      </c>
      <c r="M43" s="84" t="s">
        <v>2544</v>
      </c>
      <c r="N43" s="84">
        <v>3</v>
      </c>
      <c r="O43" s="84" t="s">
        <v>360</v>
      </c>
      <c r="P43" s="84">
        <v>4</v>
      </c>
      <c r="Q43" s="84" t="s">
        <v>236</v>
      </c>
      <c r="R43" s="84">
        <v>5</v>
      </c>
      <c r="S43" s="84"/>
      <c r="T43" s="84"/>
      <c r="U43" s="84"/>
      <c r="V43" s="84"/>
    </row>
    <row r="44" spans="1:22" ht="15">
      <c r="A44" s="84" t="s">
        <v>2505</v>
      </c>
      <c r="B44" s="84">
        <v>23</v>
      </c>
      <c r="C44" s="84" t="s">
        <v>2504</v>
      </c>
      <c r="D44" s="84">
        <v>5</v>
      </c>
      <c r="E44" s="84" t="s">
        <v>358</v>
      </c>
      <c r="F44" s="84">
        <v>3</v>
      </c>
      <c r="G44" s="84" t="s">
        <v>2509</v>
      </c>
      <c r="H44" s="84">
        <v>2</v>
      </c>
      <c r="I44" s="84" t="s">
        <v>2529</v>
      </c>
      <c r="J44" s="84">
        <v>7</v>
      </c>
      <c r="K44" s="84" t="s">
        <v>2539</v>
      </c>
      <c r="L44" s="84">
        <v>5</v>
      </c>
      <c r="M44" s="84" t="s">
        <v>2545</v>
      </c>
      <c r="N44" s="84">
        <v>2</v>
      </c>
      <c r="O44" s="84" t="s">
        <v>359</v>
      </c>
      <c r="P44" s="84">
        <v>4</v>
      </c>
      <c r="Q44" s="84" t="s">
        <v>2559</v>
      </c>
      <c r="R44" s="84">
        <v>5</v>
      </c>
      <c r="S44" s="84"/>
      <c r="T44" s="84"/>
      <c r="U44" s="84"/>
      <c r="V44" s="84"/>
    </row>
    <row r="45" spans="1:22" ht="15">
      <c r="A45" s="84" t="s">
        <v>2506</v>
      </c>
      <c r="B45" s="84">
        <v>22</v>
      </c>
      <c r="C45" s="84" t="s">
        <v>338</v>
      </c>
      <c r="D45" s="84">
        <v>5</v>
      </c>
      <c r="E45" s="84" t="s">
        <v>2518</v>
      </c>
      <c r="F45" s="84">
        <v>3</v>
      </c>
      <c r="G45" s="84" t="s">
        <v>2522</v>
      </c>
      <c r="H45" s="84">
        <v>2</v>
      </c>
      <c r="I45" s="84" t="s">
        <v>2530</v>
      </c>
      <c r="J45" s="84">
        <v>7</v>
      </c>
      <c r="K45" s="84" t="s">
        <v>2540</v>
      </c>
      <c r="L45" s="84">
        <v>5</v>
      </c>
      <c r="M45" s="84" t="s">
        <v>2546</v>
      </c>
      <c r="N45" s="84">
        <v>2</v>
      </c>
      <c r="O45" s="84" t="s">
        <v>358</v>
      </c>
      <c r="P45" s="84">
        <v>4</v>
      </c>
      <c r="Q45" s="84"/>
      <c r="R45" s="84"/>
      <c r="S45" s="84"/>
      <c r="T45" s="84"/>
      <c r="U45" s="84"/>
      <c r="V45" s="84"/>
    </row>
    <row r="48" spans="1:22" ht="15" customHeight="1">
      <c r="A48" s="13" t="s">
        <v>2583</v>
      </c>
      <c r="B48" s="13" t="s">
        <v>2421</v>
      </c>
      <c r="C48" s="13" t="s">
        <v>2594</v>
      </c>
      <c r="D48" s="13" t="s">
        <v>2424</v>
      </c>
      <c r="E48" s="13" t="s">
        <v>2604</v>
      </c>
      <c r="F48" s="13" t="s">
        <v>2426</v>
      </c>
      <c r="G48" s="13" t="s">
        <v>2615</v>
      </c>
      <c r="H48" s="13" t="s">
        <v>2428</v>
      </c>
      <c r="I48" s="13" t="s">
        <v>2621</v>
      </c>
      <c r="J48" s="13" t="s">
        <v>2430</v>
      </c>
      <c r="K48" s="13" t="s">
        <v>2623</v>
      </c>
      <c r="L48" s="13" t="s">
        <v>2432</v>
      </c>
      <c r="M48" s="13" t="s">
        <v>2634</v>
      </c>
      <c r="N48" s="13" t="s">
        <v>2434</v>
      </c>
      <c r="O48" s="13" t="s">
        <v>2639</v>
      </c>
      <c r="P48" s="13" t="s">
        <v>2436</v>
      </c>
      <c r="Q48" s="13" t="s">
        <v>2650</v>
      </c>
      <c r="R48" s="13" t="s">
        <v>2438</v>
      </c>
      <c r="S48" s="78" t="s">
        <v>2659</v>
      </c>
      <c r="T48" s="78" t="s">
        <v>2440</v>
      </c>
      <c r="U48" s="13" t="s">
        <v>2660</v>
      </c>
      <c r="V48" s="13" t="s">
        <v>2441</v>
      </c>
    </row>
    <row r="49" spans="1:22" ht="15">
      <c r="A49" s="84" t="s">
        <v>2584</v>
      </c>
      <c r="B49" s="84">
        <v>13</v>
      </c>
      <c r="C49" s="84" t="s">
        <v>2585</v>
      </c>
      <c r="D49" s="84">
        <v>7</v>
      </c>
      <c r="E49" s="84" t="s">
        <v>2605</v>
      </c>
      <c r="F49" s="84">
        <v>3</v>
      </c>
      <c r="G49" s="84" t="s">
        <v>2616</v>
      </c>
      <c r="H49" s="84">
        <v>3</v>
      </c>
      <c r="I49" s="84" t="s">
        <v>2584</v>
      </c>
      <c r="J49" s="84">
        <v>8</v>
      </c>
      <c r="K49" s="84" t="s">
        <v>2624</v>
      </c>
      <c r="L49" s="84">
        <v>9</v>
      </c>
      <c r="M49" s="84" t="s">
        <v>2618</v>
      </c>
      <c r="N49" s="84">
        <v>6</v>
      </c>
      <c r="O49" s="84" t="s">
        <v>2640</v>
      </c>
      <c r="P49" s="84">
        <v>4</v>
      </c>
      <c r="Q49" s="84" t="s">
        <v>2651</v>
      </c>
      <c r="R49" s="84">
        <v>6</v>
      </c>
      <c r="S49" s="84"/>
      <c r="T49" s="84"/>
      <c r="U49" s="84" t="s">
        <v>2661</v>
      </c>
      <c r="V49" s="84">
        <v>2</v>
      </c>
    </row>
    <row r="50" spans="1:22" ht="15">
      <c r="A50" s="84" t="s">
        <v>2585</v>
      </c>
      <c r="B50" s="84">
        <v>13</v>
      </c>
      <c r="C50" s="84" t="s">
        <v>2595</v>
      </c>
      <c r="D50" s="84">
        <v>4</v>
      </c>
      <c r="E50" s="84" t="s">
        <v>2606</v>
      </c>
      <c r="F50" s="84">
        <v>3</v>
      </c>
      <c r="G50" s="84" t="s">
        <v>2617</v>
      </c>
      <c r="H50" s="84">
        <v>2</v>
      </c>
      <c r="I50" s="84" t="s">
        <v>2586</v>
      </c>
      <c r="J50" s="84">
        <v>7</v>
      </c>
      <c r="K50" s="84" t="s">
        <v>2625</v>
      </c>
      <c r="L50" s="84">
        <v>9</v>
      </c>
      <c r="M50" s="84" t="s">
        <v>2595</v>
      </c>
      <c r="N50" s="84">
        <v>2</v>
      </c>
      <c r="O50" s="84" t="s">
        <v>2641</v>
      </c>
      <c r="P50" s="84">
        <v>4</v>
      </c>
      <c r="Q50" s="84" t="s">
        <v>2652</v>
      </c>
      <c r="R50" s="84">
        <v>6</v>
      </c>
      <c r="S50" s="84"/>
      <c r="T50" s="84"/>
      <c r="U50" s="84"/>
      <c r="V50" s="84"/>
    </row>
    <row r="51" spans="1:22" ht="15">
      <c r="A51" s="84" t="s">
        <v>2586</v>
      </c>
      <c r="B51" s="84">
        <v>9</v>
      </c>
      <c r="C51" s="84" t="s">
        <v>2596</v>
      </c>
      <c r="D51" s="84">
        <v>3</v>
      </c>
      <c r="E51" s="84" t="s">
        <v>2607</v>
      </c>
      <c r="F51" s="84">
        <v>3</v>
      </c>
      <c r="G51" s="84" t="s">
        <v>2618</v>
      </c>
      <c r="H51" s="84">
        <v>2</v>
      </c>
      <c r="I51" s="84" t="s">
        <v>2587</v>
      </c>
      <c r="J51" s="84">
        <v>7</v>
      </c>
      <c r="K51" s="84" t="s">
        <v>2626</v>
      </c>
      <c r="L51" s="84">
        <v>9</v>
      </c>
      <c r="M51" s="84" t="s">
        <v>2617</v>
      </c>
      <c r="N51" s="84">
        <v>2</v>
      </c>
      <c r="O51" s="84" t="s">
        <v>2642</v>
      </c>
      <c r="P51" s="84">
        <v>4</v>
      </c>
      <c r="Q51" s="84" t="s">
        <v>2653</v>
      </c>
      <c r="R51" s="84">
        <v>6</v>
      </c>
      <c r="S51" s="84"/>
      <c r="T51" s="84"/>
      <c r="U51" s="84"/>
      <c r="V51" s="84"/>
    </row>
    <row r="52" spans="1:22" ht="15">
      <c r="A52" s="84" t="s">
        <v>2587</v>
      </c>
      <c r="B52" s="84">
        <v>9</v>
      </c>
      <c r="C52" s="84" t="s">
        <v>2597</v>
      </c>
      <c r="D52" s="84">
        <v>3</v>
      </c>
      <c r="E52" s="84" t="s">
        <v>2608</v>
      </c>
      <c r="F52" s="84">
        <v>2</v>
      </c>
      <c r="G52" s="84" t="s">
        <v>2619</v>
      </c>
      <c r="H52" s="84">
        <v>2</v>
      </c>
      <c r="I52" s="84" t="s">
        <v>2588</v>
      </c>
      <c r="J52" s="84">
        <v>7</v>
      </c>
      <c r="K52" s="84" t="s">
        <v>2627</v>
      </c>
      <c r="L52" s="84">
        <v>8</v>
      </c>
      <c r="M52" s="84" t="s">
        <v>2635</v>
      </c>
      <c r="N52" s="84">
        <v>2</v>
      </c>
      <c r="O52" s="84" t="s">
        <v>2643</v>
      </c>
      <c r="P52" s="84">
        <v>4</v>
      </c>
      <c r="Q52" s="84" t="s">
        <v>2654</v>
      </c>
      <c r="R52" s="84">
        <v>6</v>
      </c>
      <c r="S52" s="84"/>
      <c r="T52" s="84"/>
      <c r="U52" s="84"/>
      <c r="V52" s="84"/>
    </row>
    <row r="53" spans="1:22" ht="15">
      <c r="A53" s="84" t="s">
        <v>2588</v>
      </c>
      <c r="B53" s="84">
        <v>9</v>
      </c>
      <c r="C53" s="84" t="s">
        <v>2598</v>
      </c>
      <c r="D53" s="84">
        <v>3</v>
      </c>
      <c r="E53" s="84" t="s">
        <v>2609</v>
      </c>
      <c r="F53" s="84">
        <v>2</v>
      </c>
      <c r="G53" s="84" t="s">
        <v>2620</v>
      </c>
      <c r="H53" s="84">
        <v>2</v>
      </c>
      <c r="I53" s="84" t="s">
        <v>2589</v>
      </c>
      <c r="J53" s="84">
        <v>7</v>
      </c>
      <c r="K53" s="84" t="s">
        <v>2628</v>
      </c>
      <c r="L53" s="84">
        <v>5</v>
      </c>
      <c r="M53" s="84" t="s">
        <v>2636</v>
      </c>
      <c r="N53" s="84">
        <v>2</v>
      </c>
      <c r="O53" s="84" t="s">
        <v>2644</v>
      </c>
      <c r="P53" s="84">
        <v>4</v>
      </c>
      <c r="Q53" s="84" t="s">
        <v>2655</v>
      </c>
      <c r="R53" s="84">
        <v>6</v>
      </c>
      <c r="S53" s="84"/>
      <c r="T53" s="84"/>
      <c r="U53" s="84"/>
      <c r="V53" s="84"/>
    </row>
    <row r="54" spans="1:22" ht="15">
      <c r="A54" s="84" t="s">
        <v>2589</v>
      </c>
      <c r="B54" s="84">
        <v>9</v>
      </c>
      <c r="C54" s="84" t="s">
        <v>2599</v>
      </c>
      <c r="D54" s="84">
        <v>2</v>
      </c>
      <c r="E54" s="84" t="s">
        <v>2610</v>
      </c>
      <c r="F54" s="84">
        <v>2</v>
      </c>
      <c r="G54" s="84" t="s">
        <v>2585</v>
      </c>
      <c r="H54" s="84">
        <v>2</v>
      </c>
      <c r="I54" s="84" t="s">
        <v>2590</v>
      </c>
      <c r="J54" s="84">
        <v>7</v>
      </c>
      <c r="K54" s="84" t="s">
        <v>2629</v>
      </c>
      <c r="L54" s="84">
        <v>5</v>
      </c>
      <c r="M54" s="84" t="s">
        <v>2637</v>
      </c>
      <c r="N54" s="84">
        <v>2</v>
      </c>
      <c r="O54" s="84" t="s">
        <v>2645</v>
      </c>
      <c r="P54" s="84">
        <v>4</v>
      </c>
      <c r="Q54" s="84" t="s">
        <v>2656</v>
      </c>
      <c r="R54" s="84">
        <v>6</v>
      </c>
      <c r="S54" s="84"/>
      <c r="T54" s="84"/>
      <c r="U54" s="84"/>
      <c r="V54" s="84"/>
    </row>
    <row r="55" spans="1:22" ht="15">
      <c r="A55" s="84" t="s">
        <v>2590</v>
      </c>
      <c r="B55" s="84">
        <v>9</v>
      </c>
      <c r="C55" s="84" t="s">
        <v>2600</v>
      </c>
      <c r="D55" s="84">
        <v>2</v>
      </c>
      <c r="E55" s="84" t="s">
        <v>2611</v>
      </c>
      <c r="F55" s="84">
        <v>2</v>
      </c>
      <c r="G55" s="84"/>
      <c r="H55" s="84"/>
      <c r="I55" s="84" t="s">
        <v>2591</v>
      </c>
      <c r="J55" s="84">
        <v>7</v>
      </c>
      <c r="K55" s="84" t="s">
        <v>2630</v>
      </c>
      <c r="L55" s="84">
        <v>5</v>
      </c>
      <c r="M55" s="84" t="s">
        <v>2638</v>
      </c>
      <c r="N55" s="84">
        <v>2</v>
      </c>
      <c r="O55" s="84" t="s">
        <v>2646</v>
      </c>
      <c r="P55" s="84">
        <v>4</v>
      </c>
      <c r="Q55" s="84" t="s">
        <v>2657</v>
      </c>
      <c r="R55" s="84">
        <v>5</v>
      </c>
      <c r="S55" s="84"/>
      <c r="T55" s="84"/>
      <c r="U55" s="84"/>
      <c r="V55" s="84"/>
    </row>
    <row r="56" spans="1:22" ht="15">
      <c r="A56" s="84" t="s">
        <v>2591</v>
      </c>
      <c r="B56" s="84">
        <v>9</v>
      </c>
      <c r="C56" s="84" t="s">
        <v>2601</v>
      </c>
      <c r="D56" s="84">
        <v>2</v>
      </c>
      <c r="E56" s="84" t="s">
        <v>2612</v>
      </c>
      <c r="F56" s="84">
        <v>2</v>
      </c>
      <c r="G56" s="84"/>
      <c r="H56" s="84"/>
      <c r="I56" s="84" t="s">
        <v>2592</v>
      </c>
      <c r="J56" s="84">
        <v>7</v>
      </c>
      <c r="K56" s="84" t="s">
        <v>2631</v>
      </c>
      <c r="L56" s="84">
        <v>4</v>
      </c>
      <c r="M56" s="84"/>
      <c r="N56" s="84"/>
      <c r="O56" s="84" t="s">
        <v>2647</v>
      </c>
      <c r="P56" s="84">
        <v>4</v>
      </c>
      <c r="Q56" s="84" t="s">
        <v>2658</v>
      </c>
      <c r="R56" s="84">
        <v>5</v>
      </c>
      <c r="S56" s="84"/>
      <c r="T56" s="84"/>
      <c r="U56" s="84"/>
      <c r="V56" s="84"/>
    </row>
    <row r="57" spans="1:22" ht="15">
      <c r="A57" s="84" t="s">
        <v>2592</v>
      </c>
      <c r="B57" s="84">
        <v>9</v>
      </c>
      <c r="C57" s="84" t="s">
        <v>2602</v>
      </c>
      <c r="D57" s="84">
        <v>2</v>
      </c>
      <c r="E57" s="84" t="s">
        <v>2613</v>
      </c>
      <c r="F57" s="84">
        <v>2</v>
      </c>
      <c r="G57" s="84"/>
      <c r="H57" s="84"/>
      <c r="I57" s="84" t="s">
        <v>2593</v>
      </c>
      <c r="J57" s="84">
        <v>7</v>
      </c>
      <c r="K57" s="84" t="s">
        <v>2632</v>
      </c>
      <c r="L57" s="84">
        <v>3</v>
      </c>
      <c r="M57" s="84"/>
      <c r="N57" s="84"/>
      <c r="O57" s="84" t="s">
        <v>2648</v>
      </c>
      <c r="P57" s="84">
        <v>4</v>
      </c>
      <c r="Q57" s="84"/>
      <c r="R57" s="84"/>
      <c r="S57" s="84"/>
      <c r="T57" s="84"/>
      <c r="U57" s="84"/>
      <c r="V57" s="84"/>
    </row>
    <row r="58" spans="1:22" ht="15">
      <c r="A58" s="84" t="s">
        <v>2593</v>
      </c>
      <c r="B58" s="84">
        <v>9</v>
      </c>
      <c r="C58" s="84" t="s">
        <v>2603</v>
      </c>
      <c r="D58" s="84">
        <v>2</v>
      </c>
      <c r="E58" s="84" t="s">
        <v>2614</v>
      </c>
      <c r="F58" s="84">
        <v>2</v>
      </c>
      <c r="G58" s="84"/>
      <c r="H58" s="84"/>
      <c r="I58" s="84" t="s">
        <v>2622</v>
      </c>
      <c r="J58" s="84">
        <v>7</v>
      </c>
      <c r="K58" s="84" t="s">
        <v>2633</v>
      </c>
      <c r="L58" s="84">
        <v>3</v>
      </c>
      <c r="M58" s="84"/>
      <c r="N58" s="84"/>
      <c r="O58" s="84" t="s">
        <v>2649</v>
      </c>
      <c r="P58" s="84">
        <v>4</v>
      </c>
      <c r="Q58" s="84"/>
      <c r="R58" s="84"/>
      <c r="S58" s="84"/>
      <c r="T58" s="84"/>
      <c r="U58" s="84"/>
      <c r="V58" s="84"/>
    </row>
    <row r="61" spans="1:22" ht="15" customHeight="1">
      <c r="A61" s="13" t="s">
        <v>2674</v>
      </c>
      <c r="B61" s="13" t="s">
        <v>2421</v>
      </c>
      <c r="C61" s="13" t="s">
        <v>2676</v>
      </c>
      <c r="D61" s="13" t="s">
        <v>2424</v>
      </c>
      <c r="E61" s="13" t="s">
        <v>2678</v>
      </c>
      <c r="F61" s="13" t="s">
        <v>2426</v>
      </c>
      <c r="G61" s="13" t="s">
        <v>2681</v>
      </c>
      <c r="H61" s="13" t="s">
        <v>2428</v>
      </c>
      <c r="I61" s="78" t="s">
        <v>2684</v>
      </c>
      <c r="J61" s="78" t="s">
        <v>2430</v>
      </c>
      <c r="K61" s="13" t="s">
        <v>2686</v>
      </c>
      <c r="L61" s="13" t="s">
        <v>2432</v>
      </c>
      <c r="M61" s="78" t="s">
        <v>2688</v>
      </c>
      <c r="N61" s="78" t="s">
        <v>2434</v>
      </c>
      <c r="O61" s="78" t="s">
        <v>2690</v>
      </c>
      <c r="P61" s="78" t="s">
        <v>2436</v>
      </c>
      <c r="Q61" s="78" t="s">
        <v>2692</v>
      </c>
      <c r="R61" s="78" t="s">
        <v>2438</v>
      </c>
      <c r="S61" s="13" t="s">
        <v>2694</v>
      </c>
      <c r="T61" s="13" t="s">
        <v>2440</v>
      </c>
      <c r="U61" s="13" t="s">
        <v>2696</v>
      </c>
      <c r="V61" s="13" t="s">
        <v>2441</v>
      </c>
    </row>
    <row r="62" spans="1:22" ht="15">
      <c r="A62" s="78" t="s">
        <v>348</v>
      </c>
      <c r="B62" s="78">
        <v>2</v>
      </c>
      <c r="C62" s="78" t="s">
        <v>2677</v>
      </c>
      <c r="D62" s="78">
        <v>1</v>
      </c>
      <c r="E62" s="78" t="s">
        <v>265</v>
      </c>
      <c r="F62" s="78">
        <v>1</v>
      </c>
      <c r="G62" s="78" t="s">
        <v>332</v>
      </c>
      <c r="H62" s="78">
        <v>1</v>
      </c>
      <c r="I62" s="78"/>
      <c r="J62" s="78"/>
      <c r="K62" s="78" t="s">
        <v>348</v>
      </c>
      <c r="L62" s="78">
        <v>2</v>
      </c>
      <c r="M62" s="78"/>
      <c r="N62" s="78"/>
      <c r="O62" s="78"/>
      <c r="P62" s="78"/>
      <c r="Q62" s="78"/>
      <c r="R62" s="78"/>
      <c r="S62" s="78" t="s">
        <v>308</v>
      </c>
      <c r="T62" s="78">
        <v>1</v>
      </c>
      <c r="U62" s="78" t="s">
        <v>300</v>
      </c>
      <c r="V62" s="78">
        <v>1</v>
      </c>
    </row>
    <row r="63" spans="1:22" ht="15">
      <c r="A63" s="78" t="s">
        <v>346</v>
      </c>
      <c r="B63" s="78">
        <v>2</v>
      </c>
      <c r="C63" s="78"/>
      <c r="D63" s="78"/>
      <c r="E63" s="78"/>
      <c r="F63" s="78"/>
      <c r="G63" s="78"/>
      <c r="H63" s="78"/>
      <c r="I63" s="78"/>
      <c r="J63" s="78"/>
      <c r="K63" s="78" t="s">
        <v>333</v>
      </c>
      <c r="L63" s="78">
        <v>2</v>
      </c>
      <c r="M63" s="78"/>
      <c r="N63" s="78"/>
      <c r="O63" s="78"/>
      <c r="P63" s="78"/>
      <c r="Q63" s="78"/>
      <c r="R63" s="78"/>
      <c r="S63" s="78" t="s">
        <v>320</v>
      </c>
      <c r="T63" s="78">
        <v>1</v>
      </c>
      <c r="U63" s="78"/>
      <c r="V63" s="78"/>
    </row>
    <row r="64" spans="1:22" ht="15">
      <c r="A64" s="78" t="s">
        <v>333</v>
      </c>
      <c r="B64" s="78">
        <v>2</v>
      </c>
      <c r="C64" s="78"/>
      <c r="D64" s="78"/>
      <c r="E64" s="78"/>
      <c r="F64" s="78"/>
      <c r="G64" s="78"/>
      <c r="H64" s="78"/>
      <c r="I64" s="78"/>
      <c r="J64" s="78"/>
      <c r="K64" s="78" t="s">
        <v>346</v>
      </c>
      <c r="L64" s="78">
        <v>2</v>
      </c>
      <c r="M64" s="78"/>
      <c r="N64" s="78"/>
      <c r="O64" s="78"/>
      <c r="P64" s="78"/>
      <c r="Q64" s="78"/>
      <c r="R64" s="78"/>
      <c r="S64" s="78" t="s">
        <v>323</v>
      </c>
      <c r="T64" s="78">
        <v>1</v>
      </c>
      <c r="U64" s="78"/>
      <c r="V64" s="78"/>
    </row>
    <row r="65" spans="1:22" ht="15">
      <c r="A65" s="78" t="s">
        <v>308</v>
      </c>
      <c r="B65" s="78">
        <v>1</v>
      </c>
      <c r="C65" s="78"/>
      <c r="D65" s="78"/>
      <c r="E65" s="78"/>
      <c r="F65" s="78"/>
      <c r="G65" s="78"/>
      <c r="H65" s="78"/>
      <c r="I65" s="78"/>
      <c r="J65" s="78"/>
      <c r="K65" s="78" t="s">
        <v>339</v>
      </c>
      <c r="L65" s="78">
        <v>1</v>
      </c>
      <c r="M65" s="78"/>
      <c r="N65" s="78"/>
      <c r="O65" s="78"/>
      <c r="P65" s="78"/>
      <c r="Q65" s="78"/>
      <c r="R65" s="78"/>
      <c r="S65" s="78"/>
      <c r="T65" s="78"/>
      <c r="U65" s="78"/>
      <c r="V65" s="78"/>
    </row>
    <row r="66" spans="1:22" ht="15">
      <c r="A66" s="78" t="s">
        <v>323</v>
      </c>
      <c r="B66" s="78">
        <v>1</v>
      </c>
      <c r="C66" s="78"/>
      <c r="D66" s="78"/>
      <c r="E66" s="78"/>
      <c r="F66" s="78"/>
      <c r="G66" s="78"/>
      <c r="H66" s="78"/>
      <c r="I66" s="78"/>
      <c r="J66" s="78"/>
      <c r="K66" s="78" t="s">
        <v>341</v>
      </c>
      <c r="L66" s="78">
        <v>1</v>
      </c>
      <c r="M66" s="78"/>
      <c r="N66" s="78"/>
      <c r="O66" s="78"/>
      <c r="P66" s="78"/>
      <c r="Q66" s="78"/>
      <c r="R66" s="78"/>
      <c r="S66" s="78"/>
      <c r="T66" s="78"/>
      <c r="U66" s="78"/>
      <c r="V66" s="78"/>
    </row>
    <row r="67" spans="1:22" ht="15">
      <c r="A67" s="78" t="s">
        <v>320</v>
      </c>
      <c r="B67" s="78">
        <v>1</v>
      </c>
      <c r="C67" s="78"/>
      <c r="D67" s="78"/>
      <c r="E67" s="78"/>
      <c r="F67" s="78"/>
      <c r="G67" s="78"/>
      <c r="H67" s="78"/>
      <c r="I67" s="78"/>
      <c r="J67" s="78"/>
      <c r="K67" s="78" t="s">
        <v>340</v>
      </c>
      <c r="L67" s="78">
        <v>1</v>
      </c>
      <c r="M67" s="78"/>
      <c r="N67" s="78"/>
      <c r="O67" s="78"/>
      <c r="P67" s="78"/>
      <c r="Q67" s="78"/>
      <c r="R67" s="78"/>
      <c r="S67" s="78"/>
      <c r="T67" s="78"/>
      <c r="U67" s="78"/>
      <c r="V67" s="78"/>
    </row>
    <row r="68" spans="1:22" ht="15">
      <c r="A68" s="78" t="s">
        <v>350</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265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2675</v>
      </c>
      <c r="B74" s="13" t="s">
        <v>2421</v>
      </c>
      <c r="C74" s="78" t="s">
        <v>2679</v>
      </c>
      <c r="D74" s="78" t="s">
        <v>2424</v>
      </c>
      <c r="E74" s="13" t="s">
        <v>2680</v>
      </c>
      <c r="F74" s="13" t="s">
        <v>2426</v>
      </c>
      <c r="G74" s="13" t="s">
        <v>2683</v>
      </c>
      <c r="H74" s="13" t="s">
        <v>2428</v>
      </c>
      <c r="I74" s="13" t="s">
        <v>2685</v>
      </c>
      <c r="J74" s="13" t="s">
        <v>2430</v>
      </c>
      <c r="K74" s="13" t="s">
        <v>2687</v>
      </c>
      <c r="L74" s="13" t="s">
        <v>2432</v>
      </c>
      <c r="M74" s="13" t="s">
        <v>2689</v>
      </c>
      <c r="N74" s="13" t="s">
        <v>2434</v>
      </c>
      <c r="O74" s="13" t="s">
        <v>2691</v>
      </c>
      <c r="P74" s="13" t="s">
        <v>2436</v>
      </c>
      <c r="Q74" s="13" t="s">
        <v>2693</v>
      </c>
      <c r="R74" s="13" t="s">
        <v>2438</v>
      </c>
      <c r="S74" s="13" t="s">
        <v>2695</v>
      </c>
      <c r="T74" s="13" t="s">
        <v>2440</v>
      </c>
      <c r="U74" s="13" t="s">
        <v>2697</v>
      </c>
      <c r="V74" s="13" t="s">
        <v>2441</v>
      </c>
    </row>
    <row r="75" spans="1:22" ht="15">
      <c r="A75" s="78" t="s">
        <v>338</v>
      </c>
      <c r="B75" s="78">
        <v>15</v>
      </c>
      <c r="C75" s="78"/>
      <c r="D75" s="78"/>
      <c r="E75" s="78" t="s">
        <v>313</v>
      </c>
      <c r="F75" s="78">
        <v>6</v>
      </c>
      <c r="G75" s="78" t="s">
        <v>336</v>
      </c>
      <c r="H75" s="78">
        <v>7</v>
      </c>
      <c r="I75" s="78" t="s">
        <v>308</v>
      </c>
      <c r="J75" s="78">
        <v>7</v>
      </c>
      <c r="K75" s="78" t="s">
        <v>345</v>
      </c>
      <c r="L75" s="78">
        <v>2</v>
      </c>
      <c r="M75" s="78" t="s">
        <v>338</v>
      </c>
      <c r="N75" s="78">
        <v>9</v>
      </c>
      <c r="O75" s="78" t="s">
        <v>338</v>
      </c>
      <c r="P75" s="78">
        <v>5</v>
      </c>
      <c r="Q75" s="78" t="s">
        <v>237</v>
      </c>
      <c r="R75" s="78">
        <v>6</v>
      </c>
      <c r="S75" s="78" t="s">
        <v>324</v>
      </c>
      <c r="T75" s="78">
        <v>1</v>
      </c>
      <c r="U75" s="78" t="s">
        <v>301</v>
      </c>
      <c r="V75" s="78">
        <v>1</v>
      </c>
    </row>
    <row r="76" spans="1:22" ht="15">
      <c r="A76" s="78" t="s">
        <v>308</v>
      </c>
      <c r="B76" s="78">
        <v>10</v>
      </c>
      <c r="C76" s="78"/>
      <c r="D76" s="78"/>
      <c r="E76" s="78" t="s">
        <v>334</v>
      </c>
      <c r="F76" s="78">
        <v>4</v>
      </c>
      <c r="G76" s="78" t="s">
        <v>286</v>
      </c>
      <c r="H76" s="78">
        <v>2</v>
      </c>
      <c r="I76" s="78" t="s">
        <v>368</v>
      </c>
      <c r="J76" s="78">
        <v>2</v>
      </c>
      <c r="K76" s="78" t="s">
        <v>347</v>
      </c>
      <c r="L76" s="78">
        <v>1</v>
      </c>
      <c r="M76" s="78" t="s">
        <v>313</v>
      </c>
      <c r="N76" s="78">
        <v>1</v>
      </c>
      <c r="O76" s="78" t="s">
        <v>360</v>
      </c>
      <c r="P76" s="78">
        <v>4</v>
      </c>
      <c r="Q76" s="78" t="s">
        <v>236</v>
      </c>
      <c r="R76" s="78">
        <v>5</v>
      </c>
      <c r="S76" s="78" t="s">
        <v>308</v>
      </c>
      <c r="T76" s="78">
        <v>1</v>
      </c>
      <c r="U76" s="78" t="s">
        <v>354</v>
      </c>
      <c r="V76" s="78">
        <v>1</v>
      </c>
    </row>
    <row r="77" spans="1:22" ht="15">
      <c r="A77" s="78" t="s">
        <v>336</v>
      </c>
      <c r="B77" s="78">
        <v>8</v>
      </c>
      <c r="C77" s="78"/>
      <c r="D77" s="78"/>
      <c r="E77" s="78" t="s">
        <v>361</v>
      </c>
      <c r="F77" s="78">
        <v>3</v>
      </c>
      <c r="G77" s="78" t="s">
        <v>287</v>
      </c>
      <c r="H77" s="78">
        <v>1</v>
      </c>
      <c r="I77" s="78" t="s">
        <v>367</v>
      </c>
      <c r="J77" s="78">
        <v>2</v>
      </c>
      <c r="K77" s="78" t="s">
        <v>344</v>
      </c>
      <c r="L77" s="78">
        <v>1</v>
      </c>
      <c r="M77" s="78" t="s">
        <v>352</v>
      </c>
      <c r="N77" s="78">
        <v>1</v>
      </c>
      <c r="O77" s="78" t="s">
        <v>359</v>
      </c>
      <c r="P77" s="78">
        <v>4</v>
      </c>
      <c r="Q77" s="78"/>
      <c r="R77" s="78"/>
      <c r="S77" s="78" t="s">
        <v>322</v>
      </c>
      <c r="T77" s="78">
        <v>1</v>
      </c>
      <c r="U77" s="78"/>
      <c r="V77" s="78"/>
    </row>
    <row r="78" spans="1:22" ht="15">
      <c r="A78" s="78" t="s">
        <v>313</v>
      </c>
      <c r="B78" s="78">
        <v>7</v>
      </c>
      <c r="C78" s="78"/>
      <c r="D78" s="78"/>
      <c r="E78" s="78" t="s">
        <v>311</v>
      </c>
      <c r="F78" s="78">
        <v>2</v>
      </c>
      <c r="G78" s="78" t="s">
        <v>353</v>
      </c>
      <c r="H78" s="78">
        <v>1</v>
      </c>
      <c r="I78" s="78" t="s">
        <v>366</v>
      </c>
      <c r="J78" s="78">
        <v>2</v>
      </c>
      <c r="K78" s="78" t="s">
        <v>343</v>
      </c>
      <c r="L78" s="78">
        <v>1</v>
      </c>
      <c r="M78" s="78" t="s">
        <v>337</v>
      </c>
      <c r="N78" s="78">
        <v>1</v>
      </c>
      <c r="O78" s="78" t="s">
        <v>358</v>
      </c>
      <c r="P78" s="78">
        <v>4</v>
      </c>
      <c r="Q78" s="78"/>
      <c r="R78" s="78"/>
      <c r="S78" s="78"/>
      <c r="T78" s="78"/>
      <c r="U78" s="78"/>
      <c r="V78" s="78"/>
    </row>
    <row r="79" spans="1:22" ht="15">
      <c r="A79" s="78" t="s">
        <v>237</v>
      </c>
      <c r="B79" s="78">
        <v>6</v>
      </c>
      <c r="C79" s="78"/>
      <c r="D79" s="78"/>
      <c r="E79" s="78" t="s">
        <v>312</v>
      </c>
      <c r="F79" s="78">
        <v>2</v>
      </c>
      <c r="G79" s="78" t="s">
        <v>349</v>
      </c>
      <c r="H79" s="78">
        <v>1</v>
      </c>
      <c r="I79" s="78" t="s">
        <v>356</v>
      </c>
      <c r="J79" s="78">
        <v>1</v>
      </c>
      <c r="K79" s="78" t="s">
        <v>342</v>
      </c>
      <c r="L79" s="78">
        <v>1</v>
      </c>
      <c r="M79" s="78"/>
      <c r="N79" s="78"/>
      <c r="O79" s="78" t="s">
        <v>357</v>
      </c>
      <c r="P79" s="78">
        <v>4</v>
      </c>
      <c r="Q79" s="78"/>
      <c r="R79" s="78"/>
      <c r="S79" s="78"/>
      <c r="T79" s="78"/>
      <c r="U79" s="78"/>
      <c r="V79" s="78"/>
    </row>
    <row r="80" spans="1:22" ht="15">
      <c r="A80" s="78" t="s">
        <v>360</v>
      </c>
      <c r="B80" s="78">
        <v>5</v>
      </c>
      <c r="C80" s="78"/>
      <c r="D80" s="78"/>
      <c r="E80" s="78" t="s">
        <v>308</v>
      </c>
      <c r="F80" s="78">
        <v>1</v>
      </c>
      <c r="G80" s="78" t="s">
        <v>335</v>
      </c>
      <c r="H80" s="78">
        <v>1</v>
      </c>
      <c r="I80" s="78" t="s">
        <v>355</v>
      </c>
      <c r="J80" s="78">
        <v>1</v>
      </c>
      <c r="K80" s="78"/>
      <c r="L80" s="78"/>
      <c r="M80" s="78"/>
      <c r="N80" s="78"/>
      <c r="O80" s="78" t="s">
        <v>325</v>
      </c>
      <c r="P80" s="78">
        <v>3</v>
      </c>
      <c r="Q80" s="78"/>
      <c r="R80" s="78"/>
      <c r="S80" s="78"/>
      <c r="T80" s="78"/>
      <c r="U80" s="78"/>
      <c r="V80" s="78"/>
    </row>
    <row r="81" spans="1:22" ht="15">
      <c r="A81" s="78" t="s">
        <v>359</v>
      </c>
      <c r="B81" s="78">
        <v>5</v>
      </c>
      <c r="C81" s="78"/>
      <c r="D81" s="78"/>
      <c r="E81" s="78" t="s">
        <v>368</v>
      </c>
      <c r="F81" s="78">
        <v>1</v>
      </c>
      <c r="G81" s="78" t="s">
        <v>331</v>
      </c>
      <c r="H81" s="78">
        <v>1</v>
      </c>
      <c r="I81" s="78" t="s">
        <v>316</v>
      </c>
      <c r="J81" s="78">
        <v>1</v>
      </c>
      <c r="K81" s="78"/>
      <c r="L81" s="78"/>
      <c r="M81" s="78"/>
      <c r="N81" s="78"/>
      <c r="O81" s="78" t="s">
        <v>308</v>
      </c>
      <c r="P81" s="78">
        <v>1</v>
      </c>
      <c r="Q81" s="78"/>
      <c r="R81" s="78"/>
      <c r="S81" s="78"/>
      <c r="T81" s="78"/>
      <c r="U81" s="78"/>
      <c r="V81" s="78"/>
    </row>
    <row r="82" spans="1:22" ht="15">
      <c r="A82" s="78" t="s">
        <v>358</v>
      </c>
      <c r="B82" s="78">
        <v>5</v>
      </c>
      <c r="C82" s="78"/>
      <c r="D82" s="78"/>
      <c r="E82" s="78" t="s">
        <v>367</v>
      </c>
      <c r="F82" s="78">
        <v>1</v>
      </c>
      <c r="G82" s="78" t="s">
        <v>330</v>
      </c>
      <c r="H82" s="78">
        <v>1</v>
      </c>
      <c r="I82" s="78" t="s">
        <v>364</v>
      </c>
      <c r="J82" s="78">
        <v>1</v>
      </c>
      <c r="K82" s="78"/>
      <c r="L82" s="78"/>
      <c r="M82" s="78"/>
      <c r="N82" s="78"/>
      <c r="O82" s="78"/>
      <c r="P82" s="78"/>
      <c r="Q82" s="78"/>
      <c r="R82" s="78"/>
      <c r="S82" s="78"/>
      <c r="T82" s="78"/>
      <c r="U82" s="78"/>
      <c r="V82" s="78"/>
    </row>
    <row r="83" spans="1:22" ht="15">
      <c r="A83" s="78" t="s">
        <v>357</v>
      </c>
      <c r="B83" s="78">
        <v>5</v>
      </c>
      <c r="C83" s="78"/>
      <c r="D83" s="78"/>
      <c r="E83" s="78" t="s">
        <v>366</v>
      </c>
      <c r="F83" s="78">
        <v>1</v>
      </c>
      <c r="G83" s="78" t="s">
        <v>298</v>
      </c>
      <c r="H83" s="78">
        <v>1</v>
      </c>
      <c r="I83" s="78"/>
      <c r="J83" s="78"/>
      <c r="K83" s="78"/>
      <c r="L83" s="78"/>
      <c r="M83" s="78"/>
      <c r="N83" s="78"/>
      <c r="O83" s="78"/>
      <c r="P83" s="78"/>
      <c r="Q83" s="78"/>
      <c r="R83" s="78"/>
      <c r="S83" s="78"/>
      <c r="T83" s="78"/>
      <c r="U83" s="78"/>
      <c r="V83" s="78"/>
    </row>
    <row r="84" spans="1:22" ht="15">
      <c r="A84" s="78" t="s">
        <v>236</v>
      </c>
      <c r="B84" s="78">
        <v>5</v>
      </c>
      <c r="C84" s="78"/>
      <c r="D84" s="78"/>
      <c r="E84" s="78" t="s">
        <v>2682</v>
      </c>
      <c r="F84" s="78">
        <v>1</v>
      </c>
      <c r="G84" s="78"/>
      <c r="H84" s="78"/>
      <c r="I84" s="78"/>
      <c r="J84" s="78"/>
      <c r="K84" s="78"/>
      <c r="L84" s="78"/>
      <c r="M84" s="78"/>
      <c r="N84" s="78"/>
      <c r="O84" s="78"/>
      <c r="P84" s="78"/>
      <c r="Q84" s="78"/>
      <c r="R84" s="78"/>
      <c r="S84" s="78"/>
      <c r="T84" s="78"/>
      <c r="U84" s="78"/>
      <c r="V84" s="78"/>
    </row>
    <row r="87" spans="1:22" ht="15" customHeight="1">
      <c r="A87" s="13" t="s">
        <v>2711</v>
      </c>
      <c r="B87" s="13" t="s">
        <v>2421</v>
      </c>
      <c r="C87" s="13" t="s">
        <v>2712</v>
      </c>
      <c r="D87" s="13" t="s">
        <v>2424</v>
      </c>
      <c r="E87" s="13" t="s">
        <v>2713</v>
      </c>
      <c r="F87" s="13" t="s">
        <v>2426</v>
      </c>
      <c r="G87" s="13" t="s">
        <v>2714</v>
      </c>
      <c r="H87" s="13" t="s">
        <v>2428</v>
      </c>
      <c r="I87" s="13" t="s">
        <v>2715</v>
      </c>
      <c r="J87" s="13" t="s">
        <v>2430</v>
      </c>
      <c r="K87" s="13" t="s">
        <v>2716</v>
      </c>
      <c r="L87" s="13" t="s">
        <v>2432</v>
      </c>
      <c r="M87" s="13" t="s">
        <v>2717</v>
      </c>
      <c r="N87" s="13" t="s">
        <v>2434</v>
      </c>
      <c r="O87" s="13" t="s">
        <v>2718</v>
      </c>
      <c r="P87" s="13" t="s">
        <v>2436</v>
      </c>
      <c r="Q87" s="13" t="s">
        <v>2719</v>
      </c>
      <c r="R87" s="13" t="s">
        <v>2438</v>
      </c>
      <c r="S87" s="13" t="s">
        <v>2720</v>
      </c>
      <c r="T87" s="13" t="s">
        <v>2440</v>
      </c>
      <c r="U87" s="13" t="s">
        <v>2721</v>
      </c>
      <c r="V87" s="13" t="s">
        <v>2441</v>
      </c>
    </row>
    <row r="88" spans="1:22" ht="15">
      <c r="A88" s="115" t="s">
        <v>348</v>
      </c>
      <c r="B88" s="78">
        <v>801689</v>
      </c>
      <c r="C88" s="115" t="s">
        <v>294</v>
      </c>
      <c r="D88" s="78">
        <v>132287</v>
      </c>
      <c r="E88" s="115" t="s">
        <v>305</v>
      </c>
      <c r="F88" s="78">
        <v>65022</v>
      </c>
      <c r="G88" s="115" t="s">
        <v>284</v>
      </c>
      <c r="H88" s="78">
        <v>40242</v>
      </c>
      <c r="I88" s="115" t="s">
        <v>355</v>
      </c>
      <c r="J88" s="78">
        <v>81054</v>
      </c>
      <c r="K88" s="115" t="s">
        <v>348</v>
      </c>
      <c r="L88" s="78">
        <v>801689</v>
      </c>
      <c r="M88" s="115" t="s">
        <v>327</v>
      </c>
      <c r="N88" s="78">
        <v>46570</v>
      </c>
      <c r="O88" s="115" t="s">
        <v>359</v>
      </c>
      <c r="P88" s="78">
        <v>234841</v>
      </c>
      <c r="Q88" s="115" t="s">
        <v>222</v>
      </c>
      <c r="R88" s="78">
        <v>41215</v>
      </c>
      <c r="S88" s="115" t="s">
        <v>320</v>
      </c>
      <c r="T88" s="78">
        <v>14450</v>
      </c>
      <c r="U88" s="115" t="s">
        <v>213</v>
      </c>
      <c r="V88" s="78">
        <v>63207</v>
      </c>
    </row>
    <row r="89" spans="1:22" ht="15">
      <c r="A89" s="115" t="s">
        <v>333</v>
      </c>
      <c r="B89" s="78">
        <v>536171</v>
      </c>
      <c r="C89" s="115" t="s">
        <v>248</v>
      </c>
      <c r="D89" s="78">
        <v>103983</v>
      </c>
      <c r="E89" s="115" t="s">
        <v>311</v>
      </c>
      <c r="F89" s="78">
        <v>33378</v>
      </c>
      <c r="G89" s="115" t="s">
        <v>330</v>
      </c>
      <c r="H89" s="78">
        <v>20715</v>
      </c>
      <c r="I89" s="115" t="s">
        <v>316</v>
      </c>
      <c r="J89" s="78">
        <v>61169</v>
      </c>
      <c r="K89" s="115" t="s">
        <v>333</v>
      </c>
      <c r="L89" s="78">
        <v>536171</v>
      </c>
      <c r="M89" s="115" t="s">
        <v>280</v>
      </c>
      <c r="N89" s="78">
        <v>26252</v>
      </c>
      <c r="O89" s="115" t="s">
        <v>358</v>
      </c>
      <c r="P89" s="78">
        <v>188581</v>
      </c>
      <c r="Q89" s="115" t="s">
        <v>227</v>
      </c>
      <c r="R89" s="78">
        <v>26140</v>
      </c>
      <c r="S89" s="115" t="s">
        <v>321</v>
      </c>
      <c r="T89" s="78">
        <v>10439</v>
      </c>
      <c r="U89" s="115" t="s">
        <v>300</v>
      </c>
      <c r="V89" s="78">
        <v>36976</v>
      </c>
    </row>
    <row r="90" spans="1:22" ht="15">
      <c r="A90" s="115" t="s">
        <v>359</v>
      </c>
      <c r="B90" s="78">
        <v>234841</v>
      </c>
      <c r="C90" s="115" t="s">
        <v>293</v>
      </c>
      <c r="D90" s="78">
        <v>55788</v>
      </c>
      <c r="E90" s="115" t="s">
        <v>230</v>
      </c>
      <c r="F90" s="78">
        <v>30232</v>
      </c>
      <c r="G90" s="115" t="s">
        <v>336</v>
      </c>
      <c r="H90" s="78">
        <v>15565</v>
      </c>
      <c r="I90" s="115" t="s">
        <v>315</v>
      </c>
      <c r="J90" s="78">
        <v>60175</v>
      </c>
      <c r="K90" s="115" t="s">
        <v>343</v>
      </c>
      <c r="L90" s="78">
        <v>29239</v>
      </c>
      <c r="M90" s="115" t="s">
        <v>337</v>
      </c>
      <c r="N90" s="78">
        <v>23476</v>
      </c>
      <c r="O90" s="115" t="s">
        <v>360</v>
      </c>
      <c r="P90" s="78">
        <v>173130</v>
      </c>
      <c r="Q90" s="115" t="s">
        <v>238</v>
      </c>
      <c r="R90" s="78">
        <v>24726</v>
      </c>
      <c r="S90" s="115" t="s">
        <v>322</v>
      </c>
      <c r="T90" s="78">
        <v>6714</v>
      </c>
      <c r="U90" s="115" t="s">
        <v>301</v>
      </c>
      <c r="V90" s="78">
        <v>27527</v>
      </c>
    </row>
    <row r="91" spans="1:22" ht="15">
      <c r="A91" s="115" t="s">
        <v>358</v>
      </c>
      <c r="B91" s="78">
        <v>188581</v>
      </c>
      <c r="C91" s="115" t="s">
        <v>267</v>
      </c>
      <c r="D91" s="78">
        <v>53959</v>
      </c>
      <c r="E91" s="115" t="s">
        <v>312</v>
      </c>
      <c r="F91" s="78">
        <v>27947</v>
      </c>
      <c r="G91" s="115" t="s">
        <v>286</v>
      </c>
      <c r="H91" s="78">
        <v>11624</v>
      </c>
      <c r="I91" s="115" t="s">
        <v>366</v>
      </c>
      <c r="J91" s="78">
        <v>50007</v>
      </c>
      <c r="K91" s="115" t="s">
        <v>339</v>
      </c>
      <c r="L91" s="78">
        <v>12110</v>
      </c>
      <c r="M91" s="115" t="s">
        <v>275</v>
      </c>
      <c r="N91" s="78">
        <v>11765</v>
      </c>
      <c r="O91" s="115" t="s">
        <v>357</v>
      </c>
      <c r="P91" s="78">
        <v>15388</v>
      </c>
      <c r="Q91" s="115" t="s">
        <v>236</v>
      </c>
      <c r="R91" s="78">
        <v>2747</v>
      </c>
      <c r="S91" s="115" t="s">
        <v>324</v>
      </c>
      <c r="T91" s="78">
        <v>5406</v>
      </c>
      <c r="U91" s="115" t="s">
        <v>354</v>
      </c>
      <c r="V91" s="78">
        <v>22443</v>
      </c>
    </row>
    <row r="92" spans="1:22" ht="15">
      <c r="A92" s="115" t="s">
        <v>360</v>
      </c>
      <c r="B92" s="78">
        <v>173130</v>
      </c>
      <c r="C92" s="115" t="s">
        <v>240</v>
      </c>
      <c r="D92" s="78">
        <v>48363</v>
      </c>
      <c r="E92" s="115" t="s">
        <v>265</v>
      </c>
      <c r="F92" s="78">
        <v>27276</v>
      </c>
      <c r="G92" s="115" t="s">
        <v>335</v>
      </c>
      <c r="H92" s="78">
        <v>9529</v>
      </c>
      <c r="I92" s="115" t="s">
        <v>356</v>
      </c>
      <c r="J92" s="78">
        <v>49628</v>
      </c>
      <c r="K92" s="115" t="s">
        <v>340</v>
      </c>
      <c r="L92" s="78">
        <v>11044</v>
      </c>
      <c r="M92" s="115" t="s">
        <v>269</v>
      </c>
      <c r="N92" s="78">
        <v>11737</v>
      </c>
      <c r="O92" s="115" t="s">
        <v>314</v>
      </c>
      <c r="P92" s="78">
        <v>13496</v>
      </c>
      <c r="Q92" s="115" t="s">
        <v>237</v>
      </c>
      <c r="R92" s="78">
        <v>2052</v>
      </c>
      <c r="S92" s="115" t="s">
        <v>323</v>
      </c>
      <c r="T92" s="78">
        <v>4176</v>
      </c>
      <c r="U92" s="115"/>
      <c r="V92" s="78"/>
    </row>
    <row r="93" spans="1:22" ht="15">
      <c r="A93" s="115" t="s">
        <v>253</v>
      </c>
      <c r="B93" s="78">
        <v>165975</v>
      </c>
      <c r="C93" s="115" t="s">
        <v>282</v>
      </c>
      <c r="D93" s="78">
        <v>42828</v>
      </c>
      <c r="E93" s="115" t="s">
        <v>219</v>
      </c>
      <c r="F93" s="78">
        <v>26308</v>
      </c>
      <c r="G93" s="115" t="s">
        <v>298</v>
      </c>
      <c r="H93" s="78">
        <v>8027</v>
      </c>
      <c r="I93" s="115" t="s">
        <v>302</v>
      </c>
      <c r="J93" s="78">
        <v>44885</v>
      </c>
      <c r="K93" s="115" t="s">
        <v>345</v>
      </c>
      <c r="L93" s="78">
        <v>1765</v>
      </c>
      <c r="M93" s="115" t="s">
        <v>338</v>
      </c>
      <c r="N93" s="78">
        <v>10615</v>
      </c>
      <c r="O93" s="115" t="s">
        <v>310</v>
      </c>
      <c r="P93" s="78">
        <v>3877</v>
      </c>
      <c r="Q93" s="115" t="s">
        <v>224</v>
      </c>
      <c r="R93" s="78">
        <v>1500</v>
      </c>
      <c r="S93" s="115"/>
      <c r="T93" s="78"/>
      <c r="U93" s="115"/>
      <c r="V93" s="78"/>
    </row>
    <row r="94" spans="1:22" ht="15">
      <c r="A94" s="115" t="s">
        <v>294</v>
      </c>
      <c r="B94" s="78">
        <v>132287</v>
      </c>
      <c r="C94" s="115" t="s">
        <v>309</v>
      </c>
      <c r="D94" s="78">
        <v>33789</v>
      </c>
      <c r="E94" s="115" t="s">
        <v>251</v>
      </c>
      <c r="F94" s="78">
        <v>18426</v>
      </c>
      <c r="G94" s="115" t="s">
        <v>332</v>
      </c>
      <c r="H94" s="78">
        <v>7776</v>
      </c>
      <c r="I94" s="115" t="s">
        <v>364</v>
      </c>
      <c r="J94" s="78">
        <v>25222</v>
      </c>
      <c r="K94" s="115" t="s">
        <v>247</v>
      </c>
      <c r="L94" s="78">
        <v>1108</v>
      </c>
      <c r="M94" s="115" t="s">
        <v>279</v>
      </c>
      <c r="N94" s="78">
        <v>10137</v>
      </c>
      <c r="O94" s="115" t="s">
        <v>325</v>
      </c>
      <c r="P94" s="78">
        <v>453</v>
      </c>
      <c r="Q94" s="115"/>
      <c r="R94" s="78"/>
      <c r="S94" s="115"/>
      <c r="T94" s="78"/>
      <c r="U94" s="115"/>
      <c r="V94" s="78"/>
    </row>
    <row r="95" spans="1:22" ht="15">
      <c r="A95" s="115" t="s">
        <v>248</v>
      </c>
      <c r="B95" s="78">
        <v>103983</v>
      </c>
      <c r="C95" s="115" t="s">
        <v>242</v>
      </c>
      <c r="D95" s="78">
        <v>31718</v>
      </c>
      <c r="E95" s="115" t="s">
        <v>266</v>
      </c>
      <c r="F95" s="78">
        <v>16675</v>
      </c>
      <c r="G95" s="115" t="s">
        <v>287</v>
      </c>
      <c r="H95" s="78">
        <v>7329</v>
      </c>
      <c r="I95" s="115" t="s">
        <v>303</v>
      </c>
      <c r="J95" s="78">
        <v>23094</v>
      </c>
      <c r="K95" s="115" t="s">
        <v>346</v>
      </c>
      <c r="L95" s="78">
        <v>635</v>
      </c>
      <c r="M95" s="115" t="s">
        <v>245</v>
      </c>
      <c r="N95" s="78">
        <v>9740</v>
      </c>
      <c r="O95" s="115" t="s">
        <v>326</v>
      </c>
      <c r="P95" s="78">
        <v>265</v>
      </c>
      <c r="Q95" s="115"/>
      <c r="R95" s="78"/>
      <c r="S95" s="115"/>
      <c r="T95" s="78"/>
      <c r="U95" s="115"/>
      <c r="V95" s="78"/>
    </row>
    <row r="96" spans="1:22" ht="15">
      <c r="A96" s="115" t="s">
        <v>355</v>
      </c>
      <c r="B96" s="78">
        <v>81054</v>
      </c>
      <c r="C96" s="115" t="s">
        <v>226</v>
      </c>
      <c r="D96" s="78">
        <v>31004</v>
      </c>
      <c r="E96" s="115" t="s">
        <v>365</v>
      </c>
      <c r="F96" s="78">
        <v>14978</v>
      </c>
      <c r="G96" s="115" t="s">
        <v>268</v>
      </c>
      <c r="H96" s="78">
        <v>6665</v>
      </c>
      <c r="I96" s="115" t="s">
        <v>368</v>
      </c>
      <c r="J96" s="78">
        <v>16565</v>
      </c>
      <c r="K96" s="115" t="s">
        <v>347</v>
      </c>
      <c r="L96" s="78">
        <v>412</v>
      </c>
      <c r="M96" s="115" t="s">
        <v>307</v>
      </c>
      <c r="N96" s="78">
        <v>7588</v>
      </c>
      <c r="O96" s="115"/>
      <c r="P96" s="78"/>
      <c r="Q96" s="115"/>
      <c r="R96" s="78"/>
      <c r="S96" s="115"/>
      <c r="T96" s="78"/>
      <c r="U96" s="115"/>
      <c r="V96" s="78"/>
    </row>
    <row r="97" spans="1:22" ht="15">
      <c r="A97" s="115" t="s">
        <v>329</v>
      </c>
      <c r="B97" s="78">
        <v>78918</v>
      </c>
      <c r="C97" s="115" t="s">
        <v>263</v>
      </c>
      <c r="D97" s="78">
        <v>21916</v>
      </c>
      <c r="E97" s="115" t="s">
        <v>362</v>
      </c>
      <c r="F97" s="78">
        <v>8496</v>
      </c>
      <c r="G97" s="115" t="s">
        <v>214</v>
      </c>
      <c r="H97" s="78">
        <v>6156</v>
      </c>
      <c r="I97" s="115" t="s">
        <v>367</v>
      </c>
      <c r="J97" s="78">
        <v>11244</v>
      </c>
      <c r="K97" s="115" t="s">
        <v>344</v>
      </c>
      <c r="L97" s="78">
        <v>337</v>
      </c>
      <c r="M97" s="115" t="s">
        <v>283</v>
      </c>
      <c r="N97" s="78">
        <v>3531</v>
      </c>
      <c r="O97" s="115"/>
      <c r="P97" s="78"/>
      <c r="Q97" s="115"/>
      <c r="R97" s="78"/>
      <c r="S97" s="115"/>
      <c r="T97" s="78"/>
      <c r="U97" s="115"/>
      <c r="V97" s="78"/>
    </row>
  </sheetData>
  <hyperlinks>
    <hyperlink ref="A2" r:id="rId1" display="https://www.youtube.com/watch?v=Dd5dTy04hNg&amp;list=RDMMDd5dTy04hNg&amp;start_radio=1"/>
    <hyperlink ref="A3" r:id="rId2" display="https://medium.com/sportinglobal/your-1-way-into-the-sport-industry-4454e79740cf"/>
    <hyperlink ref="A4" r:id="rId3" display="https://twitter.com/wexline/status/1143689047295975424"/>
    <hyperlink ref="A5" r:id="rId4" display="https://twitter.com/AndiPerelman/status/1143928826633658369"/>
    <hyperlink ref="A6" r:id="rId5" display="https://www.trendsmap.com/r/US_SAN_zbqeco"/>
    <hyperlink ref="A7" r:id="rId6" display="https://twitter.com/WExline/status/1143689047295975424"/>
    <hyperlink ref="A8" r:id="rId7" display="https://twitter.com/TheViper_OffI/status/1143205031027642368"/>
    <hyperlink ref="A9" r:id="rId8" display="http://www.vroncloud.com/blog/virtual-reality-athletic-training/"/>
    <hyperlink ref="A10" r:id="rId9" display="https://www.tentaran.com/sachin-tendulkar-biography-facts-and-career/"/>
    <hyperlink ref="C2" r:id="rId10" display="http://www.vroncloud.com/blog/virtual-reality-athletic-training/"/>
    <hyperlink ref="C3" r:id="rId11" display="https://twitter.com/wexline/status/1143689047295975424"/>
    <hyperlink ref="C4" r:id="rId12" display="https://www.trendsmap.com/r/US_SAN_zbqeco"/>
    <hyperlink ref="C5" r:id="rId13" display="https://twitter.com/AndiPerelman/status/1143928826633658369"/>
    <hyperlink ref="E2" r:id="rId14" display="https://twitter.com/WExline/status/1143689047295975424"/>
    <hyperlink ref="E3" r:id="rId15" display="https://twitter.com/wexline/status/1143689047295975424"/>
    <hyperlink ref="K2" r:id="rId16" display="https://www.youtube.com/watch?v=Dd5dTy04hNg&amp;list=RDMMDd5dTy04hNg&amp;start_radio=1"/>
    <hyperlink ref="K3" r:id="rId17" display="https://twitter.com/TheViper_OffI/status/1143205031027642368"/>
    <hyperlink ref="K4" r:id="rId18" display="https://www.tentaran.com/sachin-tendulkar-biography-facts-and-career/"/>
    <hyperlink ref="Q2" r:id="rId19" display="https://medium.com/sportinglobal/your-1-way-into-the-sport-industry-4454e79740cf"/>
  </hyperlinks>
  <printOptions/>
  <pageMargins left="0.7" right="0.7" top="0.75" bottom="0.75" header="0.3" footer="0.3"/>
  <pageSetup orientation="portrait" paperSize="9"/>
  <tableParts>
    <tablePart r:id="rId25"/>
    <tablePart r:id="rId27"/>
    <tablePart r:id="rId21"/>
    <tablePart r:id="rId22"/>
    <tablePart r:id="rId24"/>
    <tablePart r:id="rId23"/>
    <tablePart r:id="rId26"/>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2019-06-26T17:34:37Z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