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<sst xmlns="http://schemas.openxmlformats.org/spreadsheetml/2006/main" count="911" uniqueCount="450">
  <si>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</si>
  <si>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</si>
  <si>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</si>
  <si>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</si>
  <si>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</si>
  <si>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</si>
  <si>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</si>
  <si>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</si>
  <si>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</si>
  <si>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</si>
  <si>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</si>
  <si>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</si>
  <si>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</si>
  <si>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</si>
  <si>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</si>
  <si>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</si>
  <si>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</si>
  <si>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</si>
  <si>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</si>
  <si>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</si>
  <si>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</si>
  <si>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</si>
  <si>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</si>
  <si>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</si>
  <si>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</si>
  <si>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</si>
  <si>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</si>
  <si>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</si>
  <si>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</si>
  <si>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</si>
  <si>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</si>
  <si>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</si>
  <si>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</si>
  <si>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</si>
  <si>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</si>
  <si>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</si>
  <si>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</si>
  <si>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</si>
  <si>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</si>
  <si>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</si>
  <si>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</si>
  <si>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</si>
  <si>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</si>
  <si>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</si>
  <si>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</si>
  <si>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</si>
  <si>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</si>
  <si>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</si>
  <si>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</si>
  <si>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</si>
  <si>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</si>
  <si>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</si>
  <si>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</si>
  <si>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</si>
  <si>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</si>
  <si>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</si>
  <si>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</si>
  <si>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</si>
  <si>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</si>
  <si>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</si>
  <si>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</si>
  <si>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</si>
  <si>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</si>
  <si>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</si>
  <si>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</si>
  <si>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</si>
  <si>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</si>
  <si>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</si>
  <si>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</si>
  <si>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</si>
  <si>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</si>
  <si>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</si>
  <si>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</si>
  <si>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</si>
  <si>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</si>
  <si>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</si>
  <si>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</si>
  <si>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</si>
  <si>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</si>
  <si>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</si>
  <si>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</si>
  <si>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</si>
  <si>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</si>
  <si>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</si>
  <si>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</si>
  <si>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</si>
  <si>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</si>
  <si>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</si>
  <si>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</si>
  <si>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</si>
  <si>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</si>
  <si>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</si>
  <si>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</si>
  <si>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</si>
  <si>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</si>
  <si>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</si>
  <si>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</si>
  <si>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</si>
  <si>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</si>
  <si>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</si>
  <si>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</si>
  <si>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</si>
  <si>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</si>
  <si>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</si>
  <si>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</si>
  <si>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</si>
  <si>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</si>
  <si>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</si>
  <si>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</si>
  <si>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</si>
  <si>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</si>
  <si>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</si>
  <si>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</si>
  <si>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</si>
  <si>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</si>
  <si>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</si>
  <si>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</si>
  <si>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</si>
  <si>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</si>
  <si>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</si>
  <si>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</si>
  <si>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</si>
  <si>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</si>
  <si>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</si>
  <si>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</si>
  <si>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</si>
  <si>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</si>
  <si>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</si>
  <si>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</si>
  <si>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</si>
  <si>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</si>
  <si>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</si>
  <si>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</si>
  <si>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</si>
  <si>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</si>
  <si>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</si>
  <si>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</si>
  <si>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</si>
  <si>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</si>
  <si>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</si>
  <si>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</si>
  <si>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</si>
  <si>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</si>
  <si>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</si>
  <si>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</si>
  <si>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</si>
  <si>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</si>
  <si>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</si>
  <si>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</si>
  <si>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</si>
  <si>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</si>
  <si>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</si>
  <si>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</si>
  <si>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</si>
  <si>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</si>
  <si>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</si>
  <si>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</si>
  <si>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</si>
  <si>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</si>
  <si>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</si>
  <si>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</si>
  <si>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</si>
  <si>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</si>
  <si>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</si>
  <si>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</si>
  <si>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</si>
  <si>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</si>
  <si>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</si>
  <si>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</si>
  <si>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</si>
  <si>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</si>
  <si>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</si>
  <si>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</si>
  <si>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</si>
  <si>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</si>
  <si>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</si>
  <si>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</si>
  <si>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</si>
  <si>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</si>
  <si>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</si>
  <si>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</si>
  <si>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</si>
  <si>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</si>
  <si>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</si>
  <si>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</si>
  <si>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</si>
  <si>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</si>
  <si>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</si>
  <si>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</si>
  <si>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</si>
  <si>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</si>
  <si>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</si>
  <si>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</si>
  <si>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</si>
  <si>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</si>
  <si>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</si>
  <si>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</si>
  <si>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</si>
  <si>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</si>
  <si>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</si>
  <si>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</si>
  <si>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</si>
  <si>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</si>
  <si>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</si>
  <si>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</si>
  <si>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</si>
  <si>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</si>
  <si>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</si>
  <si>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</si>
  <si>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</si>
  <si>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</si>
  <si>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</si>
  <si>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vcclib</t>
  </si>
  <si>
    <t>bim4m2ni</t>
  </si>
  <si>
    <t>myvcc</t>
  </si>
  <si>
    <t>Mentions</t>
  </si>
  <si>
    <t>"Augmented Reality is when you place an hologram in the room. Virtual Reality is when you're immersed in a world," said James Rout. Faculty got a chance to try both #ar and #vr during #vccedtech @myVCC https://t.co/8Y0dBQXir2</t>
  </si>
  <si>
    <t>Simply blown away by the 3D model created by CAD and BIM students. You could explore the space in Virtual Reality! One of the many highlights of #vccedtech @myVCC #VR https://t.co/fmu95jTOLq</t>
  </si>
  <si>
    <t>RT @VCCLib: Simply blown away by the 3D model created by CAD and BIM students. You could explore the space in Virtual Reality! One of the mâ€¦</t>
  </si>
  <si>
    <t>ar vr vccedtech</t>
  </si>
  <si>
    <t>vccedtech vr</t>
  </si>
  <si>
    <t>https://pbs.twimg.com/media/D73ItmdXYAEjcwD.jpg</t>
  </si>
  <si>
    <t>https://pbs.twimg.com/media/D73J22NX4AItN_i.jpg</t>
  </si>
  <si>
    <t>http://pbs.twimg.com/profile_images/808236729148829696/C98rnD5g_normal.jpg</t>
  </si>
  <si>
    <t>https://twitter.com/#!/vcclib/status/1134283368638681089</t>
  </si>
  <si>
    <t>https://twitter.com/#!/vcclib/status/1134284627907174400</t>
  </si>
  <si>
    <t>https://twitter.com/#!/bim4m2ni/status/1136191873121497088</t>
  </si>
  <si>
    <t>1134283368638681089</t>
  </si>
  <si>
    <t>1134284627907174400</t>
  </si>
  <si>
    <t>1136191873121497088</t>
  </si>
  <si>
    <t/>
  </si>
  <si>
    <t>en</t>
  </si>
  <si>
    <t>Hootsuite Inc.</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</si>
  <si>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</si>
  <si>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</si>
  <si>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</si>
  <si>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</si>
  <si>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</si>
  <si>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</si>
  <si>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</si>
  <si>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</si>
  <si>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</si>
  <si>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</si>
  <si>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</si>
  <si>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</si>
  <si>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</si>
  <si>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</si>
  <si>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</si>
  <si>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</si>
  <si>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</si>
  <si>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</si>
  <si>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</si>
  <si>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</si>
  <si>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</si>
  <si>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</si>
  <si>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VCC Library</t>
  </si>
  <si>
    <t>VCC</t>
  </si>
  <si>
    <t>BIM4MNI</t>
  </si>
  <si>
    <t>Vancouver Community College Library</t>
  </si>
  <si>
    <t>Official Twitter account for Vancouver Community College. Helping students make their mark for over 50 years.</t>
  </si>
  <si>
    <t>BIM 4 Manufacturers &amp; Manufacturing NI Curated in coordination with @BIM4M2 &amp; @BIMregNI</t>
  </si>
  <si>
    <t>Vancouver, Canada</t>
  </si>
  <si>
    <t>Vancouver, B.C.</t>
  </si>
  <si>
    <t>http://t.co/UCx53rhTHA</t>
  </si>
  <si>
    <t>https://t.co/VFEAEd1hYZ</t>
  </si>
  <si>
    <t>https://t.co/5YRb9AeyjM</t>
  </si>
  <si>
    <t>https://pbs.twimg.com/profile_banners/145025502/1419035592</t>
  </si>
  <si>
    <t>https://pbs.twimg.com/profile_banners/18346497/1556237678</t>
  </si>
  <si>
    <t>https://pbs.twimg.com/profile_banners/802985120265371649/1560080445</t>
  </si>
  <si>
    <t>http://abs.twimg.com/images/themes/theme14/bg.gif</t>
  </si>
  <si>
    <t>http://abs.twimg.com/images/themes/theme1/bg.png</t>
  </si>
  <si>
    <t>http://pbs.twimg.com/profile_images/876920756751314944/UV3AO1v4_normal.jpg</t>
  </si>
  <si>
    <t>http://pbs.twimg.com/profile_images/1026881957056008193/R8stfOcm_normal.jpg</t>
  </si>
  <si>
    <t>Open Twitter Page for This Person</t>
  </si>
  <si>
    <t>https://twitter.com/vcclib</t>
  </si>
  <si>
    <t>https://twitter.com/myvcc</t>
  </si>
  <si>
    <t>https://twitter.com/bim4m2ni</t>
  </si>
  <si>
    <t>vcclib
Simply blown away by the 3D model
created by CAD and BIM students.
You could explore the space in
Virtual Reality! One of the many
highlights of #vccedtech @myVCC
#VR https://t.co/fmu95jTOLq</t>
  </si>
  <si>
    <t xml:space="preserve">myvcc
</t>
  </si>
  <si>
    <t>bim4m2ni
RT @VCCLib: Simply blown away by
the 3D model created by CAD and
BIM students. You could explore
the space in Virtual Reality! One
of the mâ€¦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</si>
  <si>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</si>
  <si>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</si>
  <si>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</si>
  <si>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</si>
  <si>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</si>
  <si>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</si>
  <si>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</si>
  <si>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</si>
  <si>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</si>
  <si>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</si>
  <si>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</si>
  <si>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</si>
  <si>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</si>
  <si>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</si>
  <si>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</si>
  <si>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</si>
  <si>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</si>
  <si>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</si>
  <si>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</si>
  <si>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</si>
  <si>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</si>
  <si>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</si>
  <si>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</si>
  <si>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</si>
  <si>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</si>
  <si>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</si>
  <si>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</si>
  <si>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</si>
  <si>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</si>
  <si>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</si>
  <si>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</si>
  <si>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</si>
  <si>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</si>
  <si>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</si>
  <si>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</si>
  <si>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</si>
  <si>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</si>
  <si>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</si>
  <si>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</si>
  <si>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</si>
  <si>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</si>
  <si>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</si>
  <si>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</si>
  <si>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</si>
  <si>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</si>
  <si>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</si>
  <si>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</si>
  <si>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</si>
  <si>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</si>
  <si>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</si>
  <si>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</si>
  <si>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</si>
  <si>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</si>
  <si>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</si>
  <si>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</si>
  <si>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</si>
  <si>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</si>
  <si>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</si>
  <si>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</si>
  <si>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</si>
  <si>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</si>
  <si>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vccedtech</t>
  </si>
  <si>
    <t>vr</t>
  </si>
  <si>
    <t>ar</t>
  </si>
  <si>
    <t>Top Hashtags in Tweet in G1</t>
  </si>
  <si>
    <t>Top Hashtags in Tweet</t>
  </si>
  <si>
    <t>vccedtech vr ar</t>
  </si>
  <si>
    <t>Top Words in Tweet in Entire Graph</t>
  </si>
  <si>
    <t>Words in Sentiment List#1: Positive</t>
  </si>
  <si>
    <t>Words in Sentiment List#2: Negative</t>
  </si>
  <si>
    <t>Words in Sentiment List#3: Angry/Violent</t>
  </si>
  <si>
    <t>Non-categorized Words</t>
  </si>
  <si>
    <t>Total Words</t>
  </si>
  <si>
    <t>reality</t>
  </si>
  <si>
    <t>virtual</t>
  </si>
  <si>
    <t>simply</t>
  </si>
  <si>
    <t>blown</t>
  </si>
  <si>
    <t>away</t>
  </si>
  <si>
    <t>Top Words in Tweet in G1</t>
  </si>
  <si>
    <t>3d</t>
  </si>
  <si>
    <t>model</t>
  </si>
  <si>
    <t>created</t>
  </si>
  <si>
    <t>cad</t>
  </si>
  <si>
    <t>bim</t>
  </si>
  <si>
    <t>Top Words in Tweet</t>
  </si>
  <si>
    <t>reality virtual simply blown away 3d model created cad bim</t>
  </si>
  <si>
    <t>Top Word Pairs in Tweet in Entire Graph</t>
  </si>
  <si>
    <t>virtual,reality</t>
  </si>
  <si>
    <t>simply,blown</t>
  </si>
  <si>
    <t>blown,away</t>
  </si>
  <si>
    <t>away,3d</t>
  </si>
  <si>
    <t>3d,model</t>
  </si>
  <si>
    <t>model,created</t>
  </si>
  <si>
    <t>created,cad</t>
  </si>
  <si>
    <t>cad,bim</t>
  </si>
  <si>
    <t>bim,students</t>
  </si>
  <si>
    <t>students,explore</t>
  </si>
  <si>
    <t>Top Word Pairs in Tweet in G1</t>
  </si>
  <si>
    <t>Top Word Pairs in Tweet</t>
  </si>
  <si>
    <t>virtual,reality  simply,blown  blown,away  away,3d  3d,model  model,created  created,cad  cad,bim  bim,students  students,explore</t>
  </si>
  <si>
    <t>Top Replied-To in Entire Graph</t>
  </si>
  <si>
    <t>Top Mentioned in Entire Graph</t>
  </si>
  <si>
    <t>Top Replied-To in G1</t>
  </si>
  <si>
    <t>Top Mentioned in G1</t>
  </si>
  <si>
    <t>Top Replied-To in Tweet</t>
  </si>
  <si>
    <t>Top Mentioned in Tweet</t>
  </si>
  <si>
    <t>myvcc vcclib</t>
  </si>
  <si>
    <t>Top Tweeters in Entire Graph</t>
  </si>
  <si>
    <t>Top Tweeters in G1</t>
  </si>
  <si>
    <t>Top Tweeters</t>
  </si>
  <si>
    <t>myvcc bim4m2ni vcclib</t>
  </si>
  <si>
    <t>Top URLs in Tweet by Count</t>
  </si>
  <si>
    <t>Top URLs in Tweet by Salience</t>
  </si>
  <si>
    <t>Top Domains in Tweet by Count</t>
  </si>
  <si>
    <t>Top Domains in Tweet by Salience</t>
  </si>
  <si>
    <t>Top Hashtags in Tweet by Count</t>
  </si>
  <si>
    <t>Top Hashtags in Tweet by Salience</t>
  </si>
  <si>
    <t>ar vccedtech vr</t>
  </si>
  <si>
    <t>Top Words in Tweet by Count</t>
  </si>
  <si>
    <t>reality virtual #vccedtech myvcc #vr simply blown away 3d model</t>
  </si>
  <si>
    <t>vcclib simply blown away 3d model created cad bim students</t>
  </si>
  <si>
    <t>Top Words in Tweet by Salience</t>
  </si>
  <si>
    <t>simply blown away 3d model created cad bim students explore</t>
  </si>
  <si>
    <t>Top Word Pairs in Tweet by Count</t>
  </si>
  <si>
    <t>virtual,reality  #vccedtech,myvcc  simply,blown  blown,away  away,3d  3d,model  model,created  created,cad  cad,bim  bim,students</t>
  </si>
  <si>
    <t>vcclib,simply  simply,blown  blown,away  away,3d  3d,model  model,created  created,cad  cad,bim  bim,students  students,explore</t>
  </si>
  <si>
    <t>Top Word Pairs in Tweet by Salience</t>
  </si>
  <si>
    <t>simply,blown  blown,away  away,3d  3d,model  model,created  created,cad  cad,bim  bim,students  students,explore  explore,space</t>
  </si>
  <si>
    <t>Word</t>
  </si>
  <si>
    <t>students</t>
  </si>
  <si>
    <t>explore</t>
  </si>
  <si>
    <t>space</t>
  </si>
  <si>
    <t>one</t>
  </si>
  <si>
    <t>#vccedtech</t>
  </si>
  <si>
    <t>#vr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</si>
  <si>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</si>
  <si>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</si>
  <si>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</si>
  <si>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</si>
  <si>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</si>
  <si>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</si>
  <si>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</si>
  <si>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</si>
  <si>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</si>
  <si>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</si>
  <si>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</si>
  <si>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</si>
  <si>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</si>
  <si>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</si>
  <si>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</si>
  <si>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</si>
  <si>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</si>
  <si>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</si>
  <si>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</si>
  <si>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</si>
  <si>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</si>
  <si>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</si>
  <si>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</si>
  <si>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</si>
  <si>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</si>
  <si>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</si>
  <si>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</si>
  <si>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</si>
  <si>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</si>
  <si>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</si>
  <si>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</si>
  <si>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reality virtual simply blown away 3d model created cad bim</t>
  </si>
  <si>
    <t>Autofill Workbook Results</t>
  </si>
  <si>
    <t>Edge Weight▓2▓2▓0▓True▓Gray▓Red▓▓Edge Weight▓2▓2▓0▓3▓10▓False▓Edge Weight▓2▓2▓0▓35▓12▓False▓▓0▓0▓0▓True▓Black▓Black▓▓Followers▓509▓846▓0▓162▓1000▓False▓▓0▓0▓0▓0▓0▓False▓▓0▓0▓0▓0▓0▓False▓▓0▓0▓0▓0▓0▓False</t>
  </si>
  <si>
    <t>GraphSource░GraphServerTwitterSearch▓GraphTerm░vccEdTech▓ImportDescription░The graph represents a network of 3 Twitter users whose tweets in the requested range contained "vccEdTech", or who were replied to or mentioned in those tweets.  The network was obtained from the NodeXL Graph Server on Wednesday, 26 June 2019 at 02:08 UTC.
The requested start date was Monday, 24 June 2019 at 00:01 UTC and the maximum number of tweets (going backward in time) was 5,000.
The tweets in the network were tweeted over the 5-day, 6-hour, 23-minute period from Friday, 31 May 2019 at 02:20 UTC to Wednesday, 05 June 2019 at 08:43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</si>
</sst>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946700"/>
        <c:axId val="55084845"/>
      </c:barChart>
      <c:catAx>
        <c:axId val="35946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84845"/>
        <c:crosses val="autoZero"/>
        <c:auto val="1"/>
        <c:lblOffset val="100"/>
        <c:noMultiLvlLbl val="0"/>
      </c:catAx>
      <c:valAx>
        <c:axId val="55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vccEdTech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5/31/2019 2:20</c:v>
                </c:pt>
                <c:pt idx="1">
                  <c:v>5/31/2019 2:25</c:v>
                </c:pt>
                <c:pt idx="2">
                  <c:v>6/5/2019 8:43</c:v>
                </c:pt>
              </c:strCache>
            </c:strRef>
          </c:cat>
          <c:val>
            <c:numRef>
              <c:f>'Time Series'!$B$26:$B$29</c:f>
              <c:numCache>
                <c:formatCode>General</c:formatCode>
                <c:ptCount val="3"/>
                <c:pt idx="0">
                  <c:v>1</c:v>
                </c:pt>
                <c:pt idx="1">
                  <c:v>1</c:v>
                </c:pt>
                <c:pt idx="2">
                  <c:v>1</c:v>
                </c:pt>
              </c:numCache>
            </c:numRef>
          </c:val>
        </c:ser>
        <c:axId val="6891366"/>
        <c:axId val="62022295"/>
      </c:barChart>
      <c:catAx>
        <c:axId val="6891366"/>
        <c:scaling>
          <c:orientation val="minMax"/>
        </c:scaling>
        <c:axPos val="b"/>
        <c:delete val="0"/>
        <c:numFmt formatCode="General" sourceLinked="1"/>
        <c:majorTickMark val="out"/>
        <c:minorTickMark val="none"/>
        <c:tickLblPos val="nextTo"/>
        <c:crossAx val="62022295"/>
        <c:crosses val="autoZero"/>
        <c:auto val="1"/>
        <c:lblOffset val="100"/>
        <c:noMultiLvlLbl val="0"/>
      </c:catAx>
      <c:valAx>
        <c:axId val="62022295"/>
        <c:scaling>
          <c:orientation val="minMax"/>
        </c:scaling>
        <c:axPos val="l"/>
        <c:majorGridlines/>
        <c:delete val="0"/>
        <c:numFmt formatCode="General" sourceLinked="1"/>
        <c:majorTickMark val="out"/>
        <c:minorTickMark val="none"/>
        <c:tickLblPos val="nextTo"/>
        <c:crossAx val="6891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001558"/>
        <c:axId val="32687431"/>
      </c:barChart>
      <c:catAx>
        <c:axId val="26001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87431"/>
        <c:crosses val="autoZero"/>
        <c:auto val="1"/>
        <c:lblOffset val="100"/>
        <c:noMultiLvlLbl val="0"/>
      </c:catAx>
      <c:valAx>
        <c:axId val="3268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51424"/>
        <c:axId val="30436225"/>
      </c:barChart>
      <c:catAx>
        <c:axId val="25751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36225"/>
        <c:crosses val="autoZero"/>
        <c:auto val="1"/>
        <c:lblOffset val="100"/>
        <c:noMultiLvlLbl val="0"/>
      </c:catAx>
      <c:valAx>
        <c:axId val="3043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90570"/>
        <c:axId val="49415131"/>
      </c:barChart>
      <c:catAx>
        <c:axId val="54905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15131"/>
        <c:crosses val="autoZero"/>
        <c:auto val="1"/>
        <c:lblOffset val="100"/>
        <c:noMultiLvlLbl val="0"/>
      </c:catAx>
      <c:valAx>
        <c:axId val="4941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279486"/>
        <c:axId val="9753327"/>
      </c:barChart>
      <c:catAx>
        <c:axId val="53279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53327"/>
        <c:crosses val="autoZero"/>
        <c:auto val="1"/>
        <c:lblOffset val="100"/>
        <c:noMultiLvlLbl val="0"/>
      </c:catAx>
      <c:valAx>
        <c:axId val="9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671080"/>
        <c:axId val="51821993"/>
      </c:barChart>
      <c:catAx>
        <c:axId val="206710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21993"/>
        <c:crosses val="autoZero"/>
        <c:auto val="1"/>
        <c:lblOffset val="100"/>
        <c:noMultiLvlLbl val="0"/>
      </c:catAx>
      <c:valAx>
        <c:axId val="51821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744754"/>
        <c:axId val="36831875"/>
      </c:barChart>
      <c:catAx>
        <c:axId val="63744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831875"/>
        <c:crosses val="autoZero"/>
        <c:auto val="1"/>
        <c:lblOffset val="100"/>
        <c:noMultiLvlLbl val="0"/>
      </c:catAx>
      <c:valAx>
        <c:axId val="3683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4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051420"/>
        <c:axId val="30591869"/>
      </c:barChart>
      <c:catAx>
        <c:axId val="63051420"/>
        <c:scaling>
          <c:orientation val="minMax"/>
        </c:scaling>
        <c:axPos val="b"/>
        <c:delete val="1"/>
        <c:majorTickMark val="out"/>
        <c:minorTickMark val="none"/>
        <c:tickLblPos val="none"/>
        <c:crossAx val="30591869"/>
        <c:crosses val="autoZero"/>
        <c:auto val="1"/>
        <c:lblOffset val="100"/>
        <c:noMultiLvlLbl val="0"/>
      </c:catAx>
      <c:valAx>
        <c:axId val="30591869"/>
        <c:scaling>
          <c:orientation val="minMax"/>
        </c:scaling>
        <c:axPos val="l"/>
        <c:delete val="1"/>
        <c:majorTickMark val="out"/>
        <c:minorTickMark val="none"/>
        <c:tickLblPos val="none"/>
        <c:crossAx val="630514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s v="ar vr vccedtech"/>
        <s v="vccedtech vr"/>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19-05-31T02:20:03.000"/>
        <d v="2019-05-31T02:25:03.000"/>
        <d v="2019-06-05T08:43: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vcclib"/>
    <s v="myvcc"/>
    <m/>
    <m/>
    <m/>
    <m/>
    <m/>
    <m/>
    <m/>
    <m/>
    <s v="No"/>
    <n v="3"/>
    <m/>
    <m/>
    <x v="0"/>
    <d v="2019-05-31T02:20:03.000"/>
    <s v="&quot;Augmented Reality is when you place an hologram in the room. Virtual Reality is when you're immersed in a world,&quot; said James Rout. Faculty got a chance to try both #ar and #vr during #vccedtech @myVCC https://t.co/8Y0dBQXir2"/>
    <m/>
    <m/>
    <x v="0"/>
    <s v="https://pbs.twimg.com/media/D73ItmdXYAEjcwD.jpg"/>
    <s v="https://pbs.twimg.com/media/D73ItmdXYAEjcwD.jpg"/>
    <x v="0"/>
    <s v="https://twitter.com/#!/vcclib/status/1134283368638681089"/>
    <m/>
    <m/>
    <s v="1134283368638681089"/>
    <m/>
    <b v="0"/>
    <n v="1"/>
    <s v=""/>
    <b v="0"/>
    <s v="en"/>
    <m/>
    <s v=""/>
    <b v="0"/>
    <n v="0"/>
    <s v=""/>
    <s v="Hootsuite Inc."/>
    <b v="0"/>
    <s v="1134283368638681089"/>
    <s v="Tweet"/>
    <n v="0"/>
    <n v="0"/>
    <m/>
    <m/>
    <m/>
    <m/>
    <m/>
    <m/>
    <m/>
    <m/>
    <n v="2"/>
    <s v="1"/>
    <s v="1"/>
    <n v="0"/>
    <n v="0"/>
    <n v="0"/>
    <n v="0"/>
    <n v="0"/>
    <n v="0"/>
    <n v="36"/>
    <n v="100"/>
    <n v="36"/>
  </r>
  <r>
    <s v="vcclib"/>
    <s v="myvcc"/>
    <m/>
    <m/>
    <m/>
    <m/>
    <m/>
    <m/>
    <m/>
    <m/>
    <s v="No"/>
    <n v="4"/>
    <m/>
    <m/>
    <x v="0"/>
    <d v="2019-05-31T02:25:03.000"/>
    <s v="Simply blown away by the 3D model created by CAD and BIM students. You could explore the space in Virtual Reality! One of the many highlights of #vccedtech @myVCC #VR https://t.co/fmu95jTOLq"/>
    <m/>
    <m/>
    <x v="1"/>
    <s v="https://pbs.twimg.com/media/D73J22NX4AItN_i.jpg"/>
    <s v="https://pbs.twimg.com/media/D73J22NX4AItN_i.jpg"/>
    <x v="1"/>
    <s v="https://twitter.com/#!/vcclib/status/1134284627907174400"/>
    <m/>
    <m/>
    <s v="1134284627907174400"/>
    <m/>
    <b v="0"/>
    <n v="0"/>
    <s v=""/>
    <b v="0"/>
    <s v="en"/>
    <m/>
    <s v=""/>
    <b v="0"/>
    <n v="0"/>
    <s v=""/>
    <s v="Hootsuite Inc."/>
    <b v="0"/>
    <s v="1134284627907174400"/>
    <s v="Tweet"/>
    <n v="0"/>
    <n v="0"/>
    <m/>
    <m/>
    <m/>
    <m/>
    <m/>
    <m/>
    <m/>
    <m/>
    <n v="2"/>
    <s v="1"/>
    <s v="1"/>
    <n v="0"/>
    <n v="0"/>
    <n v="0"/>
    <n v="0"/>
    <n v="0"/>
    <n v="0"/>
    <n v="30"/>
    <n v="100"/>
    <n v="30"/>
  </r>
  <r>
    <s v="bim4m2ni"/>
    <s v="vcclib"/>
    <m/>
    <m/>
    <m/>
    <m/>
    <m/>
    <m/>
    <m/>
    <m/>
    <s v="No"/>
    <n v="5"/>
    <m/>
    <m/>
    <x v="0"/>
    <d v="2019-06-05T08:43:46.000"/>
    <s v="RT @VCCLib: Simply blown away by the 3D model created by CAD and BIM students. You could explore the space in Virtual Reality! One of the mâ€¦"/>
    <m/>
    <m/>
    <x v="2"/>
    <m/>
    <s v="http://pbs.twimg.com/profile_images/808236729148829696/C98rnD5g_normal.jpg"/>
    <x v="2"/>
    <s v="https://twitter.com/#!/bim4m2ni/status/1136191873121497088"/>
    <m/>
    <m/>
    <s v="1136191873121497088"/>
    <m/>
    <b v="0"/>
    <n v="0"/>
    <s v=""/>
    <b v="0"/>
    <s v="en"/>
    <m/>
    <s v=""/>
    <b v="0"/>
    <n v="1"/>
    <s v="1134284627907174400"/>
    <s v="Twitter for iPhone"/>
    <b v="0"/>
    <s v="1134284627907174400"/>
    <s v="Tweet"/>
    <n v="0"/>
    <n v="0"/>
    <m/>
    <m/>
    <m/>
    <m/>
    <m/>
    <m/>
    <m/>
    <m/>
    <n v="1"/>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48" dataDxfId="347">
  <autoFilter ref="A2:BL5"/>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205" dataDxfId="204">
  <autoFilter ref="A4:D5"/>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10" totalsRowShown="0" headerRowDxfId="199" dataDxfId="198">
  <autoFilter ref="A7:D10"/>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3:D23" totalsRowShown="0" headerRowDxfId="192" dataDxfId="191">
  <autoFilter ref="A13:D23"/>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6:D36" totalsRowShown="0" headerRowDxfId="185" dataDxfId="184">
  <autoFilter ref="A26:D36"/>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9:D40" totalsRowShown="0" headerRowDxfId="178" dataDxfId="177">
  <autoFilter ref="A39:D40"/>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2:D44" totalsRowShown="0" headerRowDxfId="175" dataDxfId="174">
  <autoFilter ref="A42:D44"/>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7:D50" totalsRowShown="0" headerRowDxfId="164" dataDxfId="163">
  <autoFilter ref="A47:D50"/>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5" dataDxfId="294">
  <autoFilter ref="A2:BS5"/>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 totalsRowShown="0" headerRowDxfId="147" dataDxfId="146">
  <autoFilter ref="A1:G4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9" totalsRowShown="0" headerRowDxfId="138" dataDxfId="137">
  <autoFilter ref="A1:L2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4" totalsRowShown="0" headerRowDxfId="68" dataDxfId="67">
  <autoFilter ref="A1:B4"/>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49" dataDxfId="248">
  <autoFilter ref="A1:C4"/>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73ItmdXYAEjcwD.jpg" TargetMode="External" /><Relationship Id="rId2" Type="http://schemas.openxmlformats.org/officeDocument/2006/relationships/hyperlink" Target="https://pbs.twimg.com/media/D73J22NX4AItN_i.jpg" TargetMode="External" /><Relationship Id="rId3" Type="http://schemas.openxmlformats.org/officeDocument/2006/relationships/hyperlink" Target="https://pbs.twimg.com/media/D73ItmdXYAEjcwD.jpg" TargetMode="External" /><Relationship Id="rId4" Type="http://schemas.openxmlformats.org/officeDocument/2006/relationships/hyperlink" Target="https://pbs.twimg.com/media/D73J22NX4AItN_i.jpg" TargetMode="External" /><Relationship Id="rId5" Type="http://schemas.openxmlformats.org/officeDocument/2006/relationships/hyperlink" Target="http://pbs.twimg.com/profile_images/808236729148829696/C98rnD5g_normal.jpg" TargetMode="External" /><Relationship Id="rId6" Type="http://schemas.openxmlformats.org/officeDocument/2006/relationships/hyperlink" Target="https://twitter.com/#!/vcclib/status/1134283368638681089" TargetMode="External" /><Relationship Id="rId7" Type="http://schemas.openxmlformats.org/officeDocument/2006/relationships/hyperlink" Target="https://twitter.com/#!/vcclib/status/1134284627907174400" TargetMode="External" /><Relationship Id="rId8" Type="http://schemas.openxmlformats.org/officeDocument/2006/relationships/hyperlink" Target="https://twitter.com/#!/bim4m2ni/status/1136191873121497088"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bs.twimg.com/media/D73ItmdXYAEjcwD.jpg" TargetMode="External" /><Relationship Id="rId2" Type="http://schemas.openxmlformats.org/officeDocument/2006/relationships/hyperlink" Target="https://pbs.twimg.com/media/D73J22NX4AItN_i.jpg" TargetMode="External" /><Relationship Id="rId3" Type="http://schemas.openxmlformats.org/officeDocument/2006/relationships/hyperlink" Target="https://pbs.twimg.com/media/D73ItmdXYAEjcwD.jpg" TargetMode="External" /><Relationship Id="rId4" Type="http://schemas.openxmlformats.org/officeDocument/2006/relationships/hyperlink" Target="https://pbs.twimg.com/media/D73J22NX4AItN_i.jpg" TargetMode="External" /><Relationship Id="rId5" Type="http://schemas.openxmlformats.org/officeDocument/2006/relationships/hyperlink" Target="http://pbs.twimg.com/profile_images/808236729148829696/C98rnD5g_normal.jpg" TargetMode="External" /><Relationship Id="rId6" Type="http://schemas.openxmlformats.org/officeDocument/2006/relationships/hyperlink" Target="https://twitter.com/#!/vcclib/status/1134283368638681089" TargetMode="External" /><Relationship Id="rId7" Type="http://schemas.openxmlformats.org/officeDocument/2006/relationships/hyperlink" Target="https://twitter.com/#!/vcclib/status/1134284627907174400" TargetMode="External" /><Relationship Id="rId8" Type="http://schemas.openxmlformats.org/officeDocument/2006/relationships/hyperlink" Target="https://twitter.com/#!/bim4m2ni/status/1136191873121497088" TargetMode="External" /><Relationship Id="rId9" Type="http://schemas.openxmlformats.org/officeDocument/2006/relationships/comments" Target="../comments12.xml" /><Relationship Id="rId10" Type="http://schemas.openxmlformats.org/officeDocument/2006/relationships/vmlDrawing" Target="../drawings/vmlDrawing6.vml" /><Relationship Id="rId11" Type="http://schemas.openxmlformats.org/officeDocument/2006/relationships/table" Target="../tables/table22.xml" /><Relationship Id="rId1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Cx53rhTHA" TargetMode="External" /><Relationship Id="rId2" Type="http://schemas.openxmlformats.org/officeDocument/2006/relationships/hyperlink" Target="https://t.co/VFEAEd1hYZ" TargetMode="External" /><Relationship Id="rId3" Type="http://schemas.openxmlformats.org/officeDocument/2006/relationships/hyperlink" Target="https://t.co/5YRb9AeyjM" TargetMode="External" /><Relationship Id="rId4" Type="http://schemas.openxmlformats.org/officeDocument/2006/relationships/hyperlink" Target="https://pbs.twimg.com/profile_banners/145025502/1419035592" TargetMode="External" /><Relationship Id="rId5" Type="http://schemas.openxmlformats.org/officeDocument/2006/relationships/hyperlink" Target="https://pbs.twimg.com/profile_banners/18346497/1556237678" TargetMode="External" /><Relationship Id="rId6" Type="http://schemas.openxmlformats.org/officeDocument/2006/relationships/hyperlink" Target="https://pbs.twimg.com/profile_banners/802985120265371649/1560080445" TargetMode="External" /><Relationship Id="rId7" Type="http://schemas.openxmlformats.org/officeDocument/2006/relationships/hyperlink" Target="http://abs.twimg.com/images/themes/theme14/bg.gif"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876920756751314944/UV3AO1v4_normal.jpg" TargetMode="External" /><Relationship Id="rId10" Type="http://schemas.openxmlformats.org/officeDocument/2006/relationships/hyperlink" Target="http://pbs.twimg.com/profile_images/1026881957056008193/R8stfOcm_normal.jpg" TargetMode="External" /><Relationship Id="rId11" Type="http://schemas.openxmlformats.org/officeDocument/2006/relationships/hyperlink" Target="http://pbs.twimg.com/profile_images/808236729148829696/C98rnD5g_normal.jpg" TargetMode="External" /><Relationship Id="rId12" Type="http://schemas.openxmlformats.org/officeDocument/2006/relationships/hyperlink" Target="https://twitter.com/vcclib" TargetMode="External" /><Relationship Id="rId13" Type="http://schemas.openxmlformats.org/officeDocument/2006/relationships/hyperlink" Target="https://twitter.com/myvcc" TargetMode="External" /><Relationship Id="rId14" Type="http://schemas.openxmlformats.org/officeDocument/2006/relationships/hyperlink" Target="https://twitter.com/bim4m2ni"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318</v>
      </c>
      <c r="BB2" s="13" t="s">
        <v>322</v>
      </c>
      <c r="BC2" s="13" t="s">
        <v>323</v>
      </c>
      <c r="BD2" s="68" t="s">
        <v>430</v>
      </c>
      <c r="BE2" s="68" t="s">
        <v>431</v>
      </c>
      <c r="BF2" s="68" t="s">
        <v>432</v>
      </c>
      <c r="BG2" s="68" t="s">
        <v>433</v>
      </c>
      <c r="BH2" s="68" t="s">
        <v>434</v>
      </c>
      <c r="BI2" s="68" t="s">
        <v>435</v>
      </c>
      <c r="BJ2" s="68" t="s">
        <v>436</v>
      </c>
      <c r="BK2" s="68" t="s">
        <v>437</v>
      </c>
      <c r="BL2" s="68" t="s">
        <v>438</v>
      </c>
    </row>
    <row r="3" spans="1:64" ht="15" customHeight="1">
      <c r="A3" s="85" t="s">
        <v>212</v>
      </c>
      <c r="B3" s="85" t="s">
        <v>214</v>
      </c>
      <c r="C3" s="53" t="s">
        <v>445</v>
      </c>
      <c r="D3" s="54">
        <v>3</v>
      </c>
      <c r="E3" s="66" t="s">
        <v>136</v>
      </c>
      <c r="F3" s="55">
        <v>35</v>
      </c>
      <c r="G3" s="53"/>
      <c r="H3" s="57"/>
      <c r="I3" s="56"/>
      <c r="J3" s="56"/>
      <c r="K3" s="36" t="s">
        <v>65</v>
      </c>
      <c r="L3" s="62">
        <v>3</v>
      </c>
      <c r="M3" s="62"/>
      <c r="N3" s="63"/>
      <c r="O3" s="86" t="s">
        <v>215</v>
      </c>
      <c r="P3" s="88">
        <v>43616.09725694444</v>
      </c>
      <c r="Q3" s="86" t="s">
        <v>216</v>
      </c>
      <c r="R3" s="86"/>
      <c r="S3" s="86"/>
      <c r="T3" s="86" t="s">
        <v>219</v>
      </c>
      <c r="U3" s="90" t="s">
        <v>221</v>
      </c>
      <c r="V3" s="90" t="s">
        <v>221</v>
      </c>
      <c r="W3" s="88">
        <v>43616.09725694444</v>
      </c>
      <c r="X3" s="90" t="s">
        <v>224</v>
      </c>
      <c r="Y3" s="86"/>
      <c r="Z3" s="86"/>
      <c r="AA3" s="92" t="s">
        <v>227</v>
      </c>
      <c r="AB3" s="86"/>
      <c r="AC3" s="86" t="b">
        <v>0</v>
      </c>
      <c r="AD3" s="86">
        <v>1</v>
      </c>
      <c r="AE3" s="92" t="s">
        <v>230</v>
      </c>
      <c r="AF3" s="86" t="b">
        <v>0</v>
      </c>
      <c r="AG3" s="86" t="s">
        <v>231</v>
      </c>
      <c r="AH3" s="86"/>
      <c r="AI3" s="92" t="s">
        <v>230</v>
      </c>
      <c r="AJ3" s="86" t="b">
        <v>0</v>
      </c>
      <c r="AK3" s="86">
        <v>0</v>
      </c>
      <c r="AL3" s="92" t="s">
        <v>230</v>
      </c>
      <c r="AM3" s="86" t="s">
        <v>232</v>
      </c>
      <c r="AN3" s="86" t="b">
        <v>0</v>
      </c>
      <c r="AO3" s="92" t="s">
        <v>227</v>
      </c>
      <c r="AP3" s="86" t="s">
        <v>176</v>
      </c>
      <c r="AQ3" s="86">
        <v>0</v>
      </c>
      <c r="AR3" s="86">
        <v>0</v>
      </c>
      <c r="AS3" s="86"/>
      <c r="AT3" s="86"/>
      <c r="AU3" s="86"/>
      <c r="AV3" s="86"/>
      <c r="AW3" s="86"/>
      <c r="AX3" s="86"/>
      <c r="AY3" s="86"/>
      <c r="AZ3" s="86"/>
      <c r="BA3">
        <v>2</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36</v>
      </c>
      <c r="BK3" s="52">
        <v>100</v>
      </c>
      <c r="BL3" s="51">
        <v>36</v>
      </c>
    </row>
    <row r="4" spans="1:64" ht="15" customHeight="1">
      <c r="A4" s="85" t="s">
        <v>212</v>
      </c>
      <c r="B4" s="85" t="s">
        <v>214</v>
      </c>
      <c r="C4" s="53" t="s">
        <v>445</v>
      </c>
      <c r="D4" s="54">
        <v>3</v>
      </c>
      <c r="E4" s="66" t="s">
        <v>136</v>
      </c>
      <c r="F4" s="55">
        <v>35</v>
      </c>
      <c r="G4" s="53"/>
      <c r="H4" s="57"/>
      <c r="I4" s="56"/>
      <c r="J4" s="56"/>
      <c r="K4" s="36" t="s">
        <v>65</v>
      </c>
      <c r="L4" s="84">
        <v>4</v>
      </c>
      <c r="M4" s="84"/>
      <c r="N4" s="63"/>
      <c r="O4" s="87" t="s">
        <v>215</v>
      </c>
      <c r="P4" s="89">
        <v>43616.10072916667</v>
      </c>
      <c r="Q4" s="87" t="s">
        <v>217</v>
      </c>
      <c r="R4" s="87"/>
      <c r="S4" s="87"/>
      <c r="T4" s="87" t="s">
        <v>220</v>
      </c>
      <c r="U4" s="91" t="s">
        <v>222</v>
      </c>
      <c r="V4" s="91" t="s">
        <v>222</v>
      </c>
      <c r="W4" s="89">
        <v>43616.10072916667</v>
      </c>
      <c r="X4" s="91" t="s">
        <v>225</v>
      </c>
      <c r="Y4" s="87"/>
      <c r="Z4" s="87"/>
      <c r="AA4" s="93" t="s">
        <v>228</v>
      </c>
      <c r="AB4" s="87"/>
      <c r="AC4" s="87" t="b">
        <v>0</v>
      </c>
      <c r="AD4" s="87">
        <v>0</v>
      </c>
      <c r="AE4" s="93" t="s">
        <v>230</v>
      </c>
      <c r="AF4" s="87" t="b">
        <v>0</v>
      </c>
      <c r="AG4" s="87" t="s">
        <v>231</v>
      </c>
      <c r="AH4" s="87"/>
      <c r="AI4" s="93" t="s">
        <v>230</v>
      </c>
      <c r="AJ4" s="87" t="b">
        <v>0</v>
      </c>
      <c r="AK4" s="87">
        <v>0</v>
      </c>
      <c r="AL4" s="93" t="s">
        <v>230</v>
      </c>
      <c r="AM4" s="87" t="s">
        <v>232</v>
      </c>
      <c r="AN4" s="87" t="b">
        <v>0</v>
      </c>
      <c r="AO4" s="93" t="s">
        <v>228</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30</v>
      </c>
      <c r="BK4" s="52">
        <v>100</v>
      </c>
      <c r="BL4" s="51">
        <v>30</v>
      </c>
    </row>
    <row r="5" spans="1:64" ht="45">
      <c r="A5" s="85" t="s">
        <v>213</v>
      </c>
      <c r="B5" s="85" t="s">
        <v>212</v>
      </c>
      <c r="C5" s="53" t="s">
        <v>445</v>
      </c>
      <c r="D5" s="54">
        <v>3</v>
      </c>
      <c r="E5" s="66" t="s">
        <v>132</v>
      </c>
      <c r="F5" s="55">
        <v>35</v>
      </c>
      <c r="G5" s="53"/>
      <c r="H5" s="57"/>
      <c r="I5" s="56"/>
      <c r="J5" s="56"/>
      <c r="K5" s="36" t="s">
        <v>65</v>
      </c>
      <c r="L5" s="84">
        <v>5</v>
      </c>
      <c r="M5" s="84"/>
      <c r="N5" s="63"/>
      <c r="O5" s="87" t="s">
        <v>215</v>
      </c>
      <c r="P5" s="89">
        <v>43621.36372685185</v>
      </c>
      <c r="Q5" s="87" t="s">
        <v>218</v>
      </c>
      <c r="R5" s="87"/>
      <c r="S5" s="87"/>
      <c r="T5" s="87"/>
      <c r="U5" s="87"/>
      <c r="V5" s="91" t="s">
        <v>223</v>
      </c>
      <c r="W5" s="89">
        <v>43621.36372685185</v>
      </c>
      <c r="X5" s="91" t="s">
        <v>226</v>
      </c>
      <c r="Y5" s="87"/>
      <c r="Z5" s="87"/>
      <c r="AA5" s="93" t="s">
        <v>229</v>
      </c>
      <c r="AB5" s="87"/>
      <c r="AC5" s="87" t="b">
        <v>0</v>
      </c>
      <c r="AD5" s="87">
        <v>0</v>
      </c>
      <c r="AE5" s="93" t="s">
        <v>230</v>
      </c>
      <c r="AF5" s="87" t="b">
        <v>0</v>
      </c>
      <c r="AG5" s="87" t="s">
        <v>231</v>
      </c>
      <c r="AH5" s="87"/>
      <c r="AI5" s="93" t="s">
        <v>230</v>
      </c>
      <c r="AJ5" s="87" t="b">
        <v>0</v>
      </c>
      <c r="AK5" s="87">
        <v>1</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27</v>
      </c>
      <c r="BK5" s="52">
        <v>100</v>
      </c>
      <c r="BL5"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U3" r:id="rId1" display="https://pbs.twimg.com/media/D73ItmdXYAEjcwD.jpg"/>
    <hyperlink ref="U4" r:id="rId2" display="https://pbs.twimg.com/media/D73J22NX4AItN_i.jpg"/>
    <hyperlink ref="V3" r:id="rId3" display="https://pbs.twimg.com/media/D73ItmdXYAEjcwD.jpg"/>
    <hyperlink ref="V4" r:id="rId4" display="https://pbs.twimg.com/media/D73J22NX4AItN_i.jpg"/>
    <hyperlink ref="V5" r:id="rId5" display="http://pbs.twimg.com/profile_images/808236729148829696/C98rnD5g_normal.jpg"/>
    <hyperlink ref="X3" r:id="rId6" display="https://twitter.com/#!/vcclib/status/1134283368638681089"/>
    <hyperlink ref="X4" r:id="rId7" display="https://twitter.com/#!/vcclib/status/1134284627907174400"/>
    <hyperlink ref="X5" r:id="rId8" display="https://twitter.com/#!/bim4m2ni/status/1136191873121497088"/>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408</v>
      </c>
      <c r="B1" s="13" t="s">
        <v>415</v>
      </c>
      <c r="C1" s="13" t="s">
        <v>416</v>
      </c>
      <c r="D1" s="13" t="s">
        <v>144</v>
      </c>
      <c r="E1" s="13" t="s">
        <v>418</v>
      </c>
      <c r="F1" s="13" t="s">
        <v>419</v>
      </c>
      <c r="G1" s="13" t="s">
        <v>420</v>
      </c>
    </row>
    <row r="2" spans="1:7" ht="15">
      <c r="A2" s="86" t="s">
        <v>348</v>
      </c>
      <c r="B2" s="86">
        <v>0</v>
      </c>
      <c r="C2" s="124">
        <v>0</v>
      </c>
      <c r="D2" s="86" t="s">
        <v>417</v>
      </c>
      <c r="E2" s="86"/>
      <c r="F2" s="86"/>
      <c r="G2" s="86"/>
    </row>
    <row r="3" spans="1:7" ht="15">
      <c r="A3" s="86" t="s">
        <v>349</v>
      </c>
      <c r="B3" s="86">
        <v>0</v>
      </c>
      <c r="C3" s="124">
        <v>0</v>
      </c>
      <c r="D3" s="86" t="s">
        <v>417</v>
      </c>
      <c r="E3" s="86"/>
      <c r="F3" s="86"/>
      <c r="G3" s="86"/>
    </row>
    <row r="4" spans="1:7" ht="15">
      <c r="A4" s="86" t="s">
        <v>350</v>
      </c>
      <c r="B4" s="86">
        <v>0</v>
      </c>
      <c r="C4" s="124">
        <v>0</v>
      </c>
      <c r="D4" s="86" t="s">
        <v>417</v>
      </c>
      <c r="E4" s="86"/>
      <c r="F4" s="86"/>
      <c r="G4" s="86"/>
    </row>
    <row r="5" spans="1:7" ht="15">
      <c r="A5" s="86" t="s">
        <v>351</v>
      </c>
      <c r="B5" s="86">
        <v>93</v>
      </c>
      <c r="C5" s="124">
        <v>1</v>
      </c>
      <c r="D5" s="86" t="s">
        <v>417</v>
      </c>
      <c r="E5" s="86"/>
      <c r="F5" s="86"/>
      <c r="G5" s="86"/>
    </row>
    <row r="6" spans="1:7" ht="15">
      <c r="A6" s="86" t="s">
        <v>352</v>
      </c>
      <c r="B6" s="86">
        <v>93</v>
      </c>
      <c r="C6" s="124">
        <v>1</v>
      </c>
      <c r="D6" s="86" t="s">
        <v>417</v>
      </c>
      <c r="E6" s="86"/>
      <c r="F6" s="86"/>
      <c r="G6" s="86"/>
    </row>
    <row r="7" spans="1:7" ht="15">
      <c r="A7" s="92" t="s">
        <v>353</v>
      </c>
      <c r="B7" s="92">
        <v>4</v>
      </c>
      <c r="C7" s="125">
        <v>0</v>
      </c>
      <c r="D7" s="92" t="s">
        <v>417</v>
      </c>
      <c r="E7" s="92" t="b">
        <v>0</v>
      </c>
      <c r="F7" s="92" t="b">
        <v>0</v>
      </c>
      <c r="G7" s="92" t="b">
        <v>0</v>
      </c>
    </row>
    <row r="8" spans="1:7" ht="15">
      <c r="A8" s="92" t="s">
        <v>354</v>
      </c>
      <c r="B8" s="92">
        <v>3</v>
      </c>
      <c r="C8" s="125">
        <v>0</v>
      </c>
      <c r="D8" s="92" t="s">
        <v>417</v>
      </c>
      <c r="E8" s="92" t="b">
        <v>0</v>
      </c>
      <c r="F8" s="92" t="b">
        <v>0</v>
      </c>
      <c r="G8" s="92" t="b">
        <v>0</v>
      </c>
    </row>
    <row r="9" spans="1:7" ht="15">
      <c r="A9" s="92" t="s">
        <v>355</v>
      </c>
      <c r="B9" s="92">
        <v>2</v>
      </c>
      <c r="C9" s="125">
        <v>0.006403318511115681</v>
      </c>
      <c r="D9" s="92" t="s">
        <v>417</v>
      </c>
      <c r="E9" s="92" t="b">
        <v>0</v>
      </c>
      <c r="F9" s="92" t="b">
        <v>0</v>
      </c>
      <c r="G9" s="92" t="b">
        <v>0</v>
      </c>
    </row>
    <row r="10" spans="1:7" ht="15">
      <c r="A10" s="92" t="s">
        <v>356</v>
      </c>
      <c r="B10" s="92">
        <v>2</v>
      </c>
      <c r="C10" s="125">
        <v>0.006403318511115681</v>
      </c>
      <c r="D10" s="92" t="s">
        <v>417</v>
      </c>
      <c r="E10" s="92" t="b">
        <v>0</v>
      </c>
      <c r="F10" s="92" t="b">
        <v>0</v>
      </c>
      <c r="G10" s="92" t="b">
        <v>0</v>
      </c>
    </row>
    <row r="11" spans="1:7" ht="15">
      <c r="A11" s="92" t="s">
        <v>357</v>
      </c>
      <c r="B11" s="92">
        <v>2</v>
      </c>
      <c r="C11" s="125">
        <v>0.006403318511115681</v>
      </c>
      <c r="D11" s="92" t="s">
        <v>417</v>
      </c>
      <c r="E11" s="92" t="b">
        <v>0</v>
      </c>
      <c r="F11" s="92" t="b">
        <v>0</v>
      </c>
      <c r="G11" s="92" t="b">
        <v>0</v>
      </c>
    </row>
    <row r="12" spans="1:7" ht="15">
      <c r="A12" s="92" t="s">
        <v>359</v>
      </c>
      <c r="B12" s="92">
        <v>2</v>
      </c>
      <c r="C12" s="125">
        <v>0.006403318511115681</v>
      </c>
      <c r="D12" s="92" t="s">
        <v>417</v>
      </c>
      <c r="E12" s="92" t="b">
        <v>0</v>
      </c>
      <c r="F12" s="92" t="b">
        <v>0</v>
      </c>
      <c r="G12" s="92" t="b">
        <v>0</v>
      </c>
    </row>
    <row r="13" spans="1:7" ht="15">
      <c r="A13" s="92" t="s">
        <v>360</v>
      </c>
      <c r="B13" s="92">
        <v>2</v>
      </c>
      <c r="C13" s="125">
        <v>0.006403318511115681</v>
      </c>
      <c r="D13" s="92" t="s">
        <v>417</v>
      </c>
      <c r="E13" s="92" t="b">
        <v>0</v>
      </c>
      <c r="F13" s="92" t="b">
        <v>0</v>
      </c>
      <c r="G13" s="92" t="b">
        <v>0</v>
      </c>
    </row>
    <row r="14" spans="1:7" ht="15">
      <c r="A14" s="92" t="s">
        <v>361</v>
      </c>
      <c r="B14" s="92">
        <v>2</v>
      </c>
      <c r="C14" s="125">
        <v>0.006403318511115681</v>
      </c>
      <c r="D14" s="92" t="s">
        <v>417</v>
      </c>
      <c r="E14" s="92" t="b">
        <v>0</v>
      </c>
      <c r="F14" s="92" t="b">
        <v>0</v>
      </c>
      <c r="G14" s="92" t="b">
        <v>0</v>
      </c>
    </row>
    <row r="15" spans="1:7" ht="15">
      <c r="A15" s="92" t="s">
        <v>362</v>
      </c>
      <c r="B15" s="92">
        <v>2</v>
      </c>
      <c r="C15" s="125">
        <v>0.006403318511115681</v>
      </c>
      <c r="D15" s="92" t="s">
        <v>417</v>
      </c>
      <c r="E15" s="92" t="b">
        <v>0</v>
      </c>
      <c r="F15" s="92" t="b">
        <v>0</v>
      </c>
      <c r="G15" s="92" t="b">
        <v>0</v>
      </c>
    </row>
    <row r="16" spans="1:7" ht="15">
      <c r="A16" s="92" t="s">
        <v>363</v>
      </c>
      <c r="B16" s="92">
        <v>2</v>
      </c>
      <c r="C16" s="125">
        <v>0.006403318511115681</v>
      </c>
      <c r="D16" s="92" t="s">
        <v>417</v>
      </c>
      <c r="E16" s="92" t="b">
        <v>0</v>
      </c>
      <c r="F16" s="92" t="b">
        <v>0</v>
      </c>
      <c r="G16" s="92" t="b">
        <v>0</v>
      </c>
    </row>
    <row r="17" spans="1:7" ht="15">
      <c r="A17" s="92" t="s">
        <v>409</v>
      </c>
      <c r="B17" s="92">
        <v>2</v>
      </c>
      <c r="C17" s="125">
        <v>0.006403318511115681</v>
      </c>
      <c r="D17" s="92" t="s">
        <v>417</v>
      </c>
      <c r="E17" s="92" t="b">
        <v>0</v>
      </c>
      <c r="F17" s="92" t="b">
        <v>0</v>
      </c>
      <c r="G17" s="92" t="b">
        <v>0</v>
      </c>
    </row>
    <row r="18" spans="1:7" ht="15">
      <c r="A18" s="92" t="s">
        <v>410</v>
      </c>
      <c r="B18" s="92">
        <v>2</v>
      </c>
      <c r="C18" s="125">
        <v>0.006403318511115681</v>
      </c>
      <c r="D18" s="92" t="s">
        <v>417</v>
      </c>
      <c r="E18" s="92" t="b">
        <v>0</v>
      </c>
      <c r="F18" s="92" t="b">
        <v>0</v>
      </c>
      <c r="G18" s="92" t="b">
        <v>0</v>
      </c>
    </row>
    <row r="19" spans="1:7" ht="15">
      <c r="A19" s="92" t="s">
        <v>411</v>
      </c>
      <c r="B19" s="92">
        <v>2</v>
      </c>
      <c r="C19" s="125">
        <v>0.006403318511115681</v>
      </c>
      <c r="D19" s="92" t="s">
        <v>417</v>
      </c>
      <c r="E19" s="92" t="b">
        <v>0</v>
      </c>
      <c r="F19" s="92" t="b">
        <v>0</v>
      </c>
      <c r="G19" s="92" t="b">
        <v>0</v>
      </c>
    </row>
    <row r="20" spans="1:7" ht="15">
      <c r="A20" s="92" t="s">
        <v>412</v>
      </c>
      <c r="B20" s="92">
        <v>2</v>
      </c>
      <c r="C20" s="125">
        <v>0.006403318511115681</v>
      </c>
      <c r="D20" s="92" t="s">
        <v>417</v>
      </c>
      <c r="E20" s="92" t="b">
        <v>0</v>
      </c>
      <c r="F20" s="92" t="b">
        <v>0</v>
      </c>
      <c r="G20" s="92" t="b">
        <v>0</v>
      </c>
    </row>
    <row r="21" spans="1:7" ht="15">
      <c r="A21" s="92" t="s">
        <v>413</v>
      </c>
      <c r="B21" s="92">
        <v>2</v>
      </c>
      <c r="C21" s="125">
        <v>0.006403318511115681</v>
      </c>
      <c r="D21" s="92" t="s">
        <v>417</v>
      </c>
      <c r="E21" s="92" t="b">
        <v>0</v>
      </c>
      <c r="F21" s="92" t="b">
        <v>0</v>
      </c>
      <c r="G21" s="92" t="b">
        <v>0</v>
      </c>
    </row>
    <row r="22" spans="1:7" ht="15">
      <c r="A22" s="92" t="s">
        <v>214</v>
      </c>
      <c r="B22" s="92">
        <v>2</v>
      </c>
      <c r="C22" s="125">
        <v>0.006403318511115681</v>
      </c>
      <c r="D22" s="92" t="s">
        <v>417</v>
      </c>
      <c r="E22" s="92" t="b">
        <v>0</v>
      </c>
      <c r="F22" s="92" t="b">
        <v>0</v>
      </c>
      <c r="G22" s="92" t="b">
        <v>0</v>
      </c>
    </row>
    <row r="23" spans="1:7" ht="15">
      <c r="A23" s="92" t="s">
        <v>414</v>
      </c>
      <c r="B23" s="92">
        <v>2</v>
      </c>
      <c r="C23" s="125">
        <v>0.006403318511115681</v>
      </c>
      <c r="D23" s="92" t="s">
        <v>417</v>
      </c>
      <c r="E23" s="92" t="b">
        <v>0</v>
      </c>
      <c r="F23" s="92" t="b">
        <v>0</v>
      </c>
      <c r="G23" s="92" t="b">
        <v>0</v>
      </c>
    </row>
    <row r="24" spans="1:7" ht="15">
      <c r="A24" s="92" t="s">
        <v>353</v>
      </c>
      <c r="B24" s="92">
        <v>4</v>
      </c>
      <c r="C24" s="125">
        <v>0</v>
      </c>
      <c r="D24" s="92" t="s">
        <v>319</v>
      </c>
      <c r="E24" s="92" t="b">
        <v>0</v>
      </c>
      <c r="F24" s="92" t="b">
        <v>0</v>
      </c>
      <c r="G24" s="92" t="b">
        <v>0</v>
      </c>
    </row>
    <row r="25" spans="1:7" ht="15">
      <c r="A25" s="92" t="s">
        <v>354</v>
      </c>
      <c r="B25" s="92">
        <v>3</v>
      </c>
      <c r="C25" s="125">
        <v>0</v>
      </c>
      <c r="D25" s="92" t="s">
        <v>319</v>
      </c>
      <c r="E25" s="92" t="b">
        <v>0</v>
      </c>
      <c r="F25" s="92" t="b">
        <v>0</v>
      </c>
      <c r="G25" s="92" t="b">
        <v>0</v>
      </c>
    </row>
    <row r="26" spans="1:7" ht="15">
      <c r="A26" s="92" t="s">
        <v>355</v>
      </c>
      <c r="B26" s="92">
        <v>2</v>
      </c>
      <c r="C26" s="125">
        <v>0.006403318511115681</v>
      </c>
      <c r="D26" s="92" t="s">
        <v>319</v>
      </c>
      <c r="E26" s="92" t="b">
        <v>0</v>
      </c>
      <c r="F26" s="92" t="b">
        <v>0</v>
      </c>
      <c r="G26" s="92" t="b">
        <v>0</v>
      </c>
    </row>
    <row r="27" spans="1:7" ht="15">
      <c r="A27" s="92" t="s">
        <v>356</v>
      </c>
      <c r="B27" s="92">
        <v>2</v>
      </c>
      <c r="C27" s="125">
        <v>0.006403318511115681</v>
      </c>
      <c r="D27" s="92" t="s">
        <v>319</v>
      </c>
      <c r="E27" s="92" t="b">
        <v>0</v>
      </c>
      <c r="F27" s="92" t="b">
        <v>0</v>
      </c>
      <c r="G27" s="92" t="b">
        <v>0</v>
      </c>
    </row>
    <row r="28" spans="1:7" ht="15">
      <c r="A28" s="92" t="s">
        <v>357</v>
      </c>
      <c r="B28" s="92">
        <v>2</v>
      </c>
      <c r="C28" s="125">
        <v>0.006403318511115681</v>
      </c>
      <c r="D28" s="92" t="s">
        <v>319</v>
      </c>
      <c r="E28" s="92" t="b">
        <v>0</v>
      </c>
      <c r="F28" s="92" t="b">
        <v>0</v>
      </c>
      <c r="G28" s="92" t="b">
        <v>0</v>
      </c>
    </row>
    <row r="29" spans="1:7" ht="15">
      <c r="A29" s="92" t="s">
        <v>359</v>
      </c>
      <c r="B29" s="92">
        <v>2</v>
      </c>
      <c r="C29" s="125">
        <v>0.006403318511115681</v>
      </c>
      <c r="D29" s="92" t="s">
        <v>319</v>
      </c>
      <c r="E29" s="92" t="b">
        <v>0</v>
      </c>
      <c r="F29" s="92" t="b">
        <v>0</v>
      </c>
      <c r="G29" s="92" t="b">
        <v>0</v>
      </c>
    </row>
    <row r="30" spans="1:7" ht="15">
      <c r="A30" s="92" t="s">
        <v>360</v>
      </c>
      <c r="B30" s="92">
        <v>2</v>
      </c>
      <c r="C30" s="125">
        <v>0.006403318511115681</v>
      </c>
      <c r="D30" s="92" t="s">
        <v>319</v>
      </c>
      <c r="E30" s="92" t="b">
        <v>0</v>
      </c>
      <c r="F30" s="92" t="b">
        <v>0</v>
      </c>
      <c r="G30" s="92" t="b">
        <v>0</v>
      </c>
    </row>
    <row r="31" spans="1:7" ht="15">
      <c r="A31" s="92" t="s">
        <v>361</v>
      </c>
      <c r="B31" s="92">
        <v>2</v>
      </c>
      <c r="C31" s="125">
        <v>0.006403318511115681</v>
      </c>
      <c r="D31" s="92" t="s">
        <v>319</v>
      </c>
      <c r="E31" s="92" t="b">
        <v>0</v>
      </c>
      <c r="F31" s="92" t="b">
        <v>0</v>
      </c>
      <c r="G31" s="92" t="b">
        <v>0</v>
      </c>
    </row>
    <row r="32" spans="1:7" ht="15">
      <c r="A32" s="92" t="s">
        <v>362</v>
      </c>
      <c r="B32" s="92">
        <v>2</v>
      </c>
      <c r="C32" s="125">
        <v>0.006403318511115681</v>
      </c>
      <c r="D32" s="92" t="s">
        <v>319</v>
      </c>
      <c r="E32" s="92" t="b">
        <v>0</v>
      </c>
      <c r="F32" s="92" t="b">
        <v>0</v>
      </c>
      <c r="G32" s="92" t="b">
        <v>0</v>
      </c>
    </row>
    <row r="33" spans="1:7" ht="15">
      <c r="A33" s="92" t="s">
        <v>363</v>
      </c>
      <c r="B33" s="92">
        <v>2</v>
      </c>
      <c r="C33" s="125">
        <v>0.006403318511115681</v>
      </c>
      <c r="D33" s="92" t="s">
        <v>319</v>
      </c>
      <c r="E33" s="92" t="b">
        <v>0</v>
      </c>
      <c r="F33" s="92" t="b">
        <v>0</v>
      </c>
      <c r="G33" s="92" t="b">
        <v>0</v>
      </c>
    </row>
    <row r="34" spans="1:7" ht="15">
      <c r="A34" s="92" t="s">
        <v>409</v>
      </c>
      <c r="B34" s="92">
        <v>2</v>
      </c>
      <c r="C34" s="125">
        <v>0.006403318511115681</v>
      </c>
      <c r="D34" s="92" t="s">
        <v>319</v>
      </c>
      <c r="E34" s="92" t="b">
        <v>0</v>
      </c>
      <c r="F34" s="92" t="b">
        <v>0</v>
      </c>
      <c r="G34" s="92" t="b">
        <v>0</v>
      </c>
    </row>
    <row r="35" spans="1:7" ht="15">
      <c r="A35" s="92" t="s">
        <v>410</v>
      </c>
      <c r="B35" s="92">
        <v>2</v>
      </c>
      <c r="C35" s="125">
        <v>0.006403318511115681</v>
      </c>
      <c r="D35" s="92" t="s">
        <v>319</v>
      </c>
      <c r="E35" s="92" t="b">
        <v>0</v>
      </c>
      <c r="F35" s="92" t="b">
        <v>0</v>
      </c>
      <c r="G35" s="92" t="b">
        <v>0</v>
      </c>
    </row>
    <row r="36" spans="1:7" ht="15">
      <c r="A36" s="92" t="s">
        <v>411</v>
      </c>
      <c r="B36" s="92">
        <v>2</v>
      </c>
      <c r="C36" s="125">
        <v>0.006403318511115681</v>
      </c>
      <c r="D36" s="92" t="s">
        <v>319</v>
      </c>
      <c r="E36" s="92" t="b">
        <v>0</v>
      </c>
      <c r="F36" s="92" t="b">
        <v>0</v>
      </c>
      <c r="G36" s="92" t="b">
        <v>0</v>
      </c>
    </row>
    <row r="37" spans="1:7" ht="15">
      <c r="A37" s="92" t="s">
        <v>412</v>
      </c>
      <c r="B37" s="92">
        <v>2</v>
      </c>
      <c r="C37" s="125">
        <v>0.006403318511115681</v>
      </c>
      <c r="D37" s="92" t="s">
        <v>319</v>
      </c>
      <c r="E37" s="92" t="b">
        <v>0</v>
      </c>
      <c r="F37" s="92" t="b">
        <v>0</v>
      </c>
      <c r="G37" s="92" t="b">
        <v>0</v>
      </c>
    </row>
    <row r="38" spans="1:7" ht="15">
      <c r="A38" s="92" t="s">
        <v>413</v>
      </c>
      <c r="B38" s="92">
        <v>2</v>
      </c>
      <c r="C38" s="125">
        <v>0.006403318511115681</v>
      </c>
      <c r="D38" s="92" t="s">
        <v>319</v>
      </c>
      <c r="E38" s="92" t="b">
        <v>0</v>
      </c>
      <c r="F38" s="92" t="b">
        <v>0</v>
      </c>
      <c r="G38" s="92" t="b">
        <v>0</v>
      </c>
    </row>
    <row r="39" spans="1:7" ht="15">
      <c r="A39" s="92" t="s">
        <v>214</v>
      </c>
      <c r="B39" s="92">
        <v>2</v>
      </c>
      <c r="C39" s="125">
        <v>0.006403318511115681</v>
      </c>
      <c r="D39" s="92" t="s">
        <v>319</v>
      </c>
      <c r="E39" s="92" t="b">
        <v>0</v>
      </c>
      <c r="F39" s="92" t="b">
        <v>0</v>
      </c>
      <c r="G39" s="92" t="b">
        <v>0</v>
      </c>
    </row>
    <row r="40" spans="1:7" ht="15">
      <c r="A40" s="92" t="s">
        <v>414</v>
      </c>
      <c r="B40" s="92">
        <v>2</v>
      </c>
      <c r="C40" s="125">
        <v>0.006403318511115681</v>
      </c>
      <c r="D40" s="92" t="s">
        <v>319</v>
      </c>
      <c r="E40" s="92" t="b">
        <v>0</v>
      </c>
      <c r="F40" s="92" t="b">
        <v>0</v>
      </c>
      <c r="G40"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421</v>
      </c>
      <c r="B1" s="13" t="s">
        <v>422</v>
      </c>
      <c r="C1" s="13" t="s">
        <v>415</v>
      </c>
      <c r="D1" s="13" t="s">
        <v>416</v>
      </c>
      <c r="E1" s="13" t="s">
        <v>423</v>
      </c>
      <c r="F1" s="13" t="s">
        <v>144</v>
      </c>
      <c r="G1" s="13" t="s">
        <v>424</v>
      </c>
      <c r="H1" s="13" t="s">
        <v>425</v>
      </c>
      <c r="I1" s="13" t="s">
        <v>426</v>
      </c>
      <c r="J1" s="13" t="s">
        <v>427</v>
      </c>
      <c r="K1" s="13" t="s">
        <v>428</v>
      </c>
      <c r="L1" s="13" t="s">
        <v>429</v>
      </c>
    </row>
    <row r="2" spans="1:12" ht="15">
      <c r="A2" s="92" t="s">
        <v>354</v>
      </c>
      <c r="B2" s="92" t="s">
        <v>353</v>
      </c>
      <c r="C2" s="92">
        <v>3</v>
      </c>
      <c r="D2" s="125">
        <v>0</v>
      </c>
      <c r="E2" s="125">
        <v>1.1139433523068367</v>
      </c>
      <c r="F2" s="92" t="s">
        <v>417</v>
      </c>
      <c r="G2" s="92" t="b">
        <v>0</v>
      </c>
      <c r="H2" s="92" t="b">
        <v>0</v>
      </c>
      <c r="I2" s="92" t="b">
        <v>0</v>
      </c>
      <c r="J2" s="92" t="b">
        <v>0</v>
      </c>
      <c r="K2" s="92" t="b">
        <v>0</v>
      </c>
      <c r="L2" s="92" t="b">
        <v>0</v>
      </c>
    </row>
    <row r="3" spans="1:12" ht="15">
      <c r="A3" s="92" t="s">
        <v>355</v>
      </c>
      <c r="B3" s="92" t="s">
        <v>356</v>
      </c>
      <c r="C3" s="92">
        <v>2</v>
      </c>
      <c r="D3" s="125">
        <v>0.006403318511115681</v>
      </c>
      <c r="E3" s="125">
        <v>1.414973347970818</v>
      </c>
      <c r="F3" s="92" t="s">
        <v>417</v>
      </c>
      <c r="G3" s="92" t="b">
        <v>0</v>
      </c>
      <c r="H3" s="92" t="b">
        <v>0</v>
      </c>
      <c r="I3" s="92" t="b">
        <v>0</v>
      </c>
      <c r="J3" s="92" t="b">
        <v>0</v>
      </c>
      <c r="K3" s="92" t="b">
        <v>0</v>
      </c>
      <c r="L3" s="92" t="b">
        <v>0</v>
      </c>
    </row>
    <row r="4" spans="1:12" ht="15">
      <c r="A4" s="92" t="s">
        <v>356</v>
      </c>
      <c r="B4" s="92" t="s">
        <v>357</v>
      </c>
      <c r="C4" s="92">
        <v>2</v>
      </c>
      <c r="D4" s="125">
        <v>0.006403318511115681</v>
      </c>
      <c r="E4" s="125">
        <v>1.414973347970818</v>
      </c>
      <c r="F4" s="92" t="s">
        <v>417</v>
      </c>
      <c r="G4" s="92" t="b">
        <v>0</v>
      </c>
      <c r="H4" s="92" t="b">
        <v>0</v>
      </c>
      <c r="I4" s="92" t="b">
        <v>0</v>
      </c>
      <c r="J4" s="92" t="b">
        <v>0</v>
      </c>
      <c r="K4" s="92" t="b">
        <v>0</v>
      </c>
      <c r="L4" s="92" t="b">
        <v>0</v>
      </c>
    </row>
    <row r="5" spans="1:12" ht="15">
      <c r="A5" s="92" t="s">
        <v>357</v>
      </c>
      <c r="B5" s="92" t="s">
        <v>359</v>
      </c>
      <c r="C5" s="92">
        <v>2</v>
      </c>
      <c r="D5" s="125">
        <v>0.006403318511115681</v>
      </c>
      <c r="E5" s="125">
        <v>1.414973347970818</v>
      </c>
      <c r="F5" s="92" t="s">
        <v>417</v>
      </c>
      <c r="G5" s="92" t="b">
        <v>0</v>
      </c>
      <c r="H5" s="92" t="b">
        <v>0</v>
      </c>
      <c r="I5" s="92" t="b">
        <v>0</v>
      </c>
      <c r="J5" s="92" t="b">
        <v>0</v>
      </c>
      <c r="K5" s="92" t="b">
        <v>0</v>
      </c>
      <c r="L5" s="92" t="b">
        <v>0</v>
      </c>
    </row>
    <row r="6" spans="1:12" ht="15">
      <c r="A6" s="92" t="s">
        <v>359</v>
      </c>
      <c r="B6" s="92" t="s">
        <v>360</v>
      </c>
      <c r="C6" s="92">
        <v>2</v>
      </c>
      <c r="D6" s="125">
        <v>0.006403318511115681</v>
      </c>
      <c r="E6" s="125">
        <v>1.414973347970818</v>
      </c>
      <c r="F6" s="92" t="s">
        <v>417</v>
      </c>
      <c r="G6" s="92" t="b">
        <v>0</v>
      </c>
      <c r="H6" s="92" t="b">
        <v>0</v>
      </c>
      <c r="I6" s="92" t="b">
        <v>0</v>
      </c>
      <c r="J6" s="92" t="b">
        <v>0</v>
      </c>
      <c r="K6" s="92" t="b">
        <v>0</v>
      </c>
      <c r="L6" s="92" t="b">
        <v>0</v>
      </c>
    </row>
    <row r="7" spans="1:12" ht="15">
      <c r="A7" s="92" t="s">
        <v>360</v>
      </c>
      <c r="B7" s="92" t="s">
        <v>361</v>
      </c>
      <c r="C7" s="92">
        <v>2</v>
      </c>
      <c r="D7" s="125">
        <v>0.006403318511115681</v>
      </c>
      <c r="E7" s="125">
        <v>1.414973347970818</v>
      </c>
      <c r="F7" s="92" t="s">
        <v>417</v>
      </c>
      <c r="G7" s="92" t="b">
        <v>0</v>
      </c>
      <c r="H7" s="92" t="b">
        <v>0</v>
      </c>
      <c r="I7" s="92" t="b">
        <v>0</v>
      </c>
      <c r="J7" s="92" t="b">
        <v>0</v>
      </c>
      <c r="K7" s="92" t="b">
        <v>0</v>
      </c>
      <c r="L7" s="92" t="b">
        <v>0</v>
      </c>
    </row>
    <row r="8" spans="1:12" ht="15">
      <c r="A8" s="92" t="s">
        <v>361</v>
      </c>
      <c r="B8" s="92" t="s">
        <v>362</v>
      </c>
      <c r="C8" s="92">
        <v>2</v>
      </c>
      <c r="D8" s="125">
        <v>0.006403318511115681</v>
      </c>
      <c r="E8" s="125">
        <v>1.414973347970818</v>
      </c>
      <c r="F8" s="92" t="s">
        <v>417</v>
      </c>
      <c r="G8" s="92" t="b">
        <v>0</v>
      </c>
      <c r="H8" s="92" t="b">
        <v>0</v>
      </c>
      <c r="I8" s="92" t="b">
        <v>0</v>
      </c>
      <c r="J8" s="92" t="b">
        <v>0</v>
      </c>
      <c r="K8" s="92" t="b">
        <v>0</v>
      </c>
      <c r="L8" s="92" t="b">
        <v>0</v>
      </c>
    </row>
    <row r="9" spans="1:12" ht="15">
      <c r="A9" s="92" t="s">
        <v>362</v>
      </c>
      <c r="B9" s="92" t="s">
        <v>363</v>
      </c>
      <c r="C9" s="92">
        <v>2</v>
      </c>
      <c r="D9" s="125">
        <v>0.006403318511115681</v>
      </c>
      <c r="E9" s="125">
        <v>1.414973347970818</v>
      </c>
      <c r="F9" s="92" t="s">
        <v>417</v>
      </c>
      <c r="G9" s="92" t="b">
        <v>0</v>
      </c>
      <c r="H9" s="92" t="b">
        <v>0</v>
      </c>
      <c r="I9" s="92" t="b">
        <v>0</v>
      </c>
      <c r="J9" s="92" t="b">
        <v>0</v>
      </c>
      <c r="K9" s="92" t="b">
        <v>0</v>
      </c>
      <c r="L9" s="92" t="b">
        <v>0</v>
      </c>
    </row>
    <row r="10" spans="1:12" ht="15">
      <c r="A10" s="92" t="s">
        <v>363</v>
      </c>
      <c r="B10" s="92" t="s">
        <v>409</v>
      </c>
      <c r="C10" s="92">
        <v>2</v>
      </c>
      <c r="D10" s="125">
        <v>0.006403318511115681</v>
      </c>
      <c r="E10" s="125">
        <v>1.414973347970818</v>
      </c>
      <c r="F10" s="92" t="s">
        <v>417</v>
      </c>
      <c r="G10" s="92" t="b">
        <v>0</v>
      </c>
      <c r="H10" s="92" t="b">
        <v>0</v>
      </c>
      <c r="I10" s="92" t="b">
        <v>0</v>
      </c>
      <c r="J10" s="92" t="b">
        <v>0</v>
      </c>
      <c r="K10" s="92" t="b">
        <v>0</v>
      </c>
      <c r="L10" s="92" t="b">
        <v>0</v>
      </c>
    </row>
    <row r="11" spans="1:12" ht="15">
      <c r="A11" s="92" t="s">
        <v>409</v>
      </c>
      <c r="B11" s="92" t="s">
        <v>410</v>
      </c>
      <c r="C11" s="92">
        <v>2</v>
      </c>
      <c r="D11" s="125">
        <v>0.006403318511115681</v>
      </c>
      <c r="E11" s="125">
        <v>1.414973347970818</v>
      </c>
      <c r="F11" s="92" t="s">
        <v>417</v>
      </c>
      <c r="G11" s="92" t="b">
        <v>0</v>
      </c>
      <c r="H11" s="92" t="b">
        <v>0</v>
      </c>
      <c r="I11" s="92" t="b">
        <v>0</v>
      </c>
      <c r="J11" s="92" t="b">
        <v>0</v>
      </c>
      <c r="K11" s="92" t="b">
        <v>0</v>
      </c>
      <c r="L11" s="92" t="b">
        <v>0</v>
      </c>
    </row>
    <row r="12" spans="1:12" ht="15">
      <c r="A12" s="92" t="s">
        <v>410</v>
      </c>
      <c r="B12" s="92" t="s">
        <v>411</v>
      </c>
      <c r="C12" s="92">
        <v>2</v>
      </c>
      <c r="D12" s="125">
        <v>0.006403318511115681</v>
      </c>
      <c r="E12" s="125">
        <v>1.414973347970818</v>
      </c>
      <c r="F12" s="92" t="s">
        <v>417</v>
      </c>
      <c r="G12" s="92" t="b">
        <v>0</v>
      </c>
      <c r="H12" s="92" t="b">
        <v>0</v>
      </c>
      <c r="I12" s="92" t="b">
        <v>0</v>
      </c>
      <c r="J12" s="92" t="b">
        <v>0</v>
      </c>
      <c r="K12" s="92" t="b">
        <v>0</v>
      </c>
      <c r="L12" s="92" t="b">
        <v>0</v>
      </c>
    </row>
    <row r="13" spans="1:12" ht="15">
      <c r="A13" s="92" t="s">
        <v>411</v>
      </c>
      <c r="B13" s="92" t="s">
        <v>354</v>
      </c>
      <c r="C13" s="92">
        <v>2</v>
      </c>
      <c r="D13" s="125">
        <v>0.006403318511115681</v>
      </c>
      <c r="E13" s="125">
        <v>1.2388820889151366</v>
      </c>
      <c r="F13" s="92" t="s">
        <v>417</v>
      </c>
      <c r="G13" s="92" t="b">
        <v>0</v>
      </c>
      <c r="H13" s="92" t="b">
        <v>0</v>
      </c>
      <c r="I13" s="92" t="b">
        <v>0</v>
      </c>
      <c r="J13" s="92" t="b">
        <v>0</v>
      </c>
      <c r="K13" s="92" t="b">
        <v>0</v>
      </c>
      <c r="L13" s="92" t="b">
        <v>0</v>
      </c>
    </row>
    <row r="14" spans="1:12" ht="15">
      <c r="A14" s="92" t="s">
        <v>353</v>
      </c>
      <c r="B14" s="92" t="s">
        <v>412</v>
      </c>
      <c r="C14" s="92">
        <v>2</v>
      </c>
      <c r="D14" s="125">
        <v>0.006403318511115681</v>
      </c>
      <c r="E14" s="125">
        <v>1.1139433523068367</v>
      </c>
      <c r="F14" s="92" t="s">
        <v>417</v>
      </c>
      <c r="G14" s="92" t="b">
        <v>0</v>
      </c>
      <c r="H14" s="92" t="b">
        <v>0</v>
      </c>
      <c r="I14" s="92" t="b">
        <v>0</v>
      </c>
      <c r="J14" s="92" t="b">
        <v>0</v>
      </c>
      <c r="K14" s="92" t="b">
        <v>0</v>
      </c>
      <c r="L14" s="92" t="b">
        <v>0</v>
      </c>
    </row>
    <row r="15" spans="1:12" ht="15">
      <c r="A15" s="92" t="s">
        <v>413</v>
      </c>
      <c r="B15" s="92" t="s">
        <v>214</v>
      </c>
      <c r="C15" s="92">
        <v>2</v>
      </c>
      <c r="D15" s="125">
        <v>0.006403318511115681</v>
      </c>
      <c r="E15" s="125">
        <v>1.414973347970818</v>
      </c>
      <c r="F15" s="92" t="s">
        <v>417</v>
      </c>
      <c r="G15" s="92" t="b">
        <v>0</v>
      </c>
      <c r="H15" s="92" t="b">
        <v>0</v>
      </c>
      <c r="I15" s="92" t="b">
        <v>0</v>
      </c>
      <c r="J15" s="92" t="b">
        <v>0</v>
      </c>
      <c r="K15" s="92" t="b">
        <v>0</v>
      </c>
      <c r="L15" s="92" t="b">
        <v>0</v>
      </c>
    </row>
    <row r="16" spans="1:12" ht="15">
      <c r="A16" s="92" t="s">
        <v>354</v>
      </c>
      <c r="B16" s="92" t="s">
        <v>353</v>
      </c>
      <c r="C16" s="92">
        <v>3</v>
      </c>
      <c r="D16" s="125">
        <v>0</v>
      </c>
      <c r="E16" s="125">
        <v>1.1139433523068367</v>
      </c>
      <c r="F16" s="92" t="s">
        <v>319</v>
      </c>
      <c r="G16" s="92" t="b">
        <v>0</v>
      </c>
      <c r="H16" s="92" t="b">
        <v>0</v>
      </c>
      <c r="I16" s="92" t="b">
        <v>0</v>
      </c>
      <c r="J16" s="92" t="b">
        <v>0</v>
      </c>
      <c r="K16" s="92" t="b">
        <v>0</v>
      </c>
      <c r="L16" s="92" t="b">
        <v>0</v>
      </c>
    </row>
    <row r="17" spans="1:12" ht="15">
      <c r="A17" s="92" t="s">
        <v>355</v>
      </c>
      <c r="B17" s="92" t="s">
        <v>356</v>
      </c>
      <c r="C17" s="92">
        <v>2</v>
      </c>
      <c r="D17" s="125">
        <v>0.006403318511115681</v>
      </c>
      <c r="E17" s="125">
        <v>1.414973347970818</v>
      </c>
      <c r="F17" s="92" t="s">
        <v>319</v>
      </c>
      <c r="G17" s="92" t="b">
        <v>0</v>
      </c>
      <c r="H17" s="92" t="b">
        <v>0</v>
      </c>
      <c r="I17" s="92" t="b">
        <v>0</v>
      </c>
      <c r="J17" s="92" t="b">
        <v>0</v>
      </c>
      <c r="K17" s="92" t="b">
        <v>0</v>
      </c>
      <c r="L17" s="92" t="b">
        <v>0</v>
      </c>
    </row>
    <row r="18" spans="1:12" ht="15">
      <c r="A18" s="92" t="s">
        <v>356</v>
      </c>
      <c r="B18" s="92" t="s">
        <v>357</v>
      </c>
      <c r="C18" s="92">
        <v>2</v>
      </c>
      <c r="D18" s="125">
        <v>0.006403318511115681</v>
      </c>
      <c r="E18" s="125">
        <v>1.414973347970818</v>
      </c>
      <c r="F18" s="92" t="s">
        <v>319</v>
      </c>
      <c r="G18" s="92" t="b">
        <v>0</v>
      </c>
      <c r="H18" s="92" t="b">
        <v>0</v>
      </c>
      <c r="I18" s="92" t="b">
        <v>0</v>
      </c>
      <c r="J18" s="92" t="b">
        <v>0</v>
      </c>
      <c r="K18" s="92" t="b">
        <v>0</v>
      </c>
      <c r="L18" s="92" t="b">
        <v>0</v>
      </c>
    </row>
    <row r="19" spans="1:12" ht="15">
      <c r="A19" s="92" t="s">
        <v>357</v>
      </c>
      <c r="B19" s="92" t="s">
        <v>359</v>
      </c>
      <c r="C19" s="92">
        <v>2</v>
      </c>
      <c r="D19" s="125">
        <v>0.006403318511115681</v>
      </c>
      <c r="E19" s="125">
        <v>1.414973347970818</v>
      </c>
      <c r="F19" s="92" t="s">
        <v>319</v>
      </c>
      <c r="G19" s="92" t="b">
        <v>0</v>
      </c>
      <c r="H19" s="92" t="b">
        <v>0</v>
      </c>
      <c r="I19" s="92" t="b">
        <v>0</v>
      </c>
      <c r="J19" s="92" t="b">
        <v>0</v>
      </c>
      <c r="K19" s="92" t="b">
        <v>0</v>
      </c>
      <c r="L19" s="92" t="b">
        <v>0</v>
      </c>
    </row>
    <row r="20" spans="1:12" ht="15">
      <c r="A20" s="92" t="s">
        <v>359</v>
      </c>
      <c r="B20" s="92" t="s">
        <v>360</v>
      </c>
      <c r="C20" s="92">
        <v>2</v>
      </c>
      <c r="D20" s="125">
        <v>0.006403318511115681</v>
      </c>
      <c r="E20" s="125">
        <v>1.414973347970818</v>
      </c>
      <c r="F20" s="92" t="s">
        <v>319</v>
      </c>
      <c r="G20" s="92" t="b">
        <v>0</v>
      </c>
      <c r="H20" s="92" t="b">
        <v>0</v>
      </c>
      <c r="I20" s="92" t="b">
        <v>0</v>
      </c>
      <c r="J20" s="92" t="b">
        <v>0</v>
      </c>
      <c r="K20" s="92" t="b">
        <v>0</v>
      </c>
      <c r="L20" s="92" t="b">
        <v>0</v>
      </c>
    </row>
    <row r="21" spans="1:12" ht="15">
      <c r="A21" s="92" t="s">
        <v>360</v>
      </c>
      <c r="B21" s="92" t="s">
        <v>361</v>
      </c>
      <c r="C21" s="92">
        <v>2</v>
      </c>
      <c r="D21" s="125">
        <v>0.006403318511115681</v>
      </c>
      <c r="E21" s="125">
        <v>1.414973347970818</v>
      </c>
      <c r="F21" s="92" t="s">
        <v>319</v>
      </c>
      <c r="G21" s="92" t="b">
        <v>0</v>
      </c>
      <c r="H21" s="92" t="b">
        <v>0</v>
      </c>
      <c r="I21" s="92" t="b">
        <v>0</v>
      </c>
      <c r="J21" s="92" t="b">
        <v>0</v>
      </c>
      <c r="K21" s="92" t="b">
        <v>0</v>
      </c>
      <c r="L21" s="92" t="b">
        <v>0</v>
      </c>
    </row>
    <row r="22" spans="1:12" ht="15">
      <c r="A22" s="92" t="s">
        <v>361</v>
      </c>
      <c r="B22" s="92" t="s">
        <v>362</v>
      </c>
      <c r="C22" s="92">
        <v>2</v>
      </c>
      <c r="D22" s="125">
        <v>0.006403318511115681</v>
      </c>
      <c r="E22" s="125">
        <v>1.414973347970818</v>
      </c>
      <c r="F22" s="92" t="s">
        <v>319</v>
      </c>
      <c r="G22" s="92" t="b">
        <v>0</v>
      </c>
      <c r="H22" s="92" t="b">
        <v>0</v>
      </c>
      <c r="I22" s="92" t="b">
        <v>0</v>
      </c>
      <c r="J22" s="92" t="b">
        <v>0</v>
      </c>
      <c r="K22" s="92" t="b">
        <v>0</v>
      </c>
      <c r="L22" s="92" t="b">
        <v>0</v>
      </c>
    </row>
    <row r="23" spans="1:12" ht="15">
      <c r="A23" s="92" t="s">
        <v>362</v>
      </c>
      <c r="B23" s="92" t="s">
        <v>363</v>
      </c>
      <c r="C23" s="92">
        <v>2</v>
      </c>
      <c r="D23" s="125">
        <v>0.006403318511115681</v>
      </c>
      <c r="E23" s="125">
        <v>1.414973347970818</v>
      </c>
      <c r="F23" s="92" t="s">
        <v>319</v>
      </c>
      <c r="G23" s="92" t="b">
        <v>0</v>
      </c>
      <c r="H23" s="92" t="b">
        <v>0</v>
      </c>
      <c r="I23" s="92" t="b">
        <v>0</v>
      </c>
      <c r="J23" s="92" t="b">
        <v>0</v>
      </c>
      <c r="K23" s="92" t="b">
        <v>0</v>
      </c>
      <c r="L23" s="92" t="b">
        <v>0</v>
      </c>
    </row>
    <row r="24" spans="1:12" ht="15">
      <c r="A24" s="92" t="s">
        <v>363</v>
      </c>
      <c r="B24" s="92" t="s">
        <v>409</v>
      </c>
      <c r="C24" s="92">
        <v>2</v>
      </c>
      <c r="D24" s="125">
        <v>0.006403318511115681</v>
      </c>
      <c r="E24" s="125">
        <v>1.414973347970818</v>
      </c>
      <c r="F24" s="92" t="s">
        <v>319</v>
      </c>
      <c r="G24" s="92" t="b">
        <v>0</v>
      </c>
      <c r="H24" s="92" t="b">
        <v>0</v>
      </c>
      <c r="I24" s="92" t="b">
        <v>0</v>
      </c>
      <c r="J24" s="92" t="b">
        <v>0</v>
      </c>
      <c r="K24" s="92" t="b">
        <v>0</v>
      </c>
      <c r="L24" s="92" t="b">
        <v>0</v>
      </c>
    </row>
    <row r="25" spans="1:12" ht="15">
      <c r="A25" s="92" t="s">
        <v>409</v>
      </c>
      <c r="B25" s="92" t="s">
        <v>410</v>
      </c>
      <c r="C25" s="92">
        <v>2</v>
      </c>
      <c r="D25" s="125">
        <v>0.006403318511115681</v>
      </c>
      <c r="E25" s="125">
        <v>1.414973347970818</v>
      </c>
      <c r="F25" s="92" t="s">
        <v>319</v>
      </c>
      <c r="G25" s="92" t="b">
        <v>0</v>
      </c>
      <c r="H25" s="92" t="b">
        <v>0</v>
      </c>
      <c r="I25" s="92" t="b">
        <v>0</v>
      </c>
      <c r="J25" s="92" t="b">
        <v>0</v>
      </c>
      <c r="K25" s="92" t="b">
        <v>0</v>
      </c>
      <c r="L25" s="92" t="b">
        <v>0</v>
      </c>
    </row>
    <row r="26" spans="1:12" ht="15">
      <c r="A26" s="92" t="s">
        <v>410</v>
      </c>
      <c r="B26" s="92" t="s">
        <v>411</v>
      </c>
      <c r="C26" s="92">
        <v>2</v>
      </c>
      <c r="D26" s="125">
        <v>0.006403318511115681</v>
      </c>
      <c r="E26" s="125">
        <v>1.414973347970818</v>
      </c>
      <c r="F26" s="92" t="s">
        <v>319</v>
      </c>
      <c r="G26" s="92" t="b">
        <v>0</v>
      </c>
      <c r="H26" s="92" t="b">
        <v>0</v>
      </c>
      <c r="I26" s="92" t="b">
        <v>0</v>
      </c>
      <c r="J26" s="92" t="b">
        <v>0</v>
      </c>
      <c r="K26" s="92" t="b">
        <v>0</v>
      </c>
      <c r="L26" s="92" t="b">
        <v>0</v>
      </c>
    </row>
    <row r="27" spans="1:12" ht="15">
      <c r="A27" s="92" t="s">
        <v>411</v>
      </c>
      <c r="B27" s="92" t="s">
        <v>354</v>
      </c>
      <c r="C27" s="92">
        <v>2</v>
      </c>
      <c r="D27" s="125">
        <v>0.006403318511115681</v>
      </c>
      <c r="E27" s="125">
        <v>1.2388820889151366</v>
      </c>
      <c r="F27" s="92" t="s">
        <v>319</v>
      </c>
      <c r="G27" s="92" t="b">
        <v>0</v>
      </c>
      <c r="H27" s="92" t="b">
        <v>0</v>
      </c>
      <c r="I27" s="92" t="b">
        <v>0</v>
      </c>
      <c r="J27" s="92" t="b">
        <v>0</v>
      </c>
      <c r="K27" s="92" t="b">
        <v>0</v>
      </c>
      <c r="L27" s="92" t="b">
        <v>0</v>
      </c>
    </row>
    <row r="28" spans="1:12" ht="15">
      <c r="A28" s="92" t="s">
        <v>353</v>
      </c>
      <c r="B28" s="92" t="s">
        <v>412</v>
      </c>
      <c r="C28" s="92">
        <v>2</v>
      </c>
      <c r="D28" s="125">
        <v>0.006403318511115681</v>
      </c>
      <c r="E28" s="125">
        <v>1.1139433523068367</v>
      </c>
      <c r="F28" s="92" t="s">
        <v>319</v>
      </c>
      <c r="G28" s="92" t="b">
        <v>0</v>
      </c>
      <c r="H28" s="92" t="b">
        <v>0</v>
      </c>
      <c r="I28" s="92" t="b">
        <v>0</v>
      </c>
      <c r="J28" s="92" t="b">
        <v>0</v>
      </c>
      <c r="K28" s="92" t="b">
        <v>0</v>
      </c>
      <c r="L28" s="92" t="b">
        <v>0</v>
      </c>
    </row>
    <row r="29" spans="1:12" ht="15">
      <c r="A29" s="92" t="s">
        <v>413</v>
      </c>
      <c r="B29" s="92" t="s">
        <v>214</v>
      </c>
      <c r="C29" s="92">
        <v>2</v>
      </c>
      <c r="D29" s="125">
        <v>0.006403318511115681</v>
      </c>
      <c r="E29" s="125">
        <v>1.414973347970818</v>
      </c>
      <c r="F29" s="92" t="s">
        <v>319</v>
      </c>
      <c r="G29" s="92" t="b">
        <v>0</v>
      </c>
      <c r="H29" s="92" t="b">
        <v>0</v>
      </c>
      <c r="I29" s="92" t="b">
        <v>0</v>
      </c>
      <c r="J29" s="92" t="b">
        <v>0</v>
      </c>
      <c r="K29" s="92" t="b">
        <v>0</v>
      </c>
      <c r="L29"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318</v>
      </c>
      <c r="BB2" s="13" t="s">
        <v>322</v>
      </c>
      <c r="BC2" s="13" t="s">
        <v>323</v>
      </c>
      <c r="BD2" s="68" t="s">
        <v>430</v>
      </c>
      <c r="BE2" s="68" t="s">
        <v>431</v>
      </c>
      <c r="BF2" s="68" t="s">
        <v>432</v>
      </c>
      <c r="BG2" s="68" t="s">
        <v>433</v>
      </c>
      <c r="BH2" s="68" t="s">
        <v>434</v>
      </c>
      <c r="BI2" s="68" t="s">
        <v>435</v>
      </c>
      <c r="BJ2" s="68" t="s">
        <v>436</v>
      </c>
      <c r="BK2" s="68" t="s">
        <v>437</v>
      </c>
      <c r="BL2" s="68" t="s">
        <v>438</v>
      </c>
    </row>
    <row r="3" spans="1:64" ht="15" customHeight="1">
      <c r="A3" s="85" t="s">
        <v>212</v>
      </c>
      <c r="B3" s="85" t="s">
        <v>214</v>
      </c>
      <c r="C3" s="53"/>
      <c r="D3" s="54"/>
      <c r="E3" s="66"/>
      <c r="F3" s="55"/>
      <c r="G3" s="53"/>
      <c r="H3" s="57"/>
      <c r="I3" s="56"/>
      <c r="J3" s="56"/>
      <c r="K3" s="36" t="s">
        <v>65</v>
      </c>
      <c r="L3" s="62">
        <v>3</v>
      </c>
      <c r="M3" s="62"/>
      <c r="N3" s="63"/>
      <c r="O3" s="86" t="s">
        <v>215</v>
      </c>
      <c r="P3" s="88">
        <v>43616.09725694444</v>
      </c>
      <c r="Q3" s="86" t="s">
        <v>216</v>
      </c>
      <c r="R3" s="86"/>
      <c r="S3" s="86"/>
      <c r="T3" s="86" t="s">
        <v>219</v>
      </c>
      <c r="U3" s="90" t="s">
        <v>221</v>
      </c>
      <c r="V3" s="90" t="s">
        <v>221</v>
      </c>
      <c r="W3" s="88">
        <v>43616.09725694444</v>
      </c>
      <c r="X3" s="90" t="s">
        <v>224</v>
      </c>
      <c r="Y3" s="86"/>
      <c r="Z3" s="86"/>
      <c r="AA3" s="92" t="s">
        <v>227</v>
      </c>
      <c r="AB3" s="86"/>
      <c r="AC3" s="86" t="b">
        <v>0</v>
      </c>
      <c r="AD3" s="86">
        <v>1</v>
      </c>
      <c r="AE3" s="92" t="s">
        <v>230</v>
      </c>
      <c r="AF3" s="86" t="b">
        <v>0</v>
      </c>
      <c r="AG3" s="86" t="s">
        <v>231</v>
      </c>
      <c r="AH3" s="86"/>
      <c r="AI3" s="92" t="s">
        <v>230</v>
      </c>
      <c r="AJ3" s="86" t="b">
        <v>0</v>
      </c>
      <c r="AK3" s="86">
        <v>0</v>
      </c>
      <c r="AL3" s="92" t="s">
        <v>230</v>
      </c>
      <c r="AM3" s="86" t="s">
        <v>232</v>
      </c>
      <c r="AN3" s="86" t="b">
        <v>0</v>
      </c>
      <c r="AO3" s="92" t="s">
        <v>227</v>
      </c>
      <c r="AP3" s="86" t="s">
        <v>176</v>
      </c>
      <c r="AQ3" s="86">
        <v>0</v>
      </c>
      <c r="AR3" s="86">
        <v>0</v>
      </c>
      <c r="AS3" s="86"/>
      <c r="AT3" s="86"/>
      <c r="AU3" s="86"/>
      <c r="AV3" s="86"/>
      <c r="AW3" s="86"/>
      <c r="AX3" s="86"/>
      <c r="AY3" s="86"/>
      <c r="AZ3" s="86"/>
      <c r="BA3">
        <v>2</v>
      </c>
      <c r="BB3" s="86" t="str">
        <f>REPLACE(INDEX(GroupVertices[Group],MATCH(Edges24[[#This Row],[Vertex 1]],GroupVertices[Vertex],0)),1,1,"")</f>
        <v>1</v>
      </c>
      <c r="BC3" s="86" t="str">
        <f>REPLACE(INDEX(GroupVertices[Group],MATCH(Edges24[[#This Row],[Vertex 2]],GroupVertices[Vertex],0)),1,1,"")</f>
        <v>1</v>
      </c>
      <c r="BD3" s="51">
        <v>0</v>
      </c>
      <c r="BE3" s="52">
        <v>0</v>
      </c>
      <c r="BF3" s="51">
        <v>0</v>
      </c>
      <c r="BG3" s="52">
        <v>0</v>
      </c>
      <c r="BH3" s="51">
        <v>0</v>
      </c>
      <c r="BI3" s="52">
        <v>0</v>
      </c>
      <c r="BJ3" s="51">
        <v>36</v>
      </c>
      <c r="BK3" s="52">
        <v>100</v>
      </c>
      <c r="BL3" s="51">
        <v>36</v>
      </c>
    </row>
    <row r="4" spans="1:64" ht="15" customHeight="1">
      <c r="A4" s="85" t="s">
        <v>212</v>
      </c>
      <c r="B4" s="85" t="s">
        <v>214</v>
      </c>
      <c r="C4" s="53"/>
      <c r="D4" s="54"/>
      <c r="E4" s="66"/>
      <c r="F4" s="55"/>
      <c r="G4" s="53"/>
      <c r="H4" s="57"/>
      <c r="I4" s="56"/>
      <c r="J4" s="56"/>
      <c r="K4" s="36" t="s">
        <v>65</v>
      </c>
      <c r="L4" s="84">
        <v>4</v>
      </c>
      <c r="M4" s="84"/>
      <c r="N4" s="63"/>
      <c r="O4" s="87" t="s">
        <v>215</v>
      </c>
      <c r="P4" s="89">
        <v>43616.10072916667</v>
      </c>
      <c r="Q4" s="87" t="s">
        <v>217</v>
      </c>
      <c r="R4" s="87"/>
      <c r="S4" s="87"/>
      <c r="T4" s="87" t="s">
        <v>220</v>
      </c>
      <c r="U4" s="91" t="s">
        <v>222</v>
      </c>
      <c r="V4" s="91" t="s">
        <v>222</v>
      </c>
      <c r="W4" s="89">
        <v>43616.10072916667</v>
      </c>
      <c r="X4" s="91" t="s">
        <v>225</v>
      </c>
      <c r="Y4" s="87"/>
      <c r="Z4" s="87"/>
      <c r="AA4" s="93" t="s">
        <v>228</v>
      </c>
      <c r="AB4" s="87"/>
      <c r="AC4" s="87" t="b">
        <v>0</v>
      </c>
      <c r="AD4" s="87">
        <v>0</v>
      </c>
      <c r="AE4" s="93" t="s">
        <v>230</v>
      </c>
      <c r="AF4" s="87" t="b">
        <v>0</v>
      </c>
      <c r="AG4" s="87" t="s">
        <v>231</v>
      </c>
      <c r="AH4" s="87"/>
      <c r="AI4" s="93" t="s">
        <v>230</v>
      </c>
      <c r="AJ4" s="87" t="b">
        <v>0</v>
      </c>
      <c r="AK4" s="87">
        <v>0</v>
      </c>
      <c r="AL4" s="93" t="s">
        <v>230</v>
      </c>
      <c r="AM4" s="87" t="s">
        <v>232</v>
      </c>
      <c r="AN4" s="87" t="b">
        <v>0</v>
      </c>
      <c r="AO4" s="93" t="s">
        <v>228</v>
      </c>
      <c r="AP4" s="87" t="s">
        <v>176</v>
      </c>
      <c r="AQ4" s="87">
        <v>0</v>
      </c>
      <c r="AR4" s="87">
        <v>0</v>
      </c>
      <c r="AS4" s="87"/>
      <c r="AT4" s="87"/>
      <c r="AU4" s="87"/>
      <c r="AV4" s="87"/>
      <c r="AW4" s="87"/>
      <c r="AX4" s="87"/>
      <c r="AY4" s="87"/>
      <c r="AZ4" s="87"/>
      <c r="BA4">
        <v>2</v>
      </c>
      <c r="BB4" s="86" t="str">
        <f>REPLACE(INDEX(GroupVertices[Group],MATCH(Edges24[[#This Row],[Vertex 1]],GroupVertices[Vertex],0)),1,1,"")</f>
        <v>1</v>
      </c>
      <c r="BC4" s="86" t="str">
        <f>REPLACE(INDEX(GroupVertices[Group],MATCH(Edges24[[#This Row],[Vertex 2]],GroupVertices[Vertex],0)),1,1,"")</f>
        <v>1</v>
      </c>
      <c r="BD4" s="51">
        <v>0</v>
      </c>
      <c r="BE4" s="52">
        <v>0</v>
      </c>
      <c r="BF4" s="51">
        <v>0</v>
      </c>
      <c r="BG4" s="52">
        <v>0</v>
      </c>
      <c r="BH4" s="51">
        <v>0</v>
      </c>
      <c r="BI4" s="52">
        <v>0</v>
      </c>
      <c r="BJ4" s="51">
        <v>30</v>
      </c>
      <c r="BK4" s="52">
        <v>100</v>
      </c>
      <c r="BL4" s="51">
        <v>30</v>
      </c>
    </row>
    <row r="5" spans="1:64" ht="15">
      <c r="A5" s="85" t="s">
        <v>213</v>
      </c>
      <c r="B5" s="85" t="s">
        <v>212</v>
      </c>
      <c r="C5" s="53"/>
      <c r="D5" s="54"/>
      <c r="E5" s="66"/>
      <c r="F5" s="55"/>
      <c r="G5" s="53"/>
      <c r="H5" s="57"/>
      <c r="I5" s="56"/>
      <c r="J5" s="56"/>
      <c r="K5" s="36" t="s">
        <v>65</v>
      </c>
      <c r="L5" s="84">
        <v>5</v>
      </c>
      <c r="M5" s="84"/>
      <c r="N5" s="63"/>
      <c r="O5" s="87" t="s">
        <v>215</v>
      </c>
      <c r="P5" s="89">
        <v>43621.36372685185</v>
      </c>
      <c r="Q5" s="87" t="s">
        <v>218</v>
      </c>
      <c r="R5" s="87"/>
      <c r="S5" s="87"/>
      <c r="T5" s="87"/>
      <c r="U5" s="87"/>
      <c r="V5" s="91" t="s">
        <v>223</v>
      </c>
      <c r="W5" s="89">
        <v>43621.36372685185</v>
      </c>
      <c r="X5" s="91" t="s">
        <v>226</v>
      </c>
      <c r="Y5" s="87"/>
      <c r="Z5" s="87"/>
      <c r="AA5" s="93" t="s">
        <v>229</v>
      </c>
      <c r="AB5" s="87"/>
      <c r="AC5" s="87" t="b">
        <v>0</v>
      </c>
      <c r="AD5" s="87">
        <v>0</v>
      </c>
      <c r="AE5" s="93" t="s">
        <v>230</v>
      </c>
      <c r="AF5" s="87" t="b">
        <v>0</v>
      </c>
      <c r="AG5" s="87" t="s">
        <v>231</v>
      </c>
      <c r="AH5" s="87"/>
      <c r="AI5" s="93" t="s">
        <v>230</v>
      </c>
      <c r="AJ5" s="87" t="b">
        <v>0</v>
      </c>
      <c r="AK5" s="87">
        <v>1</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REPLACE(INDEX(GroupVertices[Group],MATCH(Edges24[[#This Row],[Vertex 1]],GroupVertices[Vertex],0)),1,1,"")</f>
        <v>1</v>
      </c>
      <c r="BC5" s="86" t="str">
        <f>REPLACE(INDEX(GroupVertices[Group],MATCH(Edges24[[#This Row],[Vertex 2]],GroupVertices[Vertex],0)),1,1,"")</f>
        <v>1</v>
      </c>
      <c r="BD5" s="51">
        <v>0</v>
      </c>
      <c r="BE5" s="52">
        <v>0</v>
      </c>
      <c r="BF5" s="51">
        <v>0</v>
      </c>
      <c r="BG5" s="52">
        <v>0</v>
      </c>
      <c r="BH5" s="51">
        <v>0</v>
      </c>
      <c r="BI5" s="52">
        <v>0</v>
      </c>
      <c r="BJ5" s="51">
        <v>27</v>
      </c>
      <c r="BK5" s="52">
        <v>100</v>
      </c>
      <c r="BL5" s="51">
        <v>27</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U3" r:id="rId1" display="https://pbs.twimg.com/media/D73ItmdXYAEjcwD.jpg"/>
    <hyperlink ref="U4" r:id="rId2" display="https://pbs.twimg.com/media/D73J22NX4AItN_i.jpg"/>
    <hyperlink ref="V3" r:id="rId3" display="https://pbs.twimg.com/media/D73ItmdXYAEjcwD.jpg"/>
    <hyperlink ref="V4" r:id="rId4" display="https://pbs.twimg.com/media/D73J22NX4AItN_i.jpg"/>
    <hyperlink ref="V5" r:id="rId5" display="http://pbs.twimg.com/profile_images/808236729148829696/C98rnD5g_normal.jpg"/>
    <hyperlink ref="X3" r:id="rId6" display="https://twitter.com/#!/vcclib/status/1134283368638681089"/>
    <hyperlink ref="X4" r:id="rId7" display="https://twitter.com/#!/vcclib/status/1134284627907174400"/>
    <hyperlink ref="X5" r:id="rId8" display="https://twitter.com/#!/bim4m2ni/status/1136191873121497088"/>
  </hyperlinks>
  <printOptions/>
  <pageMargins left="0.7" right="0.7" top="0.75" bottom="0.75" header="0.3" footer="0.3"/>
  <pageSetup horizontalDpi="600" verticalDpi="600" orientation="portrait" r:id="rId12"/>
  <legacyDrawing r:id="rId10"/>
  <tableParts>
    <tablePart r:id="rId1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441</v>
      </c>
      <c r="B1" s="13" t="s">
        <v>34</v>
      </c>
    </row>
    <row r="2" spans="1:2" ht="15">
      <c r="A2" s="117" t="s">
        <v>212</v>
      </c>
      <c r="B2" s="86">
        <v>2</v>
      </c>
    </row>
    <row r="3" spans="1:2" ht="15">
      <c r="A3" s="117" t="s">
        <v>213</v>
      </c>
      <c r="B3" s="86">
        <v>0</v>
      </c>
    </row>
    <row r="4" spans="1:2" ht="15">
      <c r="A4" s="117" t="s">
        <v>214</v>
      </c>
      <c r="B4" s="86">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443</v>
      </c>
      <c r="B25" t="s">
        <v>442</v>
      </c>
    </row>
    <row r="26" spans="1:2" ht="15">
      <c r="A26" s="128">
        <v>43616.09725694444</v>
      </c>
      <c r="B26" s="3">
        <v>1</v>
      </c>
    </row>
    <row r="27" spans="1:2" ht="15">
      <c r="A27" s="128">
        <v>43616.10072916667</v>
      </c>
      <c r="B27" s="3">
        <v>1</v>
      </c>
    </row>
    <row r="28" spans="1:2" ht="15">
      <c r="A28" s="128">
        <v>43621.36372685185</v>
      </c>
      <c r="B28" s="3">
        <v>1</v>
      </c>
    </row>
    <row r="29" spans="1:2" ht="15">
      <c r="A29" s="128" t="s">
        <v>444</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192</v>
      </c>
      <c r="AT2" s="13" t="s">
        <v>249</v>
      </c>
      <c r="AU2" s="13" t="s">
        <v>250</v>
      </c>
      <c r="AV2" s="13" t="s">
        <v>251</v>
      </c>
      <c r="AW2" s="13" t="s">
        <v>252</v>
      </c>
      <c r="AX2" s="13" t="s">
        <v>253</v>
      </c>
      <c r="AY2" s="13" t="s">
        <v>254</v>
      </c>
      <c r="AZ2" s="13" t="s">
        <v>321</v>
      </c>
      <c r="BA2" s="122" t="s">
        <v>391</v>
      </c>
      <c r="BB2" s="122" t="s">
        <v>392</v>
      </c>
      <c r="BC2" s="122" t="s">
        <v>393</v>
      </c>
      <c r="BD2" s="122" t="s">
        <v>394</v>
      </c>
      <c r="BE2" s="122" t="s">
        <v>395</v>
      </c>
      <c r="BF2" s="122" t="s">
        <v>396</v>
      </c>
      <c r="BG2" s="122" t="s">
        <v>398</v>
      </c>
      <c r="BH2" s="122" t="s">
        <v>401</v>
      </c>
      <c r="BI2" s="122" t="s">
        <v>403</v>
      </c>
      <c r="BJ2" s="122" t="s">
        <v>406</v>
      </c>
      <c r="BK2" s="122" t="s">
        <v>430</v>
      </c>
      <c r="BL2" s="122" t="s">
        <v>431</v>
      </c>
      <c r="BM2" s="122" t="s">
        <v>432</v>
      </c>
      <c r="BN2" s="122" t="s">
        <v>433</v>
      </c>
      <c r="BO2" s="122" t="s">
        <v>434</v>
      </c>
      <c r="BP2" s="122" t="s">
        <v>435</v>
      </c>
      <c r="BQ2" s="122" t="s">
        <v>436</v>
      </c>
      <c r="BR2" s="122" t="s">
        <v>437</v>
      </c>
      <c r="BS2" s="122" t="s">
        <v>439</v>
      </c>
      <c r="BT2" s="3"/>
      <c r="BU2" s="3"/>
    </row>
    <row r="3" spans="1:73" ht="15" customHeight="1">
      <c r="A3" s="50" t="s">
        <v>212</v>
      </c>
      <c r="B3" s="53"/>
      <c r="C3" s="53" t="s">
        <v>64</v>
      </c>
      <c r="D3" s="54">
        <v>162</v>
      </c>
      <c r="E3" s="55"/>
      <c r="F3" s="113" t="s">
        <v>271</v>
      </c>
      <c r="G3" s="53"/>
      <c r="H3" s="57" t="s">
        <v>212</v>
      </c>
      <c r="I3" s="56"/>
      <c r="J3" s="56"/>
      <c r="K3" s="115" t="s">
        <v>277</v>
      </c>
      <c r="L3" s="59">
        <v>9999</v>
      </c>
      <c r="M3" s="60">
        <v>2597.2060546875</v>
      </c>
      <c r="N3" s="60">
        <v>2676.202880859375</v>
      </c>
      <c r="O3" s="58"/>
      <c r="P3" s="61"/>
      <c r="Q3" s="61"/>
      <c r="R3" s="51"/>
      <c r="S3" s="51">
        <v>1</v>
      </c>
      <c r="T3" s="51">
        <v>1</v>
      </c>
      <c r="U3" s="52">
        <v>2</v>
      </c>
      <c r="V3" s="52">
        <v>0.5</v>
      </c>
      <c r="W3" s="52">
        <v>0.333333</v>
      </c>
      <c r="X3" s="52">
        <v>1.459301</v>
      </c>
      <c r="Y3" s="52">
        <v>0</v>
      </c>
      <c r="Z3" s="52">
        <v>0</v>
      </c>
      <c r="AA3" s="62">
        <v>3</v>
      </c>
      <c r="AB3" s="62"/>
      <c r="AC3" s="63"/>
      <c r="AD3" s="86" t="s">
        <v>255</v>
      </c>
      <c r="AE3" s="86">
        <v>807</v>
      </c>
      <c r="AF3" s="86">
        <v>509</v>
      </c>
      <c r="AG3" s="86">
        <v>2440</v>
      </c>
      <c r="AH3" s="86">
        <v>901</v>
      </c>
      <c r="AI3" s="86"/>
      <c r="AJ3" s="86" t="s">
        <v>258</v>
      </c>
      <c r="AK3" s="86" t="s">
        <v>261</v>
      </c>
      <c r="AL3" s="90" t="s">
        <v>263</v>
      </c>
      <c r="AM3" s="86"/>
      <c r="AN3" s="88">
        <v>40315.975011574075</v>
      </c>
      <c r="AO3" s="90" t="s">
        <v>266</v>
      </c>
      <c r="AP3" s="86" t="b">
        <v>0</v>
      </c>
      <c r="AQ3" s="86" t="b">
        <v>0</v>
      </c>
      <c r="AR3" s="86" t="b">
        <v>0</v>
      </c>
      <c r="AS3" s="86" t="s">
        <v>231</v>
      </c>
      <c r="AT3" s="86">
        <v>15</v>
      </c>
      <c r="AU3" s="90" t="s">
        <v>269</v>
      </c>
      <c r="AV3" s="86" t="b">
        <v>0</v>
      </c>
      <c r="AW3" s="86" t="s">
        <v>273</v>
      </c>
      <c r="AX3" s="90" t="s">
        <v>274</v>
      </c>
      <c r="AY3" s="86" t="s">
        <v>66</v>
      </c>
      <c r="AZ3" s="86" t="str">
        <f>REPLACE(INDEX(GroupVertices[Group],MATCH(Vertices[[#This Row],[Vertex]],GroupVertices[Vertex],0)),1,1,"")</f>
        <v>1</v>
      </c>
      <c r="BA3" s="51"/>
      <c r="BB3" s="51"/>
      <c r="BC3" s="51"/>
      <c r="BD3" s="51"/>
      <c r="BE3" s="51" t="s">
        <v>346</v>
      </c>
      <c r="BF3" s="51" t="s">
        <v>397</v>
      </c>
      <c r="BG3" s="123" t="s">
        <v>399</v>
      </c>
      <c r="BH3" s="123" t="s">
        <v>402</v>
      </c>
      <c r="BI3" s="123" t="s">
        <v>404</v>
      </c>
      <c r="BJ3" s="123" t="s">
        <v>407</v>
      </c>
      <c r="BK3" s="123">
        <v>0</v>
      </c>
      <c r="BL3" s="126">
        <v>0</v>
      </c>
      <c r="BM3" s="123">
        <v>0</v>
      </c>
      <c r="BN3" s="126">
        <v>0</v>
      </c>
      <c r="BO3" s="123">
        <v>0</v>
      </c>
      <c r="BP3" s="126">
        <v>0</v>
      </c>
      <c r="BQ3" s="123">
        <v>66</v>
      </c>
      <c r="BR3" s="126">
        <v>100</v>
      </c>
      <c r="BS3" s="123">
        <v>66</v>
      </c>
      <c r="BT3" s="3"/>
      <c r="BU3" s="3"/>
    </row>
    <row r="4" spans="1:76" ht="15">
      <c r="A4" s="14" t="s">
        <v>214</v>
      </c>
      <c r="B4" s="15"/>
      <c r="C4" s="15" t="s">
        <v>64</v>
      </c>
      <c r="D4" s="94">
        <v>1000</v>
      </c>
      <c r="E4" s="82"/>
      <c r="F4" s="113" t="s">
        <v>272</v>
      </c>
      <c r="G4" s="15"/>
      <c r="H4" s="16" t="s">
        <v>214</v>
      </c>
      <c r="I4" s="67"/>
      <c r="J4" s="67"/>
      <c r="K4" s="115" t="s">
        <v>278</v>
      </c>
      <c r="L4" s="95">
        <v>1</v>
      </c>
      <c r="M4" s="96">
        <v>2597.2060546875</v>
      </c>
      <c r="N4" s="96">
        <v>7322.796875</v>
      </c>
      <c r="O4" s="78"/>
      <c r="P4" s="97"/>
      <c r="Q4" s="97"/>
      <c r="R4" s="98"/>
      <c r="S4" s="51">
        <v>1</v>
      </c>
      <c r="T4" s="51">
        <v>0</v>
      </c>
      <c r="U4" s="52">
        <v>0</v>
      </c>
      <c r="V4" s="52">
        <v>0.333333</v>
      </c>
      <c r="W4" s="52">
        <v>0.333333</v>
      </c>
      <c r="X4" s="52">
        <v>0.770168</v>
      </c>
      <c r="Y4" s="52">
        <v>0</v>
      </c>
      <c r="Z4" s="52">
        <v>0</v>
      </c>
      <c r="AA4" s="83">
        <v>4</v>
      </c>
      <c r="AB4" s="83"/>
      <c r="AC4" s="99"/>
      <c r="AD4" s="86" t="s">
        <v>256</v>
      </c>
      <c r="AE4" s="86">
        <v>1145</v>
      </c>
      <c r="AF4" s="86">
        <v>4662</v>
      </c>
      <c r="AG4" s="86">
        <v>13863</v>
      </c>
      <c r="AH4" s="86">
        <v>3785</v>
      </c>
      <c r="AI4" s="86"/>
      <c r="AJ4" s="86" t="s">
        <v>259</v>
      </c>
      <c r="AK4" s="86" t="s">
        <v>262</v>
      </c>
      <c r="AL4" s="90" t="s">
        <v>264</v>
      </c>
      <c r="AM4" s="86"/>
      <c r="AN4" s="88">
        <v>39806.02952546296</v>
      </c>
      <c r="AO4" s="90" t="s">
        <v>267</v>
      </c>
      <c r="AP4" s="86" t="b">
        <v>0</v>
      </c>
      <c r="AQ4" s="86" t="b">
        <v>0</v>
      </c>
      <c r="AR4" s="86" t="b">
        <v>1</v>
      </c>
      <c r="AS4" s="86" t="s">
        <v>231</v>
      </c>
      <c r="AT4" s="86">
        <v>216</v>
      </c>
      <c r="AU4" s="90" t="s">
        <v>270</v>
      </c>
      <c r="AV4" s="86" t="b">
        <v>0</v>
      </c>
      <c r="AW4" s="86" t="s">
        <v>273</v>
      </c>
      <c r="AX4" s="90" t="s">
        <v>275</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00" t="s">
        <v>213</v>
      </c>
      <c r="B5" s="101"/>
      <c r="C5" s="101" t="s">
        <v>64</v>
      </c>
      <c r="D5" s="102">
        <v>1000</v>
      </c>
      <c r="E5" s="103"/>
      <c r="F5" s="114" t="s">
        <v>223</v>
      </c>
      <c r="G5" s="101"/>
      <c r="H5" s="104" t="s">
        <v>213</v>
      </c>
      <c r="I5" s="105"/>
      <c r="J5" s="105"/>
      <c r="K5" s="116" t="s">
        <v>279</v>
      </c>
      <c r="L5" s="106">
        <v>1</v>
      </c>
      <c r="M5" s="107">
        <v>7401.7939453125</v>
      </c>
      <c r="N5" s="107">
        <v>7322.796875</v>
      </c>
      <c r="O5" s="108"/>
      <c r="P5" s="109"/>
      <c r="Q5" s="109"/>
      <c r="R5" s="110"/>
      <c r="S5" s="51">
        <v>0</v>
      </c>
      <c r="T5" s="51">
        <v>1</v>
      </c>
      <c r="U5" s="52">
        <v>0</v>
      </c>
      <c r="V5" s="52">
        <v>0.333333</v>
      </c>
      <c r="W5" s="52">
        <v>0.333333</v>
      </c>
      <c r="X5" s="52">
        <v>0.770168</v>
      </c>
      <c r="Y5" s="52">
        <v>0</v>
      </c>
      <c r="Z5" s="52">
        <v>0</v>
      </c>
      <c r="AA5" s="111">
        <v>5</v>
      </c>
      <c r="AB5" s="111"/>
      <c r="AC5" s="112"/>
      <c r="AD5" s="86" t="s">
        <v>257</v>
      </c>
      <c r="AE5" s="86">
        <v>1640</v>
      </c>
      <c r="AF5" s="86">
        <v>846</v>
      </c>
      <c r="AG5" s="86">
        <v>7415</v>
      </c>
      <c r="AH5" s="86">
        <v>6647</v>
      </c>
      <c r="AI5" s="86"/>
      <c r="AJ5" s="86" t="s">
        <v>260</v>
      </c>
      <c r="AK5" s="86"/>
      <c r="AL5" s="90" t="s">
        <v>265</v>
      </c>
      <c r="AM5" s="86"/>
      <c r="AN5" s="88">
        <v>42701.88826388889</v>
      </c>
      <c r="AO5" s="90" t="s">
        <v>268</v>
      </c>
      <c r="AP5" s="86" t="b">
        <v>1</v>
      </c>
      <c r="AQ5" s="86" t="b">
        <v>0</v>
      </c>
      <c r="AR5" s="86" t="b">
        <v>0</v>
      </c>
      <c r="AS5" s="86" t="s">
        <v>231</v>
      </c>
      <c r="AT5" s="86">
        <v>29</v>
      </c>
      <c r="AU5" s="86"/>
      <c r="AV5" s="86" t="b">
        <v>0</v>
      </c>
      <c r="AW5" s="86" t="s">
        <v>273</v>
      </c>
      <c r="AX5" s="90" t="s">
        <v>276</v>
      </c>
      <c r="AY5" s="86" t="s">
        <v>66</v>
      </c>
      <c r="AZ5" s="86" t="str">
        <f>REPLACE(INDEX(GroupVertices[Group],MATCH(Vertices[[#This Row],[Vertex]],GroupVertices[Vertex],0)),1,1,"")</f>
        <v>1</v>
      </c>
      <c r="BA5" s="51"/>
      <c r="BB5" s="51"/>
      <c r="BC5" s="51"/>
      <c r="BD5" s="51"/>
      <c r="BE5" s="51"/>
      <c r="BF5" s="51"/>
      <c r="BG5" s="123" t="s">
        <v>400</v>
      </c>
      <c r="BH5" s="123" t="s">
        <v>400</v>
      </c>
      <c r="BI5" s="123" t="s">
        <v>405</v>
      </c>
      <c r="BJ5" s="123" t="s">
        <v>405</v>
      </c>
      <c r="BK5" s="123">
        <v>0</v>
      </c>
      <c r="BL5" s="126">
        <v>0</v>
      </c>
      <c r="BM5" s="123">
        <v>0</v>
      </c>
      <c r="BN5" s="126">
        <v>0</v>
      </c>
      <c r="BO5" s="123">
        <v>0</v>
      </c>
      <c r="BP5" s="126">
        <v>0</v>
      </c>
      <c r="BQ5" s="123">
        <v>27</v>
      </c>
      <c r="BR5" s="126">
        <v>100</v>
      </c>
      <c r="BS5" s="123">
        <v>27</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t.co/UCx53rhTHA"/>
    <hyperlink ref="AL4" r:id="rId2" display="https://t.co/VFEAEd1hYZ"/>
    <hyperlink ref="AL5" r:id="rId3" display="https://t.co/5YRb9AeyjM"/>
    <hyperlink ref="AO3" r:id="rId4" display="https://pbs.twimg.com/profile_banners/145025502/1419035592"/>
    <hyperlink ref="AO4" r:id="rId5" display="https://pbs.twimg.com/profile_banners/18346497/1556237678"/>
    <hyperlink ref="AO5" r:id="rId6" display="https://pbs.twimg.com/profile_banners/802985120265371649/1560080445"/>
    <hyperlink ref="AU3" r:id="rId7" display="http://abs.twimg.com/images/themes/theme14/bg.gif"/>
    <hyperlink ref="AU4" r:id="rId8" display="http://abs.twimg.com/images/themes/theme1/bg.png"/>
    <hyperlink ref="F3" r:id="rId9" display="http://pbs.twimg.com/profile_images/876920756751314944/UV3AO1v4_normal.jpg"/>
    <hyperlink ref="F4" r:id="rId10" display="http://pbs.twimg.com/profile_images/1026881957056008193/R8stfOcm_normal.jpg"/>
    <hyperlink ref="F5" r:id="rId11" display="http://pbs.twimg.com/profile_images/808236729148829696/C98rnD5g_normal.jpg"/>
    <hyperlink ref="AX3" r:id="rId12" display="https://twitter.com/vcclib"/>
    <hyperlink ref="AX4" r:id="rId13" display="https://twitter.com/myvcc"/>
    <hyperlink ref="AX5" r:id="rId14" display="https://twitter.com/bim4m2ni"/>
  </hyperlinks>
  <printOptions/>
  <pageMargins left="0.7" right="0.7" top="0.75" bottom="0.75" header="0.3" footer="0.3"/>
  <pageSetup horizontalDpi="600" verticalDpi="600" orientation="portrait" r:id="rId18"/>
  <legacyDrawing r:id="rId16"/>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336</v>
      </c>
      <c r="Z2" s="13" t="s">
        <v>339</v>
      </c>
      <c r="AA2" s="13" t="s">
        <v>345</v>
      </c>
      <c r="AB2" s="13" t="s">
        <v>364</v>
      </c>
      <c r="AC2" s="13" t="s">
        <v>378</v>
      </c>
      <c r="AD2" s="13" t="s">
        <v>384</v>
      </c>
      <c r="AE2" s="13" t="s">
        <v>385</v>
      </c>
      <c r="AF2" s="13" t="s">
        <v>389</v>
      </c>
      <c r="AG2" s="68" t="s">
        <v>430</v>
      </c>
      <c r="AH2" s="68" t="s">
        <v>431</v>
      </c>
      <c r="AI2" s="68" t="s">
        <v>432</v>
      </c>
      <c r="AJ2" s="68" t="s">
        <v>433</v>
      </c>
      <c r="AK2" s="68" t="s">
        <v>434</v>
      </c>
      <c r="AL2" s="68" t="s">
        <v>435</v>
      </c>
      <c r="AM2" s="68" t="s">
        <v>436</v>
      </c>
      <c r="AN2" s="68" t="s">
        <v>437</v>
      </c>
      <c r="AO2" s="68" t="s">
        <v>440</v>
      </c>
    </row>
    <row r="3" spans="1:41" ht="15">
      <c r="A3" s="85" t="s">
        <v>319</v>
      </c>
      <c r="B3" s="118" t="s">
        <v>320</v>
      </c>
      <c r="C3" s="118" t="s">
        <v>56</v>
      </c>
      <c r="D3" s="15"/>
      <c r="E3" s="15"/>
      <c r="F3" s="16" t="s">
        <v>446</v>
      </c>
      <c r="G3" s="78"/>
      <c r="H3" s="78"/>
      <c r="I3" s="64">
        <v>3</v>
      </c>
      <c r="J3" s="64"/>
      <c r="K3" s="51">
        <v>3</v>
      </c>
      <c r="L3" s="51">
        <v>1</v>
      </c>
      <c r="M3" s="51">
        <v>2</v>
      </c>
      <c r="N3" s="51">
        <v>3</v>
      </c>
      <c r="O3" s="51">
        <v>0</v>
      </c>
      <c r="P3" s="52">
        <v>0</v>
      </c>
      <c r="Q3" s="52">
        <v>0</v>
      </c>
      <c r="R3" s="51">
        <v>1</v>
      </c>
      <c r="S3" s="51">
        <v>0</v>
      </c>
      <c r="T3" s="51">
        <v>3</v>
      </c>
      <c r="U3" s="51">
        <v>3</v>
      </c>
      <c r="V3" s="51">
        <v>2</v>
      </c>
      <c r="W3" s="52">
        <v>0.888889</v>
      </c>
      <c r="X3" s="52">
        <v>0.3333333333333333</v>
      </c>
      <c r="Y3" s="86"/>
      <c r="Z3" s="86"/>
      <c r="AA3" s="86" t="s">
        <v>346</v>
      </c>
      <c r="AB3" s="92" t="s">
        <v>365</v>
      </c>
      <c r="AC3" s="92" t="s">
        <v>379</v>
      </c>
      <c r="AD3" s="92"/>
      <c r="AE3" s="92" t="s">
        <v>386</v>
      </c>
      <c r="AF3" s="92" t="s">
        <v>390</v>
      </c>
      <c r="AG3" s="123">
        <v>0</v>
      </c>
      <c r="AH3" s="126">
        <v>0</v>
      </c>
      <c r="AI3" s="123">
        <v>0</v>
      </c>
      <c r="AJ3" s="126">
        <v>0</v>
      </c>
      <c r="AK3" s="123">
        <v>0</v>
      </c>
      <c r="AL3" s="126">
        <v>0</v>
      </c>
      <c r="AM3" s="123">
        <v>93</v>
      </c>
      <c r="AN3" s="126">
        <v>100</v>
      </c>
      <c r="AO3" s="123">
        <v>93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319</v>
      </c>
      <c r="B2" s="92" t="s">
        <v>213</v>
      </c>
      <c r="C2" s="86">
        <f>VLOOKUP(GroupVertices[[#This Row],[Vertex]],Vertices[],MATCH("ID",Vertices[[#Headers],[Vertex]:[Vertex Content Word Count]],0),FALSE)</f>
        <v>5</v>
      </c>
    </row>
    <row r="3" spans="1:3" ht="15">
      <c r="A3" s="86" t="s">
        <v>319</v>
      </c>
      <c r="B3" s="92" t="s">
        <v>212</v>
      </c>
      <c r="C3" s="86">
        <f>VLOOKUP(GroupVertices[[#This Row],[Vertex]],Vertices[],MATCH("ID",Vertices[[#Headers],[Vertex]:[Vertex Content Word Count]],0),FALSE)</f>
        <v>3</v>
      </c>
    </row>
    <row r="4" spans="1:3" ht="15">
      <c r="A4" s="86" t="s">
        <v>319</v>
      </c>
      <c r="B4" s="92" t="s">
        <v>214</v>
      </c>
      <c r="C4"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327</v>
      </c>
      <c r="B2" s="36" t="s">
        <v>280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0.7826976909090909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0.333333</v>
      </c>
      <c r="O4" s="40">
        <f>COUNTIF(Vertices[Eigenvector Centrality],"&gt;= "&amp;N4)-COUNTIF(Vertices[Eigenvector Centrality],"&gt;="&amp;N5)</f>
        <v>0</v>
      </c>
      <c r="P4" s="39">
        <f t="shared" si="7"/>
        <v>0.7952273818181819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0.333333</v>
      </c>
      <c r="O5" s="42">
        <f>COUNTIF(Vertices[Eigenvector Centrality],"&gt;= "&amp;N5)-COUNTIF(Vertices[Eigenvector Centrality],"&gt;="&amp;N6)</f>
        <v>0</v>
      </c>
      <c r="P5" s="41">
        <f t="shared" si="7"/>
        <v>0.8077570727272728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0.333333</v>
      </c>
      <c r="O6" s="40">
        <f>COUNTIF(Vertices[Eigenvector Centrality],"&gt;= "&amp;N6)-COUNTIF(Vertices[Eigenvector Centrality],"&gt;="&amp;N7)</f>
        <v>0</v>
      </c>
      <c r="P6" s="39">
        <f t="shared" si="7"/>
        <v>0.8202867636363638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0.333333</v>
      </c>
      <c r="O7" s="42">
        <f>COUNTIF(Vertices[Eigenvector Centrality],"&gt;= "&amp;N7)-COUNTIF(Vertices[Eigenvector Centrality],"&gt;="&amp;N8)</f>
        <v>0</v>
      </c>
      <c r="P7" s="41">
        <f t="shared" si="7"/>
        <v>0.8328164545454547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0.333333</v>
      </c>
      <c r="O8" s="40">
        <f>COUNTIF(Vertices[Eigenvector Centrality],"&gt;= "&amp;N8)-COUNTIF(Vertices[Eigenvector Centrality],"&gt;="&amp;N9)</f>
        <v>0</v>
      </c>
      <c r="P8" s="39">
        <f t="shared" si="7"/>
        <v>0.8453461454545457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0.8578758363636366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328</v>
      </c>
      <c r="B10" s="36">
        <v>1</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0.8704055272727276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0.8829352181818185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215</v>
      </c>
      <c r="B12" s="36">
        <v>3</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0.8954649090909095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1"/>
      <c r="B13" s="121"/>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0.9079946000000004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0.9205242909090914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1"/>
      <c r="B15" s="121"/>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0.9330539818181823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0.9455836727272733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0.9581133636363642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1"/>
      <c r="B18" s="121"/>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0.9706430545454552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0.9831727454545461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0.9957024363636371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1.008232127272728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1.0207618181818188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1"/>
      <c r="B23" s="121"/>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1.0332915090909096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1.0458212000000005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1.0583508909090913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1"/>
      <c r="B26" s="121"/>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1.0708805818181821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0.3333333333333333</v>
      </c>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329</v>
      </c>
      <c r="B28" s="36">
        <v>0.222222</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1.083410272727273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1"/>
      <c r="B29" s="121"/>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330</v>
      </c>
      <c r="B30" s="36" t="s">
        <v>331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1.0959399636363638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1.1084696545454547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1.1209993454545455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1.1335290363636363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1.1460587272727272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1.158588418181818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1.1711181090909089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1.1836477999999997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1.1961774909090905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1.2087071818181814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1.2212368727272722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1.233766563636363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1.246296254545454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1.2588259454545447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1.2713556363636356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1.2838853272727264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1.2964150181818173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2</v>
      </c>
      <c r="H57" s="43">
        <f>MAX(Vertices[Out-Degree])</f>
        <v>1</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0.333333</v>
      </c>
      <c r="O57" s="44">
        <f>COUNTIF(Vertices[Eigenvector Centrality],"&gt;= "&amp;N57)-COUNTIF(Vertices[Eigenvector Centrality],"&gt;="&amp;N58)</f>
        <v>3</v>
      </c>
      <c r="P57" s="43">
        <f>MAX(Vertices[PageRank])</f>
        <v>1.459301</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0.6666666666666666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0.770168</v>
      </c>
    </row>
    <row r="140" spans="1:2" ht="15">
      <c r="A140" s="35" t="s">
        <v>141</v>
      </c>
      <c r="B140" s="49">
        <f>IF(COUNT(Vertices[PageRank])&gt;0,P57,NoMetricMessage)</f>
        <v>1.459301</v>
      </c>
    </row>
    <row r="141" spans="1:2" ht="15">
      <c r="A141" s="35" t="s">
        <v>142</v>
      </c>
      <c r="B141" s="49">
        <f>_xlfn.IFERROR(AVERAGE(Vertices[PageRank]),NoMetricMessage)</f>
        <v>0.999879</v>
      </c>
    </row>
    <row r="142" spans="1:2" ht="15">
      <c r="A142" s="35" t="s">
        <v>143</v>
      </c>
      <c r="B142" s="49">
        <f>_xlfn.IFERROR(MEDIAN(Vertices[PageRank]),NoMetricMessage)</f>
        <v>0.770168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282</v>
      </c>
      <c r="K7" s="13" t="s">
        <v>283</v>
      </c>
    </row>
    <row r="8" spans="1:11" ht="409.5">
      <c r="A8"/>
      <c r="B8">
        <v>2</v>
      </c>
      <c r="C8">
        <v>2</v>
      </c>
      <c r="D8" t="s">
        <v>61</v>
      </c>
      <c r="E8" t="s">
        <v>61</v>
      </c>
      <c r="H8" t="s">
        <v>73</v>
      </c>
      <c r="J8" t="s">
        <v>284</v>
      </c>
      <c r="K8" s="13" t="s">
        <v>285</v>
      </c>
    </row>
    <row r="9" spans="1:11" ht="409.5">
      <c r="A9"/>
      <c r="B9">
        <v>3</v>
      </c>
      <c r="C9">
        <v>4</v>
      </c>
      <c r="D9" t="s">
        <v>62</v>
      </c>
      <c r="E9" t="s">
        <v>62</v>
      </c>
      <c r="H9" t="s">
        <v>74</v>
      </c>
      <c r="J9" t="s">
        <v>286</v>
      </c>
      <c r="K9" s="13" t="s">
        <v>287</v>
      </c>
    </row>
    <row r="10" spans="1:11" ht="409.5">
      <c r="A10"/>
      <c r="B10">
        <v>4</v>
      </c>
      <c r="D10" t="s">
        <v>63</v>
      </c>
      <c r="E10" t="s">
        <v>63</v>
      </c>
      <c r="H10" t="s">
        <v>75</v>
      </c>
      <c r="J10" t="s">
        <v>288</v>
      </c>
      <c r="K10" s="13" t="s">
        <v>289</v>
      </c>
    </row>
    <row r="11" spans="1:11" ht="15">
      <c r="A11"/>
      <c r="B11">
        <v>5</v>
      </c>
      <c r="D11" t="s">
        <v>46</v>
      </c>
      <c r="E11">
        <v>1</v>
      </c>
      <c r="H11" t="s">
        <v>76</v>
      </c>
      <c r="J11" t="s">
        <v>290</v>
      </c>
      <c r="K11" t="s">
        <v>291</v>
      </c>
    </row>
    <row r="12" spans="1:11" ht="15">
      <c r="A12"/>
      <c r="B12"/>
      <c r="D12" t="s">
        <v>64</v>
      </c>
      <c r="E12">
        <v>2</v>
      </c>
      <c r="H12">
        <v>0</v>
      </c>
      <c r="J12" t="s">
        <v>292</v>
      </c>
      <c r="K12" t="s">
        <v>293</v>
      </c>
    </row>
    <row r="13" spans="1:11" ht="15">
      <c r="A13"/>
      <c r="B13"/>
      <c r="D13">
        <v>1</v>
      </c>
      <c r="E13">
        <v>3</v>
      </c>
      <c r="H13">
        <v>1</v>
      </c>
      <c r="J13" t="s">
        <v>294</v>
      </c>
      <c r="K13" t="s">
        <v>295</v>
      </c>
    </row>
    <row r="14" spans="4:11" ht="15">
      <c r="D14">
        <v>2</v>
      </c>
      <c r="E14">
        <v>4</v>
      </c>
      <c r="H14">
        <v>2</v>
      </c>
      <c r="J14" t="s">
        <v>296</v>
      </c>
      <c r="K14" t="s">
        <v>297</v>
      </c>
    </row>
    <row r="15" spans="4:11" ht="15">
      <c r="D15">
        <v>3</v>
      </c>
      <c r="E15">
        <v>5</v>
      </c>
      <c r="H15">
        <v>3</v>
      </c>
      <c r="J15" t="s">
        <v>298</v>
      </c>
      <c r="K15" t="s">
        <v>299</v>
      </c>
    </row>
    <row r="16" spans="4:11" ht="15">
      <c r="D16">
        <v>4</v>
      </c>
      <c r="E16">
        <v>6</v>
      </c>
      <c r="H16">
        <v>4</v>
      </c>
      <c r="J16" t="s">
        <v>300</v>
      </c>
      <c r="K16" t="s">
        <v>301</v>
      </c>
    </row>
    <row r="17" spans="4:11" ht="15">
      <c r="D17">
        <v>5</v>
      </c>
      <c r="E17">
        <v>7</v>
      </c>
      <c r="H17">
        <v>5</v>
      </c>
      <c r="J17" t="s">
        <v>302</v>
      </c>
      <c r="K17" t="s">
        <v>303</v>
      </c>
    </row>
    <row r="18" spans="4:11" ht="15">
      <c r="D18">
        <v>6</v>
      </c>
      <c r="E18">
        <v>8</v>
      </c>
      <c r="H18">
        <v>6</v>
      </c>
      <c r="J18" t="s">
        <v>304</v>
      </c>
      <c r="K18" t="s">
        <v>305</v>
      </c>
    </row>
    <row r="19" spans="4:11" ht="15">
      <c r="D19">
        <v>7</v>
      </c>
      <c r="E19">
        <v>9</v>
      </c>
      <c r="H19">
        <v>7</v>
      </c>
      <c r="J19" t="s">
        <v>306</v>
      </c>
      <c r="K19" t="s">
        <v>307</v>
      </c>
    </row>
    <row r="20" spans="4:11" ht="15">
      <c r="D20">
        <v>8</v>
      </c>
      <c r="H20">
        <v>8</v>
      </c>
      <c r="J20" t="s">
        <v>308</v>
      </c>
      <c r="K20" t="s">
        <v>309</v>
      </c>
    </row>
    <row r="21" spans="4:11" ht="409.5">
      <c r="D21">
        <v>9</v>
      </c>
      <c r="H21">
        <v>9</v>
      </c>
      <c r="J21" t="s">
        <v>310</v>
      </c>
      <c r="K21" s="13" t="s">
        <v>311</v>
      </c>
    </row>
    <row r="22" spans="4:11" ht="409.5">
      <c r="D22">
        <v>10</v>
      </c>
      <c r="J22" t="s">
        <v>312</v>
      </c>
      <c r="K22" s="13" t="s">
        <v>313</v>
      </c>
    </row>
    <row r="23" spans="4:11" ht="409.5">
      <c r="D23">
        <v>11</v>
      </c>
      <c r="J23" t="s">
        <v>314</v>
      </c>
      <c r="K23" s="13" t="s">
        <v>315</v>
      </c>
    </row>
    <row r="24" spans="10:11" ht="409.5">
      <c r="J24" t="s">
        <v>316</v>
      </c>
      <c r="K24" s="13" t="s">
        <v>449</v>
      </c>
    </row>
    <row r="25" spans="10:11" ht="15">
      <c r="J25" t="s">
        <v>317</v>
      </c>
      <c r="K25" t="b">
        <v>0</v>
      </c>
    </row>
    <row r="26" spans="10:11" ht="15">
      <c r="J26" t="s">
        <v>447</v>
      </c>
      <c r="K26" t="s">
        <v>448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324</v>
      </c>
      <c r="B2" s="120" t="s">
        <v>325</v>
      </c>
      <c r="C2" s="68" t="s">
        <v>326</v>
      </c>
    </row>
    <row r="3" spans="1:3" ht="15">
      <c r="A3" s="119" t="s">
        <v>319</v>
      </c>
      <c r="B3" s="119" t="s">
        <v>319</v>
      </c>
      <c r="C3"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332</v>
      </c>
      <c r="B1" s="86" t="s">
        <v>333</v>
      </c>
      <c r="C1" s="86" t="s">
        <v>334</v>
      </c>
      <c r="D1" s="86" t="s">
        <v>335</v>
      </c>
    </row>
    <row r="2" spans="1:4" ht="15">
      <c r="A2" s="86"/>
      <c r="B2" s="86"/>
      <c r="C2" s="86"/>
      <c r="D2" s="86"/>
    </row>
    <row r="4" spans="1:4" ht="15" customHeight="1">
      <c r="A4" s="86" t="s">
        <v>337</v>
      </c>
      <c r="B4" s="86" t="s">
        <v>333</v>
      </c>
      <c r="C4" s="86" t="s">
        <v>338</v>
      </c>
      <c r="D4" s="86" t="s">
        <v>335</v>
      </c>
    </row>
    <row r="5" spans="1:4" ht="15">
      <c r="A5" s="86"/>
      <c r="B5" s="86"/>
      <c r="C5" s="86"/>
      <c r="D5" s="86"/>
    </row>
    <row r="7" spans="1:4" ht="15" customHeight="1">
      <c r="A7" s="13" t="s">
        <v>340</v>
      </c>
      <c r="B7" s="13" t="s">
        <v>333</v>
      </c>
      <c r="C7" s="13" t="s">
        <v>344</v>
      </c>
      <c r="D7" s="13" t="s">
        <v>335</v>
      </c>
    </row>
    <row r="8" spans="1:4" ht="15">
      <c r="A8" s="86" t="s">
        <v>341</v>
      </c>
      <c r="B8" s="86">
        <v>2</v>
      </c>
      <c r="C8" s="86" t="s">
        <v>341</v>
      </c>
      <c r="D8" s="86">
        <v>2</v>
      </c>
    </row>
    <row r="9" spans="1:4" ht="15">
      <c r="A9" s="86" t="s">
        <v>342</v>
      </c>
      <c r="B9" s="86">
        <v>2</v>
      </c>
      <c r="C9" s="86" t="s">
        <v>342</v>
      </c>
      <c r="D9" s="86">
        <v>2</v>
      </c>
    </row>
    <row r="10" spans="1:4" ht="15">
      <c r="A10" s="86" t="s">
        <v>343</v>
      </c>
      <c r="B10" s="86">
        <v>1</v>
      </c>
      <c r="C10" s="86" t="s">
        <v>343</v>
      </c>
      <c r="D10" s="86">
        <v>1</v>
      </c>
    </row>
    <row r="13" spans="1:4" ht="15" customHeight="1">
      <c r="A13" s="13" t="s">
        <v>347</v>
      </c>
      <c r="B13" s="13" t="s">
        <v>333</v>
      </c>
      <c r="C13" s="13" t="s">
        <v>358</v>
      </c>
      <c r="D13" s="13" t="s">
        <v>335</v>
      </c>
    </row>
    <row r="14" spans="1:4" ht="15">
      <c r="A14" s="92" t="s">
        <v>348</v>
      </c>
      <c r="B14" s="92">
        <v>0</v>
      </c>
      <c r="C14" s="92" t="s">
        <v>353</v>
      </c>
      <c r="D14" s="92">
        <v>4</v>
      </c>
    </row>
    <row r="15" spans="1:4" ht="15">
      <c r="A15" s="92" t="s">
        <v>349</v>
      </c>
      <c r="B15" s="92">
        <v>0</v>
      </c>
      <c r="C15" s="92" t="s">
        <v>354</v>
      </c>
      <c r="D15" s="92">
        <v>3</v>
      </c>
    </row>
    <row r="16" spans="1:4" ht="15">
      <c r="A16" s="92" t="s">
        <v>350</v>
      </c>
      <c r="B16" s="92">
        <v>0</v>
      </c>
      <c r="C16" s="92" t="s">
        <v>355</v>
      </c>
      <c r="D16" s="92">
        <v>2</v>
      </c>
    </row>
    <row r="17" spans="1:4" ht="15">
      <c r="A17" s="92" t="s">
        <v>351</v>
      </c>
      <c r="B17" s="92">
        <v>93</v>
      </c>
      <c r="C17" s="92" t="s">
        <v>356</v>
      </c>
      <c r="D17" s="92">
        <v>2</v>
      </c>
    </row>
    <row r="18" spans="1:4" ht="15">
      <c r="A18" s="92" t="s">
        <v>352</v>
      </c>
      <c r="B18" s="92">
        <v>93</v>
      </c>
      <c r="C18" s="92" t="s">
        <v>357</v>
      </c>
      <c r="D18" s="92">
        <v>2</v>
      </c>
    </row>
    <row r="19" spans="1:4" ht="15">
      <c r="A19" s="92" t="s">
        <v>353</v>
      </c>
      <c r="B19" s="92">
        <v>4</v>
      </c>
      <c r="C19" s="92" t="s">
        <v>359</v>
      </c>
      <c r="D19" s="92">
        <v>2</v>
      </c>
    </row>
    <row r="20" spans="1:4" ht="15">
      <c r="A20" s="92" t="s">
        <v>354</v>
      </c>
      <c r="B20" s="92">
        <v>3</v>
      </c>
      <c r="C20" s="92" t="s">
        <v>360</v>
      </c>
      <c r="D20" s="92">
        <v>2</v>
      </c>
    </row>
    <row r="21" spans="1:4" ht="15">
      <c r="A21" s="92" t="s">
        <v>355</v>
      </c>
      <c r="B21" s="92">
        <v>2</v>
      </c>
      <c r="C21" s="92" t="s">
        <v>361</v>
      </c>
      <c r="D21" s="92">
        <v>2</v>
      </c>
    </row>
    <row r="22" spans="1:4" ht="15">
      <c r="A22" s="92" t="s">
        <v>356</v>
      </c>
      <c r="B22" s="92">
        <v>2</v>
      </c>
      <c r="C22" s="92" t="s">
        <v>362</v>
      </c>
      <c r="D22" s="92">
        <v>2</v>
      </c>
    </row>
    <row r="23" spans="1:4" ht="15">
      <c r="A23" s="92" t="s">
        <v>357</v>
      </c>
      <c r="B23" s="92">
        <v>2</v>
      </c>
      <c r="C23" s="92" t="s">
        <v>363</v>
      </c>
      <c r="D23" s="92">
        <v>2</v>
      </c>
    </row>
    <row r="26" spans="1:4" ht="15" customHeight="1">
      <c r="A26" s="13" t="s">
        <v>366</v>
      </c>
      <c r="B26" s="13" t="s">
        <v>333</v>
      </c>
      <c r="C26" s="13" t="s">
        <v>377</v>
      </c>
      <c r="D26" s="13" t="s">
        <v>335</v>
      </c>
    </row>
    <row r="27" spans="1:4" ht="15">
      <c r="A27" s="92" t="s">
        <v>367</v>
      </c>
      <c r="B27" s="92">
        <v>3</v>
      </c>
      <c r="C27" s="92" t="s">
        <v>367</v>
      </c>
      <c r="D27" s="92">
        <v>3</v>
      </c>
    </row>
    <row r="28" spans="1:4" ht="15">
      <c r="A28" s="92" t="s">
        <v>368</v>
      </c>
      <c r="B28" s="92">
        <v>2</v>
      </c>
      <c r="C28" s="92" t="s">
        <v>368</v>
      </c>
      <c r="D28" s="92">
        <v>2</v>
      </c>
    </row>
    <row r="29" spans="1:4" ht="15">
      <c r="A29" s="92" t="s">
        <v>369</v>
      </c>
      <c r="B29" s="92">
        <v>2</v>
      </c>
      <c r="C29" s="92" t="s">
        <v>369</v>
      </c>
      <c r="D29" s="92">
        <v>2</v>
      </c>
    </row>
    <row r="30" spans="1:4" ht="15">
      <c r="A30" s="92" t="s">
        <v>370</v>
      </c>
      <c r="B30" s="92">
        <v>2</v>
      </c>
      <c r="C30" s="92" t="s">
        <v>370</v>
      </c>
      <c r="D30" s="92">
        <v>2</v>
      </c>
    </row>
    <row r="31" spans="1:4" ht="15">
      <c r="A31" s="92" t="s">
        <v>371</v>
      </c>
      <c r="B31" s="92">
        <v>2</v>
      </c>
      <c r="C31" s="92" t="s">
        <v>371</v>
      </c>
      <c r="D31" s="92">
        <v>2</v>
      </c>
    </row>
    <row r="32" spans="1:4" ht="15">
      <c r="A32" s="92" t="s">
        <v>372</v>
      </c>
      <c r="B32" s="92">
        <v>2</v>
      </c>
      <c r="C32" s="92" t="s">
        <v>372</v>
      </c>
      <c r="D32" s="92">
        <v>2</v>
      </c>
    </row>
    <row r="33" spans="1:4" ht="15">
      <c r="A33" s="92" t="s">
        <v>373</v>
      </c>
      <c r="B33" s="92">
        <v>2</v>
      </c>
      <c r="C33" s="92" t="s">
        <v>373</v>
      </c>
      <c r="D33" s="92">
        <v>2</v>
      </c>
    </row>
    <row r="34" spans="1:4" ht="15">
      <c r="A34" s="92" t="s">
        <v>374</v>
      </c>
      <c r="B34" s="92">
        <v>2</v>
      </c>
      <c r="C34" s="92" t="s">
        <v>374</v>
      </c>
      <c r="D34" s="92">
        <v>2</v>
      </c>
    </row>
    <row r="35" spans="1:4" ht="15">
      <c r="A35" s="92" t="s">
        <v>375</v>
      </c>
      <c r="B35" s="92">
        <v>2</v>
      </c>
      <c r="C35" s="92" t="s">
        <v>375</v>
      </c>
      <c r="D35" s="92">
        <v>2</v>
      </c>
    </row>
    <row r="36" spans="1:4" ht="15">
      <c r="A36" s="92" t="s">
        <v>376</v>
      </c>
      <c r="B36" s="92">
        <v>2</v>
      </c>
      <c r="C36" s="92" t="s">
        <v>376</v>
      </c>
      <c r="D36" s="92">
        <v>2</v>
      </c>
    </row>
    <row r="39" spans="1:4" ht="15" customHeight="1">
      <c r="A39" s="86" t="s">
        <v>380</v>
      </c>
      <c r="B39" s="86" t="s">
        <v>333</v>
      </c>
      <c r="C39" s="86" t="s">
        <v>382</v>
      </c>
      <c r="D39" s="86" t="s">
        <v>335</v>
      </c>
    </row>
    <row r="40" spans="1:4" ht="15">
      <c r="A40" s="86"/>
      <c r="B40" s="86"/>
      <c r="C40" s="86"/>
      <c r="D40" s="86"/>
    </row>
    <row r="42" spans="1:4" ht="15" customHeight="1">
      <c r="A42" s="13" t="s">
        <v>381</v>
      </c>
      <c r="B42" s="13" t="s">
        <v>333</v>
      </c>
      <c r="C42" s="13" t="s">
        <v>383</v>
      </c>
      <c r="D42" s="13" t="s">
        <v>335</v>
      </c>
    </row>
    <row r="43" spans="1:4" ht="15">
      <c r="A43" s="86" t="s">
        <v>214</v>
      </c>
      <c r="B43" s="86">
        <v>2</v>
      </c>
      <c r="C43" s="86" t="s">
        <v>214</v>
      </c>
      <c r="D43" s="86">
        <v>2</v>
      </c>
    </row>
    <row r="44" spans="1:4" ht="15">
      <c r="A44" s="86" t="s">
        <v>212</v>
      </c>
      <c r="B44" s="86">
        <v>1</v>
      </c>
      <c r="C44" s="86" t="s">
        <v>212</v>
      </c>
      <c r="D44" s="86">
        <v>1</v>
      </c>
    </row>
    <row r="47" spans="1:4" ht="15" customHeight="1">
      <c r="A47" s="13" t="s">
        <v>387</v>
      </c>
      <c r="B47" s="13" t="s">
        <v>333</v>
      </c>
      <c r="C47" s="13" t="s">
        <v>388</v>
      </c>
      <c r="D47" s="13" t="s">
        <v>335</v>
      </c>
    </row>
    <row r="48" spans="1:4" ht="15">
      <c r="A48" s="117" t="s">
        <v>214</v>
      </c>
      <c r="B48" s="86">
        <v>13863</v>
      </c>
      <c r="C48" s="117" t="s">
        <v>214</v>
      </c>
      <c r="D48" s="86">
        <v>13863</v>
      </c>
    </row>
    <row r="49" spans="1:4" ht="15">
      <c r="A49" s="117" t="s">
        <v>213</v>
      </c>
      <c r="B49" s="86">
        <v>7415</v>
      </c>
      <c r="C49" s="117" t="s">
        <v>213</v>
      </c>
      <c r="D49" s="86">
        <v>7415</v>
      </c>
    </row>
    <row r="50" spans="1:4" ht="15">
      <c r="A50" s="117" t="s">
        <v>212</v>
      </c>
      <c r="B50" s="86">
        <v>2440</v>
      </c>
      <c r="C50" s="117" t="s">
        <v>212</v>
      </c>
      <c r="D50" s="86">
        <v>2440</v>
      </c>
    </row>
  </sheetData>
  <printOptions/>
  <pageMargins left="0.7" right="0.7" top="0.75" bottom="0.75" header="0.3" footer="0.3"/>
  <pageSetup orientation="portrait" paperSize="9"/>
  <tableParts>
    <tablePart r:id="rId5"/>
    <tablePart r:id="rId8"/>
    <tablePart r:id="rId7"/>
    <tablePart r:id="rId3"/>
    <tablePart r:id="rId4"/>
    <tablePart r:id="rId6"/>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